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This Week\2. Wednesday\"/>
    </mc:Choice>
  </mc:AlternateContent>
  <bookViews>
    <workbookView xWindow="0" yWindow="180" windowWidth="16200" windowHeight="12495" tabRatio="884"/>
  </bookViews>
  <sheets>
    <sheet name="JAN Detail Report" sheetId="4" r:id="rId1"/>
    <sheet name="Jan Short Report" sheetId="7" r:id="rId2"/>
    <sheet name="FEB Detail Report" sheetId="5" r:id="rId3"/>
    <sheet name="Feb Short Report" sheetId="8" r:id="rId4"/>
    <sheet name="MAR Detail Report" sheetId="6" r:id="rId5"/>
    <sheet name="Mar Short Report" sheetId="9" r:id="rId6"/>
  </sheets>
  <definedNames>
    <definedName name="_xlnm.Print_Area" localSheetId="1">'Jan Short Report'!$C$1:$K$106</definedName>
  </definedNames>
  <calcPr calcId="152511"/>
</workbook>
</file>

<file path=xl/calcChain.xml><?xml version="1.0" encoding="utf-8"?>
<calcChain xmlns="http://schemas.openxmlformats.org/spreadsheetml/2006/main">
  <c r="G102" i="8" l="1"/>
  <c r="N898" i="6" l="1"/>
  <c r="O898" i="6"/>
  <c r="N927" i="6"/>
  <c r="O927" i="6"/>
  <c r="N928" i="6"/>
  <c r="O928" i="6"/>
  <c r="N899" i="6"/>
  <c r="O899" i="6"/>
  <c r="N900" i="6"/>
  <c r="O900" i="6"/>
  <c r="N901" i="6"/>
  <c r="O901" i="6"/>
  <c r="N902" i="6"/>
  <c r="O902" i="6"/>
  <c r="N929" i="6"/>
  <c r="O929" i="6"/>
  <c r="N903" i="6"/>
  <c r="O903" i="6"/>
  <c r="N922" i="6"/>
  <c r="O922" i="6"/>
  <c r="N904" i="6"/>
  <c r="O904" i="6"/>
  <c r="N914" i="6"/>
  <c r="O914" i="6"/>
  <c r="N930" i="6"/>
  <c r="O930" i="6"/>
  <c r="N931" i="6"/>
  <c r="O931" i="6"/>
  <c r="N905" i="6"/>
  <c r="O905" i="6"/>
  <c r="N932" i="6"/>
  <c r="O932" i="6"/>
  <c r="N947" i="6"/>
  <c r="O947" i="6"/>
  <c r="N933" i="6"/>
  <c r="O933" i="6"/>
  <c r="N934" i="6"/>
  <c r="O934" i="6"/>
  <c r="N915" i="6"/>
  <c r="O915" i="6"/>
  <c r="N935" i="6"/>
  <c r="O935" i="6"/>
  <c r="N906" i="6"/>
  <c r="O906" i="6"/>
  <c r="N907" i="6"/>
  <c r="O907" i="6"/>
  <c r="N944" i="6"/>
  <c r="O944" i="6"/>
  <c r="N936" i="6"/>
  <c r="O936" i="6"/>
  <c r="N937" i="6"/>
  <c r="O937" i="6"/>
  <c r="N938" i="6"/>
  <c r="O938" i="6"/>
  <c r="N939" i="6"/>
  <c r="O939" i="6"/>
  <c r="N940" i="6"/>
  <c r="O940" i="6"/>
  <c r="N908" i="6"/>
  <c r="O908" i="6"/>
  <c r="N941" i="6"/>
  <c r="O941" i="6"/>
  <c r="N925" i="6"/>
  <c r="O925" i="6"/>
  <c r="N948" i="6"/>
  <c r="O948" i="6"/>
  <c r="N949" i="6"/>
  <c r="O949" i="6"/>
  <c r="N942" i="6"/>
  <c r="O942" i="6"/>
  <c r="N909" i="6"/>
  <c r="O909" i="6"/>
  <c r="N910" i="6"/>
  <c r="O910" i="6"/>
  <c r="N911" i="6"/>
  <c r="O911" i="6"/>
  <c r="N912" i="6"/>
  <c r="O912" i="6"/>
  <c r="N923" i="6"/>
  <c r="O923" i="6"/>
  <c r="N898" i="5"/>
  <c r="O898" i="5"/>
  <c r="N927" i="5"/>
  <c r="O927" i="5"/>
  <c r="N928" i="5"/>
  <c r="O928" i="5"/>
  <c r="N899" i="5"/>
  <c r="O899" i="5"/>
  <c r="N900" i="5"/>
  <c r="O900" i="5"/>
  <c r="N901" i="5"/>
  <c r="O901" i="5"/>
  <c r="AA901" i="5"/>
  <c r="N902" i="5"/>
  <c r="O902" i="5"/>
  <c r="R902" i="5"/>
  <c r="N929" i="5"/>
  <c r="O929" i="5"/>
  <c r="N903" i="5"/>
  <c r="O903" i="5"/>
  <c r="N922" i="5"/>
  <c r="O922" i="5"/>
  <c r="X922" i="5"/>
  <c r="N904" i="5"/>
  <c r="O904" i="5"/>
  <c r="N914" i="5"/>
  <c r="O914" i="5"/>
  <c r="R914" i="5"/>
  <c r="N930" i="5"/>
  <c r="O930" i="5"/>
  <c r="N931" i="5"/>
  <c r="X931" i="5" s="1"/>
  <c r="O931" i="5"/>
  <c r="N905" i="5"/>
  <c r="O905" i="5"/>
  <c r="N932" i="5"/>
  <c r="O932" i="5"/>
  <c r="AD932" i="5"/>
  <c r="N947" i="5"/>
  <c r="O947" i="5"/>
  <c r="N933" i="5"/>
  <c r="X933" i="5" s="1"/>
  <c r="O933" i="5"/>
  <c r="N934" i="5"/>
  <c r="O934" i="5"/>
  <c r="N915" i="5"/>
  <c r="O915" i="5"/>
  <c r="N935" i="5"/>
  <c r="O935" i="5"/>
  <c r="N906" i="5"/>
  <c r="O906" i="5"/>
  <c r="AA906" i="5"/>
  <c r="N907" i="5"/>
  <c r="O907" i="5"/>
  <c r="AD907" i="5"/>
  <c r="N944" i="5"/>
  <c r="O944" i="5"/>
  <c r="N936" i="5"/>
  <c r="O936" i="5"/>
  <c r="N937" i="5"/>
  <c r="X937" i="5" s="1"/>
  <c r="O937" i="5"/>
  <c r="N938" i="5"/>
  <c r="O938" i="5"/>
  <c r="N939" i="5"/>
  <c r="O939" i="5"/>
  <c r="N940" i="5"/>
  <c r="O940" i="5"/>
  <c r="N908" i="5"/>
  <c r="O908" i="5"/>
  <c r="AA908" i="5"/>
  <c r="N941" i="5"/>
  <c r="O941" i="5"/>
  <c r="N925" i="5"/>
  <c r="O925" i="5"/>
  <c r="N948" i="5"/>
  <c r="O948" i="5"/>
  <c r="N949" i="5"/>
  <c r="O949" i="5"/>
  <c r="U949" i="5"/>
  <c r="N942" i="5"/>
  <c r="O942" i="5"/>
  <c r="N909" i="5"/>
  <c r="O909" i="5"/>
  <c r="N910" i="5"/>
  <c r="O910" i="5"/>
  <c r="N911" i="5"/>
  <c r="O911" i="5"/>
  <c r="U911" i="5"/>
  <c r="N912" i="5"/>
  <c r="O912" i="5"/>
  <c r="N923" i="5"/>
  <c r="O923" i="5"/>
  <c r="R923" i="6" l="1"/>
  <c r="S923" i="6" s="1"/>
  <c r="AA942" i="6"/>
  <c r="AB942" i="6" s="1"/>
  <c r="AA925" i="6"/>
  <c r="AB925" i="6" s="1"/>
  <c r="X908" i="6"/>
  <c r="AD936" i="6"/>
  <c r="V944" i="6"/>
  <c r="V945" i="6" s="1"/>
  <c r="X915" i="6"/>
  <c r="R914" i="6"/>
  <c r="X922" i="6"/>
  <c r="AG902" i="6"/>
  <c r="AG901" i="6"/>
  <c r="AA933" i="6"/>
  <c r="AB933" i="6" s="1"/>
  <c r="AA931" i="6"/>
  <c r="AB931" i="6" s="1"/>
  <c r="AA928" i="6"/>
  <c r="AB928" i="6" s="1"/>
  <c r="X939" i="6"/>
  <c r="X934" i="6"/>
  <c r="R929" i="6"/>
  <c r="R932" i="6"/>
  <c r="R927" i="6"/>
  <c r="AE909" i="6"/>
  <c r="V928" i="6"/>
  <c r="AG932" i="6"/>
  <c r="V903" i="6"/>
  <c r="AG929" i="6"/>
  <c r="AD947" i="6"/>
  <c r="R947" i="6"/>
  <c r="R904" i="6"/>
  <c r="AG904" i="6"/>
  <c r="X904" i="6"/>
  <c r="AA904" i="6"/>
  <c r="AB904" i="6" s="1"/>
  <c r="U941" i="6"/>
  <c r="R941" i="6"/>
  <c r="AD941" i="6"/>
  <c r="AG898" i="6"/>
  <c r="R898" i="6"/>
  <c r="U940" i="6"/>
  <c r="X940" i="6"/>
  <c r="AG940" i="6"/>
  <c r="U907" i="6"/>
  <c r="AA907" i="6"/>
  <c r="AB907" i="6" s="1"/>
  <c r="U906" i="6"/>
  <c r="X906" i="6"/>
  <c r="AD934" i="6"/>
  <c r="X932" i="6"/>
  <c r="V904" i="6"/>
  <c r="AG939" i="6"/>
  <c r="U934" i="6"/>
  <c r="V932" i="6"/>
  <c r="V898" i="6"/>
  <c r="AA923" i="6"/>
  <c r="AB923" i="6" s="1"/>
  <c r="AE904" i="6"/>
  <c r="AD928" i="6"/>
  <c r="AA905" i="6"/>
  <c r="AB905" i="6" s="1"/>
  <c r="R905" i="6"/>
  <c r="AD905" i="6"/>
  <c r="U905" i="6"/>
  <c r="AG905" i="6"/>
  <c r="X905" i="6"/>
  <c r="AE930" i="6"/>
  <c r="AD930" i="6"/>
  <c r="AA930" i="6"/>
  <c r="AB930" i="6" s="1"/>
  <c r="U930" i="6"/>
  <c r="AA938" i="6"/>
  <c r="AB938" i="6" s="1"/>
  <c r="U938" i="6"/>
  <c r="AD938" i="6"/>
  <c r="AG938" i="6"/>
  <c r="R938" i="6"/>
  <c r="S938" i="6" s="1"/>
  <c r="X938" i="6"/>
  <c r="X937" i="6"/>
  <c r="AG937" i="6"/>
  <c r="X935" i="6"/>
  <c r="AD935" i="6"/>
  <c r="U935" i="6"/>
  <c r="X900" i="6"/>
  <c r="AE900" i="6"/>
  <c r="AG900" i="6"/>
  <c r="R912" i="6"/>
  <c r="S912" i="6" s="1"/>
  <c r="U912" i="6"/>
  <c r="AD912" i="6"/>
  <c r="X912" i="6"/>
  <c r="AG912" i="6"/>
  <c r="AA912" i="6"/>
  <c r="AD948" i="6"/>
  <c r="R948" i="6"/>
  <c r="AA948" i="6"/>
  <c r="AB948" i="6" s="1"/>
  <c r="AC948" i="6" s="1"/>
  <c r="AE912" i="6"/>
  <c r="V909" i="6"/>
  <c r="R909" i="6"/>
  <c r="V911" i="6"/>
  <c r="R903" i="6"/>
  <c r="AG903" i="6"/>
  <c r="AA929" i="6"/>
  <c r="AB929" i="6" s="1"/>
  <c r="AG899" i="6"/>
  <c r="R899" i="6"/>
  <c r="AA903" i="6"/>
  <c r="AD909" i="6"/>
  <c r="AA941" i="6"/>
  <c r="AB941" i="6" s="1"/>
  <c r="AE941" i="6"/>
  <c r="V938" i="6"/>
  <c r="X907" i="6"/>
  <c r="R907" i="6"/>
  <c r="S907" i="6" s="1"/>
  <c r="AE934" i="6"/>
  <c r="AE905" i="6"/>
  <c r="AD899" i="6"/>
  <c r="U928" i="6"/>
  <c r="AG928" i="6"/>
  <c r="U909" i="6"/>
  <c r="AE948" i="6"/>
  <c r="X941" i="6"/>
  <c r="U939" i="6"/>
  <c r="R939" i="6"/>
  <c r="S939" i="6" s="1"/>
  <c r="AG907" i="6"/>
  <c r="V907" i="6"/>
  <c r="AA934" i="6"/>
  <c r="AB934" i="6" s="1"/>
  <c r="R934" i="6"/>
  <c r="S934" i="6" s="1"/>
  <c r="AA932" i="6"/>
  <c r="AB932" i="6" s="1"/>
  <c r="AD932" i="6"/>
  <c r="X929" i="6"/>
  <c r="X899" i="6"/>
  <c r="X928" i="6"/>
  <c r="U929" i="6"/>
  <c r="AG941" i="6"/>
  <c r="AA939" i="6"/>
  <c r="AB939" i="6" s="1"/>
  <c r="AD907" i="6"/>
  <c r="V935" i="6"/>
  <c r="AG934" i="6"/>
  <c r="V934" i="6"/>
  <c r="X947" i="6"/>
  <c r="U932" i="6"/>
  <c r="V905" i="6"/>
  <c r="U899" i="6"/>
  <c r="R928" i="6"/>
  <c r="S928" i="6" s="1"/>
  <c r="U904" i="6"/>
  <c r="AD904" i="6"/>
  <c r="AE928" i="6"/>
  <c r="AE937" i="6"/>
  <c r="AE911" i="6"/>
  <c r="X909" i="6"/>
  <c r="AD940" i="6"/>
  <c r="V947" i="6"/>
  <c r="X903" i="6"/>
  <c r="R900" i="6"/>
  <c r="S900" i="6" s="1"/>
  <c r="T900" i="6" s="1"/>
  <c r="X911" i="6"/>
  <c r="AA947" i="6"/>
  <c r="AB947" i="6" s="1"/>
  <c r="V929" i="6"/>
  <c r="V900" i="6"/>
  <c r="R949" i="6"/>
  <c r="V949" i="6"/>
  <c r="X933" i="6"/>
  <c r="AG933" i="6"/>
  <c r="U927" i="6"/>
  <c r="AE927" i="6"/>
  <c r="X927" i="6"/>
  <c r="AG927" i="6"/>
  <c r="R931" i="6"/>
  <c r="S931" i="6" s="1"/>
  <c r="T931" i="6" s="1"/>
  <c r="AD931" i="6"/>
  <c r="AA910" i="6"/>
  <c r="AB910" i="6" s="1"/>
  <c r="AC910" i="6" s="1"/>
  <c r="AG910" i="6"/>
  <c r="AA898" i="6"/>
  <c r="AB898" i="6" s="1"/>
  <c r="AD898" i="6"/>
  <c r="AD911" i="6"/>
  <c r="U910" i="6"/>
  <c r="AG949" i="6"/>
  <c r="AG948" i="6"/>
  <c r="X948" i="6"/>
  <c r="AA940" i="6"/>
  <c r="AB940" i="6" s="1"/>
  <c r="AC940" i="6" s="1"/>
  <c r="R940" i="6"/>
  <c r="AD906" i="6"/>
  <c r="AE906" i="6"/>
  <c r="AG935" i="6"/>
  <c r="AE933" i="6"/>
  <c r="R933" i="6"/>
  <c r="U947" i="6"/>
  <c r="U931" i="6"/>
  <c r="R930" i="6"/>
  <c r="AE903" i="6"/>
  <c r="U903" i="6"/>
  <c r="AD927" i="6"/>
  <c r="X898" i="6"/>
  <c r="AA949" i="6"/>
  <c r="AB949" i="6" s="1"/>
  <c r="AE949" i="6"/>
  <c r="U911" i="6"/>
  <c r="AA911" i="6"/>
  <c r="AB911" i="6" s="1"/>
  <c r="R937" i="6"/>
  <c r="S937" i="6" s="1"/>
  <c r="AD937" i="6"/>
  <c r="AG911" i="6"/>
  <c r="R911" i="6"/>
  <c r="X910" i="6"/>
  <c r="X949" i="6"/>
  <c r="AA937" i="6"/>
  <c r="AB937" i="6" s="1"/>
  <c r="AG906" i="6"/>
  <c r="R906" i="6"/>
  <c r="U933" i="6"/>
  <c r="X931" i="6"/>
  <c r="AA900" i="6"/>
  <c r="AB900" i="6" s="1"/>
  <c r="AD900" i="6"/>
  <c r="AD910" i="6"/>
  <c r="R910" i="6"/>
  <c r="S910" i="6" s="1"/>
  <c r="AD949" i="6"/>
  <c r="U949" i="6"/>
  <c r="U948" i="6"/>
  <c r="V940" i="6"/>
  <c r="U937" i="6"/>
  <c r="AA906" i="6"/>
  <c r="AB906" i="6" s="1"/>
  <c r="AA935" i="6"/>
  <c r="AB935" i="6" s="1"/>
  <c r="R935" i="6"/>
  <c r="AD933" i="6"/>
  <c r="AG947" i="6"/>
  <c r="AG931" i="6"/>
  <c r="AE931" i="6"/>
  <c r="AG930" i="6"/>
  <c r="X930" i="6"/>
  <c r="V930" i="6"/>
  <c r="AD903" i="6"/>
  <c r="U900" i="6"/>
  <c r="AA927" i="6"/>
  <c r="AB927" i="6" s="1"/>
  <c r="U898" i="6"/>
  <c r="AE910" i="6"/>
  <c r="AG909" i="6"/>
  <c r="AA909" i="6"/>
  <c r="AB909" i="6" s="1"/>
  <c r="AD939" i="6"/>
  <c r="V939" i="6"/>
  <c r="AD929" i="6"/>
  <c r="AA899" i="6"/>
  <c r="AB899" i="6" s="1"/>
  <c r="V899" i="6"/>
  <c r="U948" i="5"/>
  <c r="R948" i="5"/>
  <c r="X900" i="5"/>
  <c r="R900" i="5"/>
  <c r="S900" i="5" s="1"/>
  <c r="X936" i="5"/>
  <c r="U936" i="5"/>
  <c r="AA937" i="5"/>
  <c r="AB937" i="5" s="1"/>
  <c r="AD899" i="5"/>
  <c r="AA899" i="5"/>
  <c r="AB899" i="5" s="1"/>
  <c r="X899" i="5"/>
  <c r="X898" i="5"/>
  <c r="AD898" i="5"/>
  <c r="AG912" i="5"/>
  <c r="U912" i="5"/>
  <c r="AA925" i="5"/>
  <c r="AB925" i="5" s="1"/>
  <c r="X925" i="5"/>
  <c r="X926" i="5" s="1"/>
  <c r="R939" i="5"/>
  <c r="S939" i="5" s="1"/>
  <c r="X939" i="5"/>
  <c r="AG938" i="5"/>
  <c r="R938" i="5"/>
  <c r="S938" i="5" s="1"/>
  <c r="T938" i="5" s="1"/>
  <c r="X947" i="5"/>
  <c r="AD947" i="5"/>
  <c r="AG904" i="5"/>
  <c r="AA904" i="5"/>
  <c r="AB904" i="5" s="1"/>
  <c r="AC904" i="5" s="1"/>
  <c r="AA929" i="5"/>
  <c r="AB929" i="5" s="1"/>
  <c r="AD929" i="5"/>
  <c r="R929" i="5"/>
  <c r="AG936" i="5"/>
  <c r="R936" i="5"/>
  <c r="X914" i="5"/>
  <c r="AD936" i="5"/>
  <c r="X901" i="5"/>
  <c r="AA936" i="5"/>
  <c r="AB936" i="5" s="1"/>
  <c r="U941" i="5"/>
  <c r="AD941" i="5"/>
  <c r="X941" i="5"/>
  <c r="AA941" i="5"/>
  <c r="AB941" i="5" s="1"/>
  <c r="AC941" i="5" s="1"/>
  <c r="AG941" i="5"/>
  <c r="R941" i="5"/>
  <c r="R940" i="5"/>
  <c r="S940" i="5" s="1"/>
  <c r="AD940" i="5"/>
  <c r="AA940" i="5"/>
  <c r="AB940" i="5" s="1"/>
  <c r="U940" i="5"/>
  <c r="AG940" i="5"/>
  <c r="X940" i="5"/>
  <c r="AA944" i="5"/>
  <c r="AB944" i="5" s="1"/>
  <c r="R944" i="5"/>
  <c r="R945" i="5" s="1"/>
  <c r="AD944" i="5"/>
  <c r="X928" i="5"/>
  <c r="AD928" i="5"/>
  <c r="AG928" i="5"/>
  <c r="AA928" i="5"/>
  <c r="AB928" i="5" s="1"/>
  <c r="R928" i="5"/>
  <c r="S928" i="5" s="1"/>
  <c r="U928" i="5"/>
  <c r="AA935" i="5"/>
  <c r="AB935" i="5" s="1"/>
  <c r="AC935" i="5" s="1"/>
  <c r="R935" i="5"/>
  <c r="AG935" i="5"/>
  <c r="U935" i="5"/>
  <c r="X935" i="5"/>
  <c r="AD935" i="5"/>
  <c r="AD915" i="5"/>
  <c r="X915" i="5"/>
  <c r="AA915" i="5"/>
  <c r="AB915" i="5" s="1"/>
  <c r="AA934" i="5"/>
  <c r="AB934" i="5" s="1"/>
  <c r="R934" i="5"/>
  <c r="S934" i="5" s="1"/>
  <c r="X934" i="5"/>
  <c r="AD934" i="5"/>
  <c r="AG934" i="5"/>
  <c r="R903" i="5"/>
  <c r="AD903" i="5"/>
  <c r="U903" i="5"/>
  <c r="AG903" i="5"/>
  <c r="X903" i="5"/>
  <c r="AA903" i="5"/>
  <c r="AB903" i="5" s="1"/>
  <c r="AC903" i="5" s="1"/>
  <c r="R923" i="5"/>
  <c r="AG923" i="5"/>
  <c r="U923" i="5"/>
  <c r="AA910" i="5"/>
  <c r="AB910" i="5" s="1"/>
  <c r="AC910" i="5" s="1"/>
  <c r="X910" i="5"/>
  <c r="R910" i="5"/>
  <c r="S910" i="5" s="1"/>
  <c r="AD910" i="5"/>
  <c r="U910" i="5"/>
  <c r="AG910" i="5"/>
  <c r="R909" i="5"/>
  <c r="U909" i="5"/>
  <c r="U942" i="5"/>
  <c r="AD942" i="5"/>
  <c r="X942" i="5"/>
  <c r="R942" i="5"/>
  <c r="R905" i="5"/>
  <c r="AA905" i="5"/>
  <c r="AB905" i="5" s="1"/>
  <c r="AC905" i="5" s="1"/>
  <c r="U905" i="5"/>
  <c r="X905" i="5"/>
  <c r="AD905" i="5"/>
  <c r="U930" i="5"/>
  <c r="AG930" i="5"/>
  <c r="R930" i="5"/>
  <c r="AD930" i="5"/>
  <c r="X930" i="5"/>
  <c r="AA930" i="5"/>
  <c r="AB930" i="5" s="1"/>
  <c r="X907" i="5"/>
  <c r="R907" i="5"/>
  <c r="S907" i="5" s="1"/>
  <c r="T907" i="5" s="1"/>
  <c r="X902" i="5"/>
  <c r="AA902" i="5"/>
  <c r="AB902" i="5" s="1"/>
  <c r="AC902" i="5" s="1"/>
  <c r="AD902" i="5"/>
  <c r="U927" i="5"/>
  <c r="U943" i="5" s="1"/>
  <c r="AD927" i="5"/>
  <c r="AA948" i="5"/>
  <c r="AB948" i="5" s="1"/>
  <c r="AE948" i="5"/>
  <c r="U907" i="5"/>
  <c r="AA947" i="5"/>
  <c r="AB947" i="5" s="1"/>
  <c r="AA898" i="5"/>
  <c r="AB898" i="5" s="1"/>
  <c r="AA907" i="5"/>
  <c r="AB907" i="5" s="1"/>
  <c r="AC907" i="5" s="1"/>
  <c r="AA922" i="5"/>
  <c r="AB922" i="5" s="1"/>
  <c r="AD938" i="5"/>
  <c r="AA938" i="5"/>
  <c r="AB938" i="5" s="1"/>
  <c r="AC938" i="5" s="1"/>
  <c r="AA932" i="5"/>
  <c r="AB932" i="5" s="1"/>
  <c r="R932" i="5"/>
  <c r="AD904" i="5"/>
  <c r="X904" i="5"/>
  <c r="U900" i="5"/>
  <c r="AG900" i="5"/>
  <c r="AG948" i="5"/>
  <c r="X948" i="5"/>
  <c r="X938" i="5"/>
  <c r="X906" i="5"/>
  <c r="U947" i="5"/>
  <c r="U904" i="5"/>
  <c r="AG902" i="5"/>
  <c r="AD900" i="5"/>
  <c r="U898" i="5"/>
  <c r="X912" i="5"/>
  <c r="R912" i="5"/>
  <c r="S912" i="5" s="1"/>
  <c r="AA912" i="5"/>
  <c r="AB912" i="5" s="1"/>
  <c r="AC912" i="5" s="1"/>
  <c r="AD948" i="5"/>
  <c r="U938" i="5"/>
  <c r="AG907" i="5"/>
  <c r="AG947" i="5"/>
  <c r="R947" i="5"/>
  <c r="R904" i="5"/>
  <c r="U902" i="5"/>
  <c r="AA900" i="5"/>
  <c r="AB900" i="5" s="1"/>
  <c r="AC900" i="5" s="1"/>
  <c r="AG898" i="5"/>
  <c r="R898" i="5"/>
  <c r="AA939" i="5"/>
  <c r="AB939" i="5" s="1"/>
  <c r="AA914" i="5"/>
  <c r="AB914" i="5" s="1"/>
  <c r="AA923" i="5"/>
  <c r="AB923" i="5" s="1"/>
  <c r="AA942" i="5"/>
  <c r="AB942" i="5" s="1"/>
  <c r="AC942" i="5" s="1"/>
  <c r="R925" i="5"/>
  <c r="R926" i="5" s="1"/>
  <c r="AD939" i="5"/>
  <c r="X944" i="5"/>
  <c r="X945" i="5" s="1"/>
  <c r="R915" i="5"/>
  <c r="R916" i="5" s="1"/>
  <c r="U934" i="5"/>
  <c r="AG905" i="5"/>
  <c r="AD914" i="5"/>
  <c r="X929" i="5"/>
  <c r="R899" i="5"/>
  <c r="R927" i="5"/>
  <c r="AA931" i="5"/>
  <c r="AB931" i="5" s="1"/>
  <c r="AC931" i="5" s="1"/>
  <c r="AD909" i="5"/>
  <c r="AA933" i="5"/>
  <c r="AB933" i="5" s="1"/>
  <c r="R911" i="5"/>
  <c r="S911" i="5" s="1"/>
  <c r="T911" i="5" s="1"/>
  <c r="AD925" i="5"/>
  <c r="X932" i="5"/>
  <c r="X923" i="5"/>
  <c r="AD912" i="5"/>
  <c r="AA911" i="5"/>
  <c r="AB911" i="5" s="1"/>
  <c r="AA909" i="5"/>
  <c r="AB909" i="5" s="1"/>
  <c r="AC909" i="5" s="1"/>
  <c r="AG942" i="5"/>
  <c r="AA949" i="5"/>
  <c r="AB949" i="5" s="1"/>
  <c r="R949" i="5"/>
  <c r="S949" i="5" s="1"/>
  <c r="AG925" i="5"/>
  <c r="U925" i="5"/>
  <c r="U926" i="5" s="1"/>
  <c r="AG908" i="5"/>
  <c r="U908" i="5"/>
  <c r="AG939" i="5"/>
  <c r="U939" i="5"/>
  <c r="AG937" i="5"/>
  <c r="U937" i="5"/>
  <c r="AG944" i="5"/>
  <c r="U944" i="5"/>
  <c r="U945" i="5" s="1"/>
  <c r="AG906" i="5"/>
  <c r="U906" i="5"/>
  <c r="AG915" i="5"/>
  <c r="U915" i="5"/>
  <c r="AG933" i="5"/>
  <c r="U933" i="5"/>
  <c r="AG932" i="5"/>
  <c r="U932" i="5"/>
  <c r="AG931" i="5"/>
  <c r="U931" i="5"/>
  <c r="AG914" i="5"/>
  <c r="U914" i="5"/>
  <c r="U916" i="5" s="1"/>
  <c r="AG922" i="5"/>
  <c r="U922" i="5"/>
  <c r="AG929" i="5"/>
  <c r="U929" i="5"/>
  <c r="AG901" i="5"/>
  <c r="U901" i="5"/>
  <c r="AG899" i="5"/>
  <c r="U899" i="5"/>
  <c r="AA927" i="5"/>
  <c r="AB927" i="5" s="1"/>
  <c r="AD949" i="5"/>
  <c r="X908" i="5"/>
  <c r="AG911" i="5"/>
  <c r="X911" i="5"/>
  <c r="X909" i="5"/>
  <c r="X949" i="5"/>
  <c r="AD908" i="5"/>
  <c r="R908" i="5"/>
  <c r="AD937" i="5"/>
  <c r="R937" i="5"/>
  <c r="S937" i="5" s="1"/>
  <c r="T937" i="5" s="1"/>
  <c r="AD906" i="5"/>
  <c r="R906" i="5"/>
  <c r="AD933" i="5"/>
  <c r="R933" i="5"/>
  <c r="AD931" i="5"/>
  <c r="R931" i="5"/>
  <c r="S931" i="5" s="1"/>
  <c r="T931" i="5" s="1"/>
  <c r="AD922" i="5"/>
  <c r="R922" i="5"/>
  <c r="AD901" i="5"/>
  <c r="R901" i="5"/>
  <c r="S901" i="5" s="1"/>
  <c r="X927" i="5"/>
  <c r="AD923" i="5"/>
  <c r="AD911" i="5"/>
  <c r="AG909" i="5"/>
  <c r="AG949" i="5"/>
  <c r="AE944" i="5"/>
  <c r="AG927" i="5"/>
  <c r="V911" i="5"/>
  <c r="W911" i="5" s="1"/>
  <c r="AE915" i="5"/>
  <c r="V910" i="6"/>
  <c r="V948" i="6"/>
  <c r="AE932" i="6"/>
  <c r="V931" i="6"/>
  <c r="V937" i="6"/>
  <c r="V906" i="6"/>
  <c r="V933" i="6"/>
  <c r="AE899" i="6"/>
  <c r="V927" i="6"/>
  <c r="V912" i="6"/>
  <c r="V941" i="6"/>
  <c r="AE940" i="6"/>
  <c r="AE939" i="6"/>
  <c r="AE938" i="6"/>
  <c r="AE907" i="6"/>
  <c r="AE935" i="6"/>
  <c r="AE947" i="6"/>
  <c r="AE929" i="6"/>
  <c r="AE898" i="6"/>
  <c r="V908" i="5"/>
  <c r="V949" i="5"/>
  <c r="W949" i="5" s="1"/>
  <c r="AE933" i="5"/>
  <c r="AE927" i="5"/>
  <c r="AE942" i="5"/>
  <c r="AB908" i="5"/>
  <c r="AC908" i="5" s="1"/>
  <c r="AE939" i="5"/>
  <c r="AE937" i="5"/>
  <c r="AE922" i="5"/>
  <c r="S902" i="5"/>
  <c r="T902" i="5" s="1"/>
  <c r="V909" i="5"/>
  <c r="AE940" i="5"/>
  <c r="AE932" i="5"/>
  <c r="AF932" i="5" s="1"/>
  <c r="AE914" i="5"/>
  <c r="AE929" i="5"/>
  <c r="AE899" i="5"/>
  <c r="AE923" i="5"/>
  <c r="AE912" i="5"/>
  <c r="AE910" i="5"/>
  <c r="V925" i="5"/>
  <c r="V926" i="5" s="1"/>
  <c r="AE941" i="5"/>
  <c r="AE906" i="5"/>
  <c r="AE931" i="5"/>
  <c r="AE901" i="5"/>
  <c r="V940" i="5"/>
  <c r="AE909" i="5"/>
  <c r="AE911" i="5"/>
  <c r="V941" i="5"/>
  <c r="V942" i="5"/>
  <c r="AE908" i="5"/>
  <c r="V923" i="5"/>
  <c r="V912" i="5"/>
  <c r="AE949" i="5"/>
  <c r="AE925" i="5"/>
  <c r="V935" i="5"/>
  <c r="AE935" i="5"/>
  <c r="V930" i="5"/>
  <c r="AE930" i="5"/>
  <c r="V938" i="5"/>
  <c r="AE938" i="5"/>
  <c r="V934" i="5"/>
  <c r="AE934" i="5"/>
  <c r="V904" i="5"/>
  <c r="AE904" i="5"/>
  <c r="V910" i="5"/>
  <c r="V948" i="5"/>
  <c r="V936" i="5"/>
  <c r="AE936" i="5"/>
  <c r="V947" i="5"/>
  <c r="AE947" i="5"/>
  <c r="V903" i="5"/>
  <c r="AE903" i="5"/>
  <c r="V907" i="5"/>
  <c r="AE907" i="5"/>
  <c r="AF907" i="5" s="1"/>
  <c r="V905" i="5"/>
  <c r="AE905" i="5"/>
  <c r="V902" i="5"/>
  <c r="AE902" i="5"/>
  <c r="V900" i="5"/>
  <c r="AE900" i="5"/>
  <c r="V928" i="5"/>
  <c r="AE928" i="5"/>
  <c r="V898" i="5"/>
  <c r="AE898" i="5"/>
  <c r="V937" i="5"/>
  <c r="V944" i="5"/>
  <c r="V945" i="5" s="1"/>
  <c r="V933" i="5"/>
  <c r="V932" i="5"/>
  <c r="V922" i="5"/>
  <c r="V929" i="5"/>
  <c r="V927" i="5"/>
  <c r="V939" i="5"/>
  <c r="V906" i="5"/>
  <c r="V915" i="5"/>
  <c r="V931" i="5"/>
  <c r="S914" i="5"/>
  <c r="V914" i="5"/>
  <c r="V901" i="5"/>
  <c r="V899" i="5"/>
  <c r="AB906" i="5"/>
  <c r="AB901" i="5"/>
  <c r="V916" i="5" l="1"/>
  <c r="R943" i="5"/>
  <c r="X916" i="5"/>
  <c r="X943" i="5"/>
  <c r="V943" i="5"/>
  <c r="U944" i="6"/>
  <c r="U945" i="6" s="1"/>
  <c r="AE944" i="6"/>
  <c r="AG944" i="6"/>
  <c r="U925" i="6"/>
  <c r="U926" i="6" s="1"/>
  <c r="AE925" i="6"/>
  <c r="AH925" i="6" s="1"/>
  <c r="R915" i="6"/>
  <c r="S915" i="6" s="1"/>
  <c r="R944" i="6"/>
  <c r="AG925" i="6"/>
  <c r="AA944" i="6"/>
  <c r="AB944" i="6" s="1"/>
  <c r="AD925" i="6"/>
  <c r="AD944" i="6"/>
  <c r="AE915" i="6"/>
  <c r="V923" i="6"/>
  <c r="Y923" i="6" s="1"/>
  <c r="V925" i="6"/>
  <c r="V926" i="6" s="1"/>
  <c r="X923" i="6"/>
  <c r="U923" i="6"/>
  <c r="AD915" i="6"/>
  <c r="AE923" i="6"/>
  <c r="AH923" i="6" s="1"/>
  <c r="AG923" i="6"/>
  <c r="AE914" i="6"/>
  <c r="V908" i="6"/>
  <c r="AD914" i="6"/>
  <c r="R902" i="6"/>
  <c r="S902" i="6" s="1"/>
  <c r="AE908" i="6"/>
  <c r="AG908" i="6"/>
  <c r="AA914" i="6"/>
  <c r="AB914" i="6" s="1"/>
  <c r="U908" i="6"/>
  <c r="R908" i="6"/>
  <c r="S908" i="6" s="1"/>
  <c r="AA908" i="6"/>
  <c r="AB908" i="6" s="1"/>
  <c r="V914" i="6"/>
  <c r="U914" i="6"/>
  <c r="X914" i="6"/>
  <c r="X916" i="6" s="1"/>
  <c r="AG914" i="6"/>
  <c r="V942" i="6"/>
  <c r="V936" i="6"/>
  <c r="X936" i="6"/>
  <c r="X942" i="6"/>
  <c r="AD942" i="6"/>
  <c r="AE936" i="6"/>
  <c r="AG915" i="6"/>
  <c r="U915" i="6"/>
  <c r="V902" i="6"/>
  <c r="AE942" i="6"/>
  <c r="AH942" i="6" s="1"/>
  <c r="X944" i="6"/>
  <c r="X945" i="6" s="1"/>
  <c r="AD902" i="6"/>
  <c r="AE902" i="6"/>
  <c r="X902" i="6"/>
  <c r="R942" i="6"/>
  <c r="S942" i="6" s="1"/>
  <c r="AA902" i="6"/>
  <c r="AB902" i="6" s="1"/>
  <c r="AC902" i="6" s="1"/>
  <c r="U942" i="6"/>
  <c r="W942" i="6" s="1"/>
  <c r="AA936" i="6"/>
  <c r="AB936" i="6" s="1"/>
  <c r="AH936" i="6" s="1"/>
  <c r="R936" i="6"/>
  <c r="S936" i="6" s="1"/>
  <c r="U902" i="6"/>
  <c r="AA915" i="6"/>
  <c r="AB915" i="6" s="1"/>
  <c r="AD908" i="6"/>
  <c r="X901" i="6"/>
  <c r="AD901" i="6"/>
  <c r="AE922" i="6"/>
  <c r="AF936" i="6"/>
  <c r="R901" i="6"/>
  <c r="S901" i="6" s="1"/>
  <c r="V901" i="6"/>
  <c r="AG922" i="6"/>
  <c r="AD922" i="6"/>
  <c r="U901" i="6"/>
  <c r="R922" i="6"/>
  <c r="S922" i="6" s="1"/>
  <c r="AA901" i="6"/>
  <c r="AB901" i="6" s="1"/>
  <c r="V922" i="6"/>
  <c r="U936" i="6"/>
  <c r="AE901" i="6"/>
  <c r="AA922" i="6"/>
  <c r="AB922" i="6" s="1"/>
  <c r="AD923" i="6"/>
  <c r="U922" i="6"/>
  <c r="AG942" i="6"/>
  <c r="V915" i="6"/>
  <c r="AG936" i="6"/>
  <c r="R925" i="6"/>
  <c r="X925" i="6"/>
  <c r="X926" i="6" s="1"/>
  <c r="AC904" i="6"/>
  <c r="AC941" i="6"/>
  <c r="AC928" i="6"/>
  <c r="AH928" i="6"/>
  <c r="AI928" i="6" s="1"/>
  <c r="S932" i="6"/>
  <c r="S929" i="6"/>
  <c r="S909" i="6"/>
  <c r="W909" i="6"/>
  <c r="S948" i="6"/>
  <c r="S941" i="6"/>
  <c r="S906" i="6"/>
  <c r="S933" i="6"/>
  <c r="S947" i="6"/>
  <c r="S905" i="6"/>
  <c r="S914" i="6"/>
  <c r="S904" i="6"/>
  <c r="S903" i="6"/>
  <c r="S899" i="6"/>
  <c r="S927" i="6"/>
  <c r="S898" i="6"/>
  <c r="W910" i="6"/>
  <c r="AH927" i="6"/>
  <c r="AI927" i="6" s="1"/>
  <c r="AF935" i="6"/>
  <c r="W904" i="6"/>
  <c r="T934" i="6"/>
  <c r="W939" i="6"/>
  <c r="AH934" i="6"/>
  <c r="AI934" i="6" s="1"/>
  <c r="W944" i="6"/>
  <c r="W945" i="6" s="1"/>
  <c r="Y934" i="6"/>
  <c r="Z934" i="6" s="1"/>
  <c r="AH904" i="6"/>
  <c r="AI904" i="6" s="1"/>
  <c r="AH948" i="6"/>
  <c r="AI948" i="6" s="1"/>
  <c r="AF940" i="6"/>
  <c r="W930" i="6"/>
  <c r="W949" i="6"/>
  <c r="AH937" i="6"/>
  <c r="AI937" i="6" s="1"/>
  <c r="AF933" i="6"/>
  <c r="AH930" i="6"/>
  <c r="AI930" i="6" s="1"/>
  <c r="Y928" i="6"/>
  <c r="Z928" i="6" s="1"/>
  <c r="AF909" i="6"/>
  <c r="W911" i="6"/>
  <c r="AC942" i="6"/>
  <c r="W907" i="6"/>
  <c r="AH933" i="6"/>
  <c r="AI933" i="6" s="1"/>
  <c r="AF938" i="6"/>
  <c r="W941" i="6"/>
  <c r="AH909" i="6"/>
  <c r="AI909" i="6" s="1"/>
  <c r="W903" i="6"/>
  <c r="W935" i="6"/>
  <c r="W928" i="6"/>
  <c r="AF941" i="6"/>
  <c r="T938" i="6"/>
  <c r="W898" i="6"/>
  <c r="AF900" i="6"/>
  <c r="AF947" i="6"/>
  <c r="AF937" i="6"/>
  <c r="W947" i="6"/>
  <c r="W906" i="6"/>
  <c r="W934" i="6"/>
  <c r="Y907" i="6"/>
  <c r="Z907" i="6" s="1"/>
  <c r="AF934" i="6"/>
  <c r="W940" i="6"/>
  <c r="W932" i="6"/>
  <c r="AC907" i="6"/>
  <c r="W948" i="6"/>
  <c r="W900" i="6"/>
  <c r="AF928" i="6"/>
  <c r="AF904" i="6"/>
  <c r="AF905" i="6"/>
  <c r="AF939" i="6"/>
  <c r="AF932" i="6"/>
  <c r="AF927" i="6"/>
  <c r="W912" i="6"/>
  <c r="AH911" i="6"/>
  <c r="AI911" i="6" s="1"/>
  <c r="T907" i="6"/>
  <c r="AF899" i="6"/>
  <c r="Y900" i="6"/>
  <c r="Z900" i="6" s="1"/>
  <c r="AF911" i="6"/>
  <c r="AF912" i="6"/>
  <c r="AF931" i="6"/>
  <c r="W905" i="6"/>
  <c r="AF948" i="6"/>
  <c r="Y938" i="6"/>
  <c r="Z938" i="6" s="1"/>
  <c r="AH940" i="6"/>
  <c r="AI940" i="6" s="1"/>
  <c r="AF898" i="6"/>
  <c r="AF929" i="6"/>
  <c r="T928" i="6"/>
  <c r="AC938" i="6"/>
  <c r="AH941" i="6"/>
  <c r="AI941" i="6" s="1"/>
  <c r="AB912" i="6"/>
  <c r="AH912" i="6" s="1"/>
  <c r="AI912" i="6" s="1"/>
  <c r="AF930" i="6"/>
  <c r="AC934" i="6"/>
  <c r="AF907" i="6"/>
  <c r="AB903" i="6"/>
  <c r="AC903" i="6" s="1"/>
  <c r="AH900" i="6"/>
  <c r="AI900" i="6" s="1"/>
  <c r="W927" i="6"/>
  <c r="W929" i="6"/>
  <c r="W938" i="6"/>
  <c r="Y939" i="6"/>
  <c r="Z939" i="6" s="1"/>
  <c r="AH906" i="6"/>
  <c r="AI906" i="6" s="1"/>
  <c r="AF949" i="6"/>
  <c r="AH931" i="6"/>
  <c r="AI931" i="6" s="1"/>
  <c r="W933" i="6"/>
  <c r="W931" i="6"/>
  <c r="AF910" i="6"/>
  <c r="T937" i="6"/>
  <c r="AF903" i="6"/>
  <c r="AF906" i="6"/>
  <c r="AC900" i="6"/>
  <c r="S935" i="6"/>
  <c r="W899" i="6"/>
  <c r="S930" i="6"/>
  <c r="W937" i="6"/>
  <c r="Y910" i="6"/>
  <c r="Z910" i="6" s="1"/>
  <c r="T923" i="6"/>
  <c r="S949" i="6"/>
  <c r="Y949" i="6" s="1"/>
  <c r="Z949" i="6" s="1"/>
  <c r="S940" i="6"/>
  <c r="Y940" i="6" s="1"/>
  <c r="Z940" i="6" s="1"/>
  <c r="AH910" i="6"/>
  <c r="AI910" i="6" s="1"/>
  <c r="AC906" i="6"/>
  <c r="AH938" i="6"/>
  <c r="AI938" i="6" s="1"/>
  <c r="AC949" i="6"/>
  <c r="AC911" i="6"/>
  <c r="AC937" i="6"/>
  <c r="S911" i="6"/>
  <c r="Y911" i="6" s="1"/>
  <c r="Z911" i="6" s="1"/>
  <c r="AH949" i="6"/>
  <c r="AI949" i="6" s="1"/>
  <c r="S923" i="5"/>
  <c r="T923" i="5" s="1"/>
  <c r="S909" i="5"/>
  <c r="S942" i="5"/>
  <c r="S948" i="5"/>
  <c r="S925" i="5"/>
  <c r="S926" i="5" s="1"/>
  <c r="S941" i="5"/>
  <c r="S908" i="5"/>
  <c r="S936" i="5"/>
  <c r="S944" i="5"/>
  <c r="S945" i="5" s="1"/>
  <c r="S906" i="5"/>
  <c r="S935" i="5"/>
  <c r="S915" i="5"/>
  <c r="S916" i="5" s="1"/>
  <c r="S933" i="5"/>
  <c r="S947" i="5"/>
  <c r="S932" i="5"/>
  <c r="S905" i="5"/>
  <c r="S930" i="5"/>
  <c r="T914" i="5"/>
  <c r="S904" i="5"/>
  <c r="S922" i="5"/>
  <c r="S903" i="5"/>
  <c r="S929" i="5"/>
  <c r="S899" i="5"/>
  <c r="S927" i="5"/>
  <c r="S898" i="5"/>
  <c r="W925" i="5"/>
  <c r="W926" i="5" s="1"/>
  <c r="AC936" i="5"/>
  <c r="Y936" i="5"/>
  <c r="AF940" i="5"/>
  <c r="W948" i="5"/>
  <c r="T928" i="5"/>
  <c r="W927" i="5"/>
  <c r="AF900" i="5"/>
  <c r="AF905" i="5"/>
  <c r="AF903" i="5"/>
  <c r="W912" i="5"/>
  <c r="W941" i="5"/>
  <c r="AH948" i="5"/>
  <c r="AI948" i="5" s="1"/>
  <c r="AF941" i="5"/>
  <c r="AF936" i="5"/>
  <c r="AF914" i="5"/>
  <c r="AF947" i="5"/>
  <c r="AF930" i="5"/>
  <c r="AF928" i="5"/>
  <c r="W910" i="5"/>
  <c r="W929" i="5"/>
  <c r="AC940" i="5"/>
  <c r="AF929" i="5"/>
  <c r="W944" i="5"/>
  <c r="W945" i="5" s="1"/>
  <c r="W942" i="5"/>
  <c r="AF939" i="5"/>
  <c r="AF934" i="5"/>
  <c r="AF944" i="5"/>
  <c r="AC934" i="5"/>
  <c r="AF942" i="5"/>
  <c r="AF904" i="5"/>
  <c r="AF938" i="5"/>
  <c r="AF925" i="5"/>
  <c r="AC947" i="5"/>
  <c r="T900" i="5"/>
  <c r="AF927" i="5"/>
  <c r="AF898" i="5"/>
  <c r="AF909" i="5"/>
  <c r="AF906" i="5"/>
  <c r="AC898" i="5"/>
  <c r="AH944" i="5"/>
  <c r="AI944" i="5" s="1"/>
  <c r="Y900" i="5"/>
  <c r="Z900" i="5" s="1"/>
  <c r="AC948" i="5"/>
  <c r="AF935" i="5"/>
  <c r="Y940" i="5"/>
  <c r="Z940" i="5" s="1"/>
  <c r="AC930" i="5"/>
  <c r="AC928" i="5"/>
  <c r="AF901" i="5"/>
  <c r="AF899" i="5"/>
  <c r="T949" i="5"/>
  <c r="T940" i="5"/>
  <c r="AF948" i="5"/>
  <c r="AF902" i="5"/>
  <c r="AF910" i="5"/>
  <c r="W909" i="5"/>
  <c r="AF937" i="5"/>
  <c r="Y928" i="5"/>
  <c r="Z928" i="5" s="1"/>
  <c r="AF915" i="5"/>
  <c r="T934" i="5"/>
  <c r="AH899" i="5"/>
  <c r="AI899" i="5" s="1"/>
  <c r="Y934" i="5"/>
  <c r="Z934" i="5" s="1"/>
  <c r="W923" i="5"/>
  <c r="AF912" i="5"/>
  <c r="AC949" i="5"/>
  <c r="W937" i="5"/>
  <c r="W922" i="5"/>
  <c r="AF922" i="5"/>
  <c r="AF933" i="5"/>
  <c r="AH906" i="5"/>
  <c r="AI906" i="5" s="1"/>
  <c r="W899" i="5"/>
  <c r="W914" i="5"/>
  <c r="W915" i="5"/>
  <c r="W939" i="5"/>
  <c r="W932" i="5"/>
  <c r="AH949" i="5"/>
  <c r="AI949" i="5" s="1"/>
  <c r="AF931" i="5"/>
  <c r="AH933" i="5"/>
  <c r="AI933" i="5" s="1"/>
  <c r="W901" i="5"/>
  <c r="W931" i="5"/>
  <c r="W906" i="5"/>
  <c r="W933" i="5"/>
  <c r="Y938" i="5"/>
  <c r="Z938" i="5" s="1"/>
  <c r="AH941" i="5"/>
  <c r="AI941" i="5" s="1"/>
  <c r="AF923" i="5"/>
  <c r="AH942" i="5"/>
  <c r="AI942" i="5" s="1"/>
  <c r="Y949" i="5"/>
  <c r="Z949" i="5" s="1"/>
  <c r="AH911" i="5"/>
  <c r="AI911" i="5" s="1"/>
  <c r="AH932" i="5"/>
  <c r="AI932" i="5" s="1"/>
  <c r="AH927" i="5"/>
  <c r="AI927" i="5" s="1"/>
  <c r="AC911" i="5"/>
  <c r="Y911" i="5"/>
  <c r="Z911" i="5" s="1"/>
  <c r="AH915" i="5"/>
  <c r="AI915" i="5" s="1"/>
  <c r="AH901" i="5"/>
  <c r="AI901" i="5" s="1"/>
  <c r="Y908" i="5"/>
  <c r="AH912" i="5"/>
  <c r="AI912" i="5" s="1"/>
  <c r="AH905" i="6"/>
  <c r="AI905" i="6" s="1"/>
  <c r="AC905" i="6"/>
  <c r="AH939" i="6"/>
  <c r="AI939" i="6" s="1"/>
  <c r="AC939" i="6"/>
  <c r="AC930" i="6"/>
  <c r="T910" i="6"/>
  <c r="AC927" i="6"/>
  <c r="AH947" i="6"/>
  <c r="AI947" i="6" s="1"/>
  <c r="AH929" i="6"/>
  <c r="AI929" i="6" s="1"/>
  <c r="AC929" i="6"/>
  <c r="AH898" i="6"/>
  <c r="AI898" i="6" s="1"/>
  <c r="AC933" i="6"/>
  <c r="AC898" i="6"/>
  <c r="AH932" i="6"/>
  <c r="AI932" i="6" s="1"/>
  <c r="AC932" i="6"/>
  <c r="Y931" i="6"/>
  <c r="Z931" i="6" s="1"/>
  <c r="AH935" i="6"/>
  <c r="AI935" i="6" s="1"/>
  <c r="AC935" i="6"/>
  <c r="AH899" i="6"/>
  <c r="AI899" i="6" s="1"/>
  <c r="AC899" i="6"/>
  <c r="AH907" i="6"/>
  <c r="AI907" i="6" s="1"/>
  <c r="T912" i="6"/>
  <c r="Y912" i="6"/>
  <c r="Z912" i="6" s="1"/>
  <c r="AC931" i="6"/>
  <c r="AC947" i="6"/>
  <c r="Y937" i="6"/>
  <c r="Z937" i="6" s="1"/>
  <c r="T939" i="6"/>
  <c r="AC925" i="6"/>
  <c r="AC909" i="6"/>
  <c r="AC923" i="6"/>
  <c r="AH929" i="5"/>
  <c r="AI929" i="5" s="1"/>
  <c r="AH910" i="5"/>
  <c r="AI910" i="5" s="1"/>
  <c r="AH940" i="5"/>
  <c r="AI940" i="5" s="1"/>
  <c r="W908" i="5"/>
  <c r="AH922" i="5"/>
  <c r="AI922" i="5" s="1"/>
  <c r="AH937" i="5"/>
  <c r="AI937" i="5" s="1"/>
  <c r="AH908" i="5"/>
  <c r="AI908" i="5" s="1"/>
  <c r="AH939" i="5"/>
  <c r="AI939" i="5" s="1"/>
  <c r="Y902" i="5"/>
  <c r="Z902" i="5" s="1"/>
  <c r="Y907" i="5"/>
  <c r="Z907" i="5" s="1"/>
  <c r="AH923" i="5"/>
  <c r="AI923" i="5" s="1"/>
  <c r="AH914" i="5"/>
  <c r="AI914" i="5" s="1"/>
  <c r="AC932" i="5"/>
  <c r="AC923" i="5"/>
  <c r="AC929" i="5"/>
  <c r="AC944" i="5"/>
  <c r="AH931" i="5"/>
  <c r="AI931" i="5" s="1"/>
  <c r="AC901" i="5"/>
  <c r="AC906" i="5"/>
  <c r="W940" i="5"/>
  <c r="W938" i="5"/>
  <c r="AH938" i="5"/>
  <c r="AI938" i="5" s="1"/>
  <c r="W898" i="5"/>
  <c r="W903" i="5"/>
  <c r="AH907" i="5"/>
  <c r="AI907" i="5" s="1"/>
  <c r="AH936" i="5"/>
  <c r="AI936" i="5" s="1"/>
  <c r="AH909" i="5"/>
  <c r="AI909" i="5" s="1"/>
  <c r="AH898" i="5"/>
  <c r="AI898" i="5" s="1"/>
  <c r="AH900" i="5"/>
  <c r="AI900" i="5" s="1"/>
  <c r="AH905" i="5"/>
  <c r="AI905" i="5" s="1"/>
  <c r="Y937" i="5"/>
  <c r="Z937" i="5" s="1"/>
  <c r="AF911" i="5"/>
  <c r="W900" i="5"/>
  <c r="AH935" i="5"/>
  <c r="AI935" i="5" s="1"/>
  <c r="AF949" i="5"/>
  <c r="AF908" i="5"/>
  <c r="AH934" i="5"/>
  <c r="AI934" i="5" s="1"/>
  <c r="AH925" i="5"/>
  <c r="AI925" i="5" s="1"/>
  <c r="W907" i="5"/>
  <c r="Y931" i="5"/>
  <c r="Z931" i="5" s="1"/>
  <c r="Y910" i="5"/>
  <c r="Z910" i="5" s="1"/>
  <c r="AC927" i="5"/>
  <c r="AC922" i="5"/>
  <c r="AC933" i="5"/>
  <c r="AC937" i="5"/>
  <c r="Y901" i="5"/>
  <c r="Z901" i="5" s="1"/>
  <c r="Y939" i="5"/>
  <c r="Z939" i="5" s="1"/>
  <c r="T910" i="5"/>
  <c r="W928" i="5"/>
  <c r="W902" i="5"/>
  <c r="W904" i="5"/>
  <c r="W930" i="5"/>
  <c r="W905" i="5"/>
  <c r="W947" i="5"/>
  <c r="W934" i="5"/>
  <c r="W935" i="5"/>
  <c r="W936" i="5"/>
  <c r="T901" i="5"/>
  <c r="Y912" i="5"/>
  <c r="Z912" i="5" s="1"/>
  <c r="T912" i="5"/>
  <c r="AC925" i="5"/>
  <c r="AC899" i="5"/>
  <c r="AC914" i="5"/>
  <c r="AC915" i="5"/>
  <c r="AC939" i="5"/>
  <c r="Y914" i="5"/>
  <c r="T939" i="5"/>
  <c r="AH928" i="5"/>
  <c r="AI928" i="5" s="1"/>
  <c r="AH902" i="5"/>
  <c r="AI902" i="5" s="1"/>
  <c r="AH903" i="5"/>
  <c r="AI903" i="5" s="1"/>
  <c r="AH904" i="5"/>
  <c r="AI904" i="5" s="1"/>
  <c r="AH930" i="5"/>
  <c r="AI930" i="5" s="1"/>
  <c r="AH947" i="5"/>
  <c r="AI947" i="5" s="1"/>
  <c r="X943" i="6" l="1"/>
  <c r="U943" i="6"/>
  <c r="S916" i="6"/>
  <c r="V943" i="6"/>
  <c r="U916" i="6"/>
  <c r="S944" i="6"/>
  <c r="S945" i="6" s="1"/>
  <c r="R945" i="6"/>
  <c r="R943" i="6"/>
  <c r="S943" i="6"/>
  <c r="S925" i="6"/>
  <c r="S926" i="6" s="1"/>
  <c r="R926" i="6"/>
  <c r="R916" i="6"/>
  <c r="V916" i="6"/>
  <c r="AH922" i="6"/>
  <c r="AI922" i="6" s="1"/>
  <c r="S943" i="5"/>
  <c r="W943" i="5"/>
  <c r="W916" i="5"/>
  <c r="Y909" i="5"/>
  <c r="Z909" i="5" s="1"/>
  <c r="Y948" i="5"/>
  <c r="Z948" i="5" s="1"/>
  <c r="Y925" i="5"/>
  <c r="Y906" i="5"/>
  <c r="Z906" i="5" s="1"/>
  <c r="Y933" i="5"/>
  <c r="Y947" i="5"/>
  <c r="Y932" i="5"/>
  <c r="Y905" i="5"/>
  <c r="Y922" i="5"/>
  <c r="Y903" i="5"/>
  <c r="T925" i="5"/>
  <c r="T926" i="5" s="1"/>
  <c r="Y923" i="5"/>
  <c r="Z923" i="5" s="1"/>
  <c r="T909" i="5"/>
  <c r="AF944" i="6"/>
  <c r="W902" i="6"/>
  <c r="AH944" i="6"/>
  <c r="AI944" i="6" s="1"/>
  <c r="AF901" i="6"/>
  <c r="AF925" i="6"/>
  <c r="W901" i="6"/>
  <c r="AC944" i="6"/>
  <c r="AH902" i="6"/>
  <c r="AI902" i="6" s="1"/>
  <c r="W915" i="6"/>
  <c r="AI936" i="6"/>
  <c r="AI942" i="6"/>
  <c r="AF914" i="6"/>
  <c r="W925" i="6"/>
  <c r="W926" i="6" s="1"/>
  <c r="Y902" i="6"/>
  <c r="Z902" i="6" s="1"/>
  <c r="T902" i="6"/>
  <c r="W936" i="6"/>
  <c r="W943" i="6" s="1"/>
  <c r="Y901" i="6"/>
  <c r="Z901" i="6" s="1"/>
  <c r="AF915" i="6"/>
  <c r="T901" i="6"/>
  <c r="AI925" i="6"/>
  <c r="AF902" i="6"/>
  <c r="AH908" i="6"/>
  <c r="AI908" i="6" s="1"/>
  <c r="W908" i="6"/>
  <c r="W923" i="6"/>
  <c r="AF908" i="6"/>
  <c r="AH915" i="6"/>
  <c r="AI915" i="6" s="1"/>
  <c r="AF942" i="6"/>
  <c r="W914" i="6"/>
  <c r="AH914" i="6"/>
  <c r="AI914" i="6" s="1"/>
  <c r="AI923" i="6"/>
  <c r="AC914" i="6"/>
  <c r="AC908" i="6"/>
  <c r="AF923" i="6"/>
  <c r="AC915" i="6"/>
  <c r="W922" i="6"/>
  <c r="AC936" i="6"/>
  <c r="AH901" i="6"/>
  <c r="AI901" i="6" s="1"/>
  <c r="AF922" i="6"/>
  <c r="AC922" i="6"/>
  <c r="AC901" i="6"/>
  <c r="T932" i="6"/>
  <c r="Y929" i="6"/>
  <c r="Y932" i="6"/>
  <c r="Y909" i="6"/>
  <c r="Y948" i="6"/>
  <c r="T929" i="6"/>
  <c r="Y927" i="6"/>
  <c r="Y898" i="6"/>
  <c r="T933" i="6"/>
  <c r="Y922" i="6"/>
  <c r="Y906" i="6"/>
  <c r="T941" i="6"/>
  <c r="T948" i="6"/>
  <c r="Y941" i="6"/>
  <c r="Y942" i="6"/>
  <c r="T942" i="6"/>
  <c r="T909" i="6"/>
  <c r="Z923" i="6"/>
  <c r="Y944" i="6"/>
  <c r="Y945" i="6" s="1"/>
  <c r="Y915" i="6"/>
  <c r="Y908" i="6"/>
  <c r="T906" i="6"/>
  <c r="Y933" i="6"/>
  <c r="T905" i="6"/>
  <c r="T915" i="6"/>
  <c r="Y905" i="6"/>
  <c r="Y936" i="6"/>
  <c r="Y935" i="6"/>
  <c r="T947" i="6"/>
  <c r="Y947" i="6"/>
  <c r="Y903" i="6"/>
  <c r="Y904" i="6"/>
  <c r="T903" i="6"/>
  <c r="T904" i="6"/>
  <c r="Y930" i="6"/>
  <c r="T914" i="6"/>
  <c r="Y914" i="6"/>
  <c r="Y899" i="6"/>
  <c r="T899" i="6"/>
  <c r="T922" i="6"/>
  <c r="T927" i="6"/>
  <c r="T898" i="6"/>
  <c r="AH903" i="6"/>
  <c r="AI903" i="6" s="1"/>
  <c r="AC912" i="6"/>
  <c r="T936" i="6"/>
  <c r="T911" i="6"/>
  <c r="T940" i="6"/>
  <c r="T935" i="6"/>
  <c r="T930" i="6"/>
  <c r="T949" i="6"/>
  <c r="T908" i="6"/>
  <c r="T942" i="5"/>
  <c r="Y942" i="5"/>
  <c r="Y941" i="5"/>
  <c r="T941" i="5"/>
  <c r="T948" i="5"/>
  <c r="Y944" i="5"/>
  <c r="Y945" i="5" s="1"/>
  <c r="T935" i="5"/>
  <c r="Y915" i="5"/>
  <c r="Y916" i="5" s="1"/>
  <c r="T936" i="5"/>
  <c r="Z908" i="5"/>
  <c r="T944" i="5"/>
  <c r="T945" i="5" s="1"/>
  <c r="Y898" i="5"/>
  <c r="Y899" i="5"/>
  <c r="Y935" i="5"/>
  <c r="T908" i="5"/>
  <c r="Z936" i="5"/>
  <c r="Y927" i="5"/>
  <c r="T947" i="5"/>
  <c r="T915" i="5"/>
  <c r="T916" i="5" s="1"/>
  <c r="T906" i="5"/>
  <c r="T933" i="5"/>
  <c r="T898" i="5"/>
  <c r="T899" i="5"/>
  <c r="T929" i="5"/>
  <c r="Y929" i="5"/>
  <c r="T932" i="5"/>
  <c r="T905" i="5"/>
  <c r="T930" i="5"/>
  <c r="Y904" i="5"/>
  <c r="T904" i="5"/>
  <c r="Y930" i="5"/>
  <c r="Z914" i="5"/>
  <c r="T922" i="5"/>
  <c r="T903" i="5"/>
  <c r="T927" i="5"/>
  <c r="U898" i="4"/>
  <c r="U928" i="4"/>
  <c r="U900" i="4"/>
  <c r="X903" i="4"/>
  <c r="U904" i="4"/>
  <c r="U935" i="4"/>
  <c r="U906" i="4"/>
  <c r="AG907" i="4"/>
  <c r="U937" i="4"/>
  <c r="U948" i="4"/>
  <c r="U942" i="4"/>
  <c r="R911" i="4"/>
  <c r="R912" i="4"/>
  <c r="R923" i="4"/>
  <c r="N898" i="4"/>
  <c r="O898" i="4"/>
  <c r="N927" i="4"/>
  <c r="O927" i="4"/>
  <c r="N928" i="4"/>
  <c r="O928" i="4"/>
  <c r="N899" i="4"/>
  <c r="O899" i="4"/>
  <c r="N900" i="4"/>
  <c r="O900" i="4"/>
  <c r="N901" i="4"/>
  <c r="O901" i="4"/>
  <c r="N902" i="4"/>
  <c r="O902" i="4"/>
  <c r="N929" i="4"/>
  <c r="O929" i="4"/>
  <c r="N903" i="4"/>
  <c r="O903" i="4"/>
  <c r="N922" i="4"/>
  <c r="O922" i="4"/>
  <c r="N904" i="4"/>
  <c r="O904" i="4"/>
  <c r="N914" i="4"/>
  <c r="O914" i="4"/>
  <c r="N930" i="4"/>
  <c r="O930" i="4"/>
  <c r="N931" i="4"/>
  <c r="O931" i="4"/>
  <c r="N905" i="4"/>
  <c r="O905" i="4"/>
  <c r="N932" i="4"/>
  <c r="O932" i="4"/>
  <c r="N947" i="4"/>
  <c r="O947" i="4"/>
  <c r="N933" i="4"/>
  <c r="O933" i="4"/>
  <c r="N934" i="4"/>
  <c r="O934" i="4"/>
  <c r="N915" i="4"/>
  <c r="O915" i="4"/>
  <c r="N935" i="4"/>
  <c r="O935" i="4"/>
  <c r="N906" i="4"/>
  <c r="O906" i="4"/>
  <c r="N907" i="4"/>
  <c r="O907" i="4"/>
  <c r="N944" i="4"/>
  <c r="O944" i="4"/>
  <c r="N936" i="4"/>
  <c r="O936" i="4"/>
  <c r="N937" i="4"/>
  <c r="O937" i="4"/>
  <c r="N938" i="4"/>
  <c r="O938" i="4"/>
  <c r="N939" i="4"/>
  <c r="O939" i="4"/>
  <c r="N940" i="4"/>
  <c r="O940" i="4"/>
  <c r="N908" i="4"/>
  <c r="O908" i="4"/>
  <c r="N941" i="4"/>
  <c r="O941" i="4"/>
  <c r="N925" i="4"/>
  <c r="O925" i="4"/>
  <c r="N948" i="4"/>
  <c r="O948" i="4"/>
  <c r="N949" i="4"/>
  <c r="O949" i="4"/>
  <c r="N942" i="4"/>
  <c r="O942" i="4"/>
  <c r="N909" i="4"/>
  <c r="O909" i="4"/>
  <c r="N910" i="4"/>
  <c r="O910" i="4"/>
  <c r="N911" i="4"/>
  <c r="O911" i="4"/>
  <c r="N912" i="4"/>
  <c r="O912" i="4"/>
  <c r="N923" i="4"/>
  <c r="O923" i="4"/>
  <c r="Y925" i="6" l="1"/>
  <c r="Y926" i="6" s="1"/>
  <c r="T944" i="6"/>
  <c r="T945" i="6" s="1"/>
  <c r="T925" i="6"/>
  <c r="T926" i="6" s="1"/>
  <c r="T943" i="6"/>
  <c r="T916" i="6"/>
  <c r="Y916" i="6"/>
  <c r="W916" i="6"/>
  <c r="Y943" i="6"/>
  <c r="T943" i="5"/>
  <c r="Y943" i="5"/>
  <c r="Z925" i="5"/>
  <c r="Z926" i="5" s="1"/>
  <c r="Y926" i="5"/>
  <c r="Z942" i="5"/>
  <c r="Z933" i="5"/>
  <c r="Z922" i="5"/>
  <c r="Z932" i="5"/>
  <c r="Z941" i="5"/>
  <c r="Z944" i="5"/>
  <c r="Z945" i="5" s="1"/>
  <c r="Z905" i="5"/>
  <c r="Z947" i="5"/>
  <c r="Z935" i="5"/>
  <c r="Z915" i="5"/>
  <c r="Z916" i="5" s="1"/>
  <c r="Z903" i="5"/>
  <c r="Z929" i="5"/>
  <c r="Z899" i="5"/>
  <c r="Z898" i="5"/>
  <c r="Z909" i="6"/>
  <c r="Z932" i="6"/>
  <c r="Z929" i="6"/>
  <c r="Z927" i="6"/>
  <c r="Z948" i="6"/>
  <c r="Z925" i="6"/>
  <c r="Z926" i="6" s="1"/>
  <c r="Z898" i="6"/>
  <c r="Z915" i="6"/>
  <c r="Z905" i="6"/>
  <c r="Z914" i="6"/>
  <c r="Z904" i="6"/>
  <c r="Z899" i="6"/>
  <c r="Z944" i="6"/>
  <c r="Z945" i="6" s="1"/>
  <c r="Z941" i="6"/>
  <c r="Z947" i="6"/>
  <c r="Z906" i="6"/>
  <c r="Z922" i="6"/>
  <c r="Z942" i="6"/>
  <c r="Z933" i="6"/>
  <c r="Z908" i="6"/>
  <c r="Z936" i="6"/>
  <c r="Z935" i="6"/>
  <c r="Z903" i="6"/>
  <c r="Z930" i="6"/>
  <c r="Z927" i="5"/>
  <c r="Z904" i="5"/>
  <c r="Z930" i="5"/>
  <c r="U907" i="4"/>
  <c r="AG934" i="4"/>
  <c r="AG940" i="4"/>
  <c r="U903" i="4"/>
  <c r="AG933" i="4"/>
  <c r="U944" i="4"/>
  <c r="U945" i="4" s="1"/>
  <c r="X932" i="4"/>
  <c r="AG941" i="4"/>
  <c r="R906" i="4"/>
  <c r="AG906" i="4"/>
  <c r="V938" i="4"/>
  <c r="V907" i="4"/>
  <c r="U940" i="4"/>
  <c r="X933" i="4"/>
  <c r="X904" i="4"/>
  <c r="X906" i="4"/>
  <c r="X928" i="4"/>
  <c r="U909" i="4"/>
  <c r="X909" i="4"/>
  <c r="AG909" i="4"/>
  <c r="X939" i="4"/>
  <c r="U939" i="4"/>
  <c r="AD939" i="4"/>
  <c r="R939" i="4"/>
  <c r="S939" i="4" s="1"/>
  <c r="T939" i="4" s="1"/>
  <c r="AE939" i="4"/>
  <c r="AA939" i="4"/>
  <c r="AB939" i="4" s="1"/>
  <c r="AC939" i="4" s="1"/>
  <c r="U947" i="4"/>
  <c r="R910" i="4"/>
  <c r="S910" i="4" s="1"/>
  <c r="T910" i="4" s="1"/>
  <c r="U925" i="4"/>
  <c r="U926" i="4" s="1"/>
  <c r="AG925" i="4"/>
  <c r="X925" i="4"/>
  <c r="X926" i="4" s="1"/>
  <c r="AA942" i="4"/>
  <c r="AG942" i="4"/>
  <c r="X942" i="4"/>
  <c r="AG908" i="4"/>
  <c r="U908" i="4"/>
  <c r="AA908" i="4"/>
  <c r="AB908" i="4" s="1"/>
  <c r="V939" i="4"/>
  <c r="V944" i="4"/>
  <c r="V945" i="4" s="1"/>
  <c r="X944" i="4"/>
  <c r="X945" i="4" s="1"/>
  <c r="R944" i="4"/>
  <c r="R945" i="4" s="1"/>
  <c r="U902" i="4"/>
  <c r="X902" i="4"/>
  <c r="X900" i="4"/>
  <c r="X898" i="4"/>
  <c r="AG949" i="4"/>
  <c r="AA949" i="4"/>
  <c r="AB949" i="4" s="1"/>
  <c r="U949" i="4"/>
  <c r="X940" i="4"/>
  <c r="AE940" i="4"/>
  <c r="AA940" i="4"/>
  <c r="AG939" i="4"/>
  <c r="U934" i="4"/>
  <c r="V934" i="4"/>
  <c r="U905" i="4"/>
  <c r="X905" i="4"/>
  <c r="U938" i="4"/>
  <c r="AG938" i="4"/>
  <c r="U933" i="4"/>
  <c r="R933" i="4"/>
  <c r="AG915" i="4"/>
  <c r="S923" i="4"/>
  <c r="S911" i="4"/>
  <c r="S912" i="4"/>
  <c r="T912" i="4" s="1"/>
  <c r="AG923" i="4"/>
  <c r="U923" i="4"/>
  <c r="AG912" i="4"/>
  <c r="U912" i="4"/>
  <c r="AG911" i="4"/>
  <c r="U911" i="4"/>
  <c r="U910" i="4"/>
  <c r="AA909" i="4"/>
  <c r="R942" i="4"/>
  <c r="V942" i="4"/>
  <c r="AD942" i="4"/>
  <c r="AE942" i="4"/>
  <c r="X949" i="4"/>
  <c r="AG948" i="4"/>
  <c r="AA925" i="4"/>
  <c r="R941" i="4"/>
  <c r="V941" i="4"/>
  <c r="AD941" i="4"/>
  <c r="AE941" i="4"/>
  <c r="X908" i="4"/>
  <c r="X910" i="4"/>
  <c r="R909" i="4"/>
  <c r="V909" i="4"/>
  <c r="AD909" i="4"/>
  <c r="AE909" i="4"/>
  <c r="AA948" i="4"/>
  <c r="R925" i="4"/>
  <c r="R926" i="4" s="1"/>
  <c r="V925" i="4"/>
  <c r="V926" i="4" s="1"/>
  <c r="AD925" i="4"/>
  <c r="AE925" i="4"/>
  <c r="X941" i="4"/>
  <c r="X923" i="4"/>
  <c r="X912" i="4"/>
  <c r="AE923" i="4"/>
  <c r="AA923" i="4"/>
  <c r="AE912" i="4"/>
  <c r="AA912" i="4"/>
  <c r="AE911" i="4"/>
  <c r="AA911" i="4"/>
  <c r="AE910" i="4"/>
  <c r="R948" i="4"/>
  <c r="V948" i="4"/>
  <c r="AD948" i="4"/>
  <c r="AE948" i="4"/>
  <c r="AA936" i="4"/>
  <c r="AE936" i="4"/>
  <c r="U936" i="4"/>
  <c r="V936" i="4"/>
  <c r="AG936" i="4"/>
  <c r="R936" i="4"/>
  <c r="X936" i="4"/>
  <c r="X911" i="4"/>
  <c r="AD923" i="4"/>
  <c r="V923" i="4"/>
  <c r="AD912" i="4"/>
  <c r="V912" i="4"/>
  <c r="AD911" i="4"/>
  <c r="V911" i="4"/>
  <c r="R949" i="4"/>
  <c r="V949" i="4"/>
  <c r="AD949" i="4"/>
  <c r="AE949" i="4"/>
  <c r="X948" i="4"/>
  <c r="AA941" i="4"/>
  <c r="U941" i="4"/>
  <c r="R908" i="4"/>
  <c r="V908" i="4"/>
  <c r="AD908" i="4"/>
  <c r="AE908" i="4"/>
  <c r="AD936" i="4"/>
  <c r="AD940" i="4"/>
  <c r="V940" i="4"/>
  <c r="R940" i="4"/>
  <c r="AA937" i="4"/>
  <c r="AE937" i="4"/>
  <c r="AD937" i="4"/>
  <c r="AG944" i="4"/>
  <c r="AA906" i="4"/>
  <c r="AE906" i="4"/>
  <c r="AD906" i="4"/>
  <c r="X935" i="4"/>
  <c r="R935" i="4"/>
  <c r="AA933" i="4"/>
  <c r="AE933" i="4"/>
  <c r="AD933" i="4"/>
  <c r="AG932" i="4"/>
  <c r="AA938" i="4"/>
  <c r="AE938" i="4"/>
  <c r="AD938" i="4"/>
  <c r="X937" i="4"/>
  <c r="R937" i="4"/>
  <c r="AA907" i="4"/>
  <c r="AE907" i="4"/>
  <c r="AD907" i="4"/>
  <c r="AG935" i="4"/>
  <c r="V935" i="4"/>
  <c r="AA934" i="4"/>
  <c r="AE934" i="4"/>
  <c r="AD934" i="4"/>
  <c r="X938" i="4"/>
  <c r="R938" i="4"/>
  <c r="AG937" i="4"/>
  <c r="V937" i="4"/>
  <c r="W937" i="4" s="1"/>
  <c r="AA944" i="4"/>
  <c r="AE944" i="4"/>
  <c r="AD944" i="4"/>
  <c r="X907" i="4"/>
  <c r="R907" i="4"/>
  <c r="V906" i="4"/>
  <c r="AA915" i="4"/>
  <c r="AD915" i="4"/>
  <c r="X934" i="4"/>
  <c r="R934" i="4"/>
  <c r="V933" i="4"/>
  <c r="AA935" i="4"/>
  <c r="AE935" i="4"/>
  <c r="AD935" i="4"/>
  <c r="R947" i="4"/>
  <c r="V947" i="4"/>
  <c r="AA947" i="4"/>
  <c r="AE947" i="4"/>
  <c r="AG947" i="4"/>
  <c r="R932" i="4"/>
  <c r="V932" i="4"/>
  <c r="AD932" i="4"/>
  <c r="AA932" i="4"/>
  <c r="AE932" i="4"/>
  <c r="U932" i="4"/>
  <c r="R931" i="4"/>
  <c r="V931" i="4"/>
  <c r="AD931" i="4"/>
  <c r="AA931" i="4"/>
  <c r="AE931" i="4"/>
  <c r="U931" i="4"/>
  <c r="X931" i="4"/>
  <c r="AG931" i="4"/>
  <c r="R914" i="4"/>
  <c r="V914" i="4"/>
  <c r="AD914" i="4"/>
  <c r="AA914" i="4"/>
  <c r="AE914" i="4"/>
  <c r="U914" i="4"/>
  <c r="X914" i="4"/>
  <c r="AG914" i="4"/>
  <c r="R922" i="4"/>
  <c r="V922" i="4"/>
  <c r="AD922" i="4"/>
  <c r="AA922" i="4"/>
  <c r="AE922" i="4"/>
  <c r="R929" i="4"/>
  <c r="V929" i="4"/>
  <c r="AD929" i="4"/>
  <c r="AA929" i="4"/>
  <c r="AE929" i="4"/>
  <c r="R901" i="4"/>
  <c r="V901" i="4"/>
  <c r="AD901" i="4"/>
  <c r="AA901" i="4"/>
  <c r="AE901" i="4"/>
  <c r="R899" i="4"/>
  <c r="V899" i="4"/>
  <c r="AD899" i="4"/>
  <c r="AA899" i="4"/>
  <c r="AE899" i="4"/>
  <c r="R927" i="4"/>
  <c r="V927" i="4"/>
  <c r="AD927" i="4"/>
  <c r="AA927" i="4"/>
  <c r="AE927" i="4"/>
  <c r="AG922" i="4"/>
  <c r="AG929" i="4"/>
  <c r="AG901" i="4"/>
  <c r="AG899" i="4"/>
  <c r="AG927" i="4"/>
  <c r="R905" i="4"/>
  <c r="V905" i="4"/>
  <c r="AD905" i="4"/>
  <c r="AA905" i="4"/>
  <c r="AE905" i="4"/>
  <c r="AA930" i="4"/>
  <c r="R904" i="4"/>
  <c r="V904" i="4"/>
  <c r="AD904" i="4"/>
  <c r="AA904" i="4"/>
  <c r="AE904" i="4"/>
  <c r="X922" i="4"/>
  <c r="R903" i="4"/>
  <c r="V903" i="4"/>
  <c r="AD903" i="4"/>
  <c r="AA903" i="4"/>
  <c r="AE903" i="4"/>
  <c r="X929" i="4"/>
  <c r="R902" i="4"/>
  <c r="V902" i="4"/>
  <c r="AD902" i="4"/>
  <c r="AA902" i="4"/>
  <c r="AE902" i="4"/>
  <c r="X901" i="4"/>
  <c r="R900" i="4"/>
  <c r="V900" i="4"/>
  <c r="W900" i="4" s="1"/>
  <c r="AD900" i="4"/>
  <c r="AA900" i="4"/>
  <c r="AE900" i="4"/>
  <c r="X899" i="4"/>
  <c r="R928" i="4"/>
  <c r="V928" i="4"/>
  <c r="W928" i="4" s="1"/>
  <c r="AD928" i="4"/>
  <c r="AA928" i="4"/>
  <c r="AE928" i="4"/>
  <c r="X927" i="4"/>
  <c r="R898" i="4"/>
  <c r="V898" i="4"/>
  <c r="AD898" i="4"/>
  <c r="AA898" i="4"/>
  <c r="AE898" i="4"/>
  <c r="AG905" i="4"/>
  <c r="AG904" i="4"/>
  <c r="U922" i="4"/>
  <c r="AG903" i="4"/>
  <c r="U929" i="4"/>
  <c r="AG902" i="4"/>
  <c r="U901" i="4"/>
  <c r="AG900" i="4"/>
  <c r="U899" i="4"/>
  <c r="AG928" i="4"/>
  <c r="U927" i="4"/>
  <c r="AG898" i="4"/>
  <c r="Z943" i="6" l="1"/>
  <c r="Z916" i="6"/>
  <c r="Z943" i="5"/>
  <c r="T923" i="4"/>
  <c r="W942" i="4"/>
  <c r="W948" i="4"/>
  <c r="S944" i="4"/>
  <c r="S945" i="4" s="1"/>
  <c r="W906" i="4"/>
  <c r="S906" i="4"/>
  <c r="Y906" i="4" s="1"/>
  <c r="W935" i="4"/>
  <c r="S933" i="4"/>
  <c r="Y933" i="4" s="1"/>
  <c r="W904" i="4"/>
  <c r="W922" i="4"/>
  <c r="W927" i="4"/>
  <c r="W898" i="4"/>
  <c r="W907" i="4"/>
  <c r="W902" i="4"/>
  <c r="W944" i="4"/>
  <c r="W945" i="4" s="1"/>
  <c r="W947" i="4"/>
  <c r="W903" i="4"/>
  <c r="W940" i="4"/>
  <c r="W925" i="4"/>
  <c r="W926" i="4" s="1"/>
  <c r="W909" i="4"/>
  <c r="W938" i="4"/>
  <c r="W949" i="4"/>
  <c r="AH949" i="4"/>
  <c r="AI949" i="4" s="1"/>
  <c r="AC908" i="4"/>
  <c r="AC949" i="4"/>
  <c r="AH908" i="4"/>
  <c r="AI908" i="4" s="1"/>
  <c r="W932" i="4"/>
  <c r="AF935" i="4"/>
  <c r="W914" i="4"/>
  <c r="W931" i="4"/>
  <c r="AF928" i="4"/>
  <c r="AF902" i="4"/>
  <c r="AF904" i="4"/>
  <c r="AF914" i="4"/>
  <c r="AF931" i="4"/>
  <c r="AF941" i="4"/>
  <c r="AF942" i="4"/>
  <c r="W941" i="4"/>
  <c r="AF944" i="4"/>
  <c r="Y939" i="4"/>
  <c r="Z939" i="4" s="1"/>
  <c r="AF938" i="4"/>
  <c r="AH939" i="4"/>
  <c r="AI939" i="4" s="1"/>
  <c r="W901" i="4"/>
  <c r="AF899" i="4"/>
  <c r="X947" i="4"/>
  <c r="AD947" i="4"/>
  <c r="AF947" i="4" s="1"/>
  <c r="W908" i="4"/>
  <c r="W912" i="4"/>
  <c r="AF939" i="4"/>
  <c r="W899" i="4"/>
  <c r="W905" i="4"/>
  <c r="AE915" i="4"/>
  <c r="AF915" i="4" s="1"/>
  <c r="AF934" i="4"/>
  <c r="AF906" i="4"/>
  <c r="AF937" i="4"/>
  <c r="AF911" i="4"/>
  <c r="AF923" i="4"/>
  <c r="AF925" i="4"/>
  <c r="U930" i="4"/>
  <c r="U943" i="4" s="1"/>
  <c r="X930" i="4"/>
  <c r="X943" i="4" s="1"/>
  <c r="W929" i="4"/>
  <c r="AG930" i="4"/>
  <c r="V930" i="4"/>
  <c r="V943" i="4" s="1"/>
  <c r="AF932" i="4"/>
  <c r="AF949" i="4"/>
  <c r="AD910" i="4"/>
  <c r="AF910" i="4" s="1"/>
  <c r="AF912" i="4"/>
  <c r="AE930" i="4"/>
  <c r="R930" i="4"/>
  <c r="R943" i="4" s="1"/>
  <c r="AF929" i="4"/>
  <c r="AF940" i="4"/>
  <c r="AF908" i="4"/>
  <c r="AA910" i="4"/>
  <c r="AB910" i="4" s="1"/>
  <c r="AH910" i="4" s="1"/>
  <c r="V915" i="4"/>
  <c r="V916" i="4" s="1"/>
  <c r="U915" i="4"/>
  <c r="U916" i="4" s="1"/>
  <c r="X915" i="4"/>
  <c r="X916" i="4" s="1"/>
  <c r="R915" i="4"/>
  <c r="R916" i="4" s="1"/>
  <c r="AB940" i="4"/>
  <c r="AH940" i="4" s="1"/>
  <c r="AI940" i="4" s="1"/>
  <c r="AB942" i="4"/>
  <c r="AH942" i="4" s="1"/>
  <c r="AI942" i="4" s="1"/>
  <c r="AD930" i="4"/>
  <c r="AF936" i="4"/>
  <c r="V910" i="4"/>
  <c r="W910" i="4" s="1"/>
  <c r="AG910" i="4"/>
  <c r="W934" i="4"/>
  <c r="W939" i="4"/>
  <c r="AB902" i="4"/>
  <c r="AH902" i="4" s="1"/>
  <c r="AI902" i="4" s="1"/>
  <c r="AB904" i="4"/>
  <c r="AH904" i="4" s="1"/>
  <c r="AI904" i="4" s="1"/>
  <c r="S922" i="4"/>
  <c r="AB915" i="4"/>
  <c r="Y911" i="4"/>
  <c r="Z911" i="4" s="1"/>
  <c r="S898" i="4"/>
  <c r="S900" i="4"/>
  <c r="Y900" i="4" s="1"/>
  <c r="Z900" i="4" s="1"/>
  <c r="S903" i="4"/>
  <c r="AB930" i="4"/>
  <c r="S905" i="4"/>
  <c r="AB927" i="4"/>
  <c r="AH927" i="4" s="1"/>
  <c r="AI927" i="4" s="1"/>
  <c r="AB901" i="4"/>
  <c r="AH901" i="4" s="1"/>
  <c r="AI901" i="4" s="1"/>
  <c r="AB922" i="4"/>
  <c r="AH922" i="4" s="1"/>
  <c r="AI922" i="4" s="1"/>
  <c r="S947" i="4"/>
  <c r="AB907" i="4"/>
  <c r="AH907" i="4" s="1"/>
  <c r="AI907" i="4" s="1"/>
  <c r="AB933" i="4"/>
  <c r="AH933" i="4" s="1"/>
  <c r="AI933" i="4" s="1"/>
  <c r="S940" i="4"/>
  <c r="Y940" i="4" s="1"/>
  <c r="Z940" i="4" s="1"/>
  <c r="S949" i="4"/>
  <c r="Y949" i="4" s="1"/>
  <c r="Z949" i="4" s="1"/>
  <c r="W936" i="4"/>
  <c r="S948" i="4"/>
  <c r="Y912" i="4"/>
  <c r="Z912" i="4" s="1"/>
  <c r="S927" i="4"/>
  <c r="S901" i="4"/>
  <c r="Y901" i="4" s="1"/>
  <c r="Z901" i="4" s="1"/>
  <c r="AB931" i="4"/>
  <c r="AH931" i="4" s="1"/>
  <c r="AI931" i="4" s="1"/>
  <c r="AB937" i="4"/>
  <c r="AH937" i="4" s="1"/>
  <c r="AI937" i="4" s="1"/>
  <c r="S909" i="4"/>
  <c r="AB898" i="4"/>
  <c r="AH898" i="4" s="1"/>
  <c r="AI898" i="4" s="1"/>
  <c r="AB900" i="4"/>
  <c r="AH900" i="4" s="1"/>
  <c r="AI900" i="4" s="1"/>
  <c r="AB903" i="4"/>
  <c r="AH903" i="4" s="1"/>
  <c r="AI903" i="4" s="1"/>
  <c r="AB905" i="4"/>
  <c r="AH905" i="4" s="1"/>
  <c r="AI905" i="4" s="1"/>
  <c r="AF927" i="4"/>
  <c r="S899" i="4"/>
  <c r="AF901" i="4"/>
  <c r="S929" i="4"/>
  <c r="AF922" i="4"/>
  <c r="S914" i="4"/>
  <c r="S932" i="4"/>
  <c r="AB947" i="4"/>
  <c r="AH947" i="4" s="1"/>
  <c r="AI947" i="4" s="1"/>
  <c r="W933" i="4"/>
  <c r="AB935" i="4"/>
  <c r="AH935" i="4" s="1"/>
  <c r="AI935" i="4" s="1"/>
  <c r="S938" i="4"/>
  <c r="Y938" i="4" s="1"/>
  <c r="Z938" i="4" s="1"/>
  <c r="S908" i="4"/>
  <c r="S936" i="4"/>
  <c r="AB911" i="4"/>
  <c r="AH911" i="4" s="1"/>
  <c r="AI911" i="4" s="1"/>
  <c r="AB923" i="4"/>
  <c r="AH923" i="4" s="1"/>
  <c r="AI923" i="4" s="1"/>
  <c r="S925" i="4"/>
  <c r="S926" i="4" s="1"/>
  <c r="AF909" i="4"/>
  <c r="S941" i="4"/>
  <c r="S942" i="4"/>
  <c r="W911" i="4"/>
  <c r="W923" i="4"/>
  <c r="Y923" i="4"/>
  <c r="AB928" i="4"/>
  <c r="AH928" i="4" s="1"/>
  <c r="AI928" i="4" s="1"/>
  <c r="AB906" i="4"/>
  <c r="AH906" i="4" s="1"/>
  <c r="AI906" i="4" s="1"/>
  <c r="AB941" i="4"/>
  <c r="AH941" i="4" s="1"/>
  <c r="AI941" i="4" s="1"/>
  <c r="AB912" i="4"/>
  <c r="AH912" i="4" s="1"/>
  <c r="AI912" i="4" s="1"/>
  <c r="AF898" i="4"/>
  <c r="S928" i="4"/>
  <c r="Y928" i="4" s="1"/>
  <c r="Z928" i="4" s="1"/>
  <c r="AF900" i="4"/>
  <c r="S902" i="4"/>
  <c r="Y902" i="4" s="1"/>
  <c r="Z902" i="4" s="1"/>
  <c r="AF903" i="4"/>
  <c r="S904" i="4"/>
  <c r="AF905" i="4"/>
  <c r="AB899" i="4"/>
  <c r="AH899" i="4" s="1"/>
  <c r="AI899" i="4" s="1"/>
  <c r="AB929" i="4"/>
  <c r="AH929" i="4" s="1"/>
  <c r="AI929" i="4" s="1"/>
  <c r="AB914" i="4"/>
  <c r="AH914" i="4" s="1"/>
  <c r="AI914" i="4" s="1"/>
  <c r="S931" i="4"/>
  <c r="Y931" i="4" s="1"/>
  <c r="Z931" i="4" s="1"/>
  <c r="AB932" i="4"/>
  <c r="AH932" i="4" s="1"/>
  <c r="AI932" i="4" s="1"/>
  <c r="S934" i="4"/>
  <c r="Y934" i="4" s="1"/>
  <c r="Z934" i="4" s="1"/>
  <c r="S907" i="4"/>
  <c r="Y907" i="4" s="1"/>
  <c r="Z907" i="4" s="1"/>
  <c r="AB944" i="4"/>
  <c r="AH944" i="4" s="1"/>
  <c r="AI944" i="4" s="1"/>
  <c r="AB934" i="4"/>
  <c r="AH934" i="4" s="1"/>
  <c r="AI934" i="4" s="1"/>
  <c r="AF907" i="4"/>
  <c r="S937" i="4"/>
  <c r="Y937" i="4" s="1"/>
  <c r="Z937" i="4" s="1"/>
  <c r="AB938" i="4"/>
  <c r="AH938" i="4" s="1"/>
  <c r="AI938" i="4" s="1"/>
  <c r="AF933" i="4"/>
  <c r="S935" i="4"/>
  <c r="AB936" i="4"/>
  <c r="AH936" i="4" s="1"/>
  <c r="AI936" i="4" s="1"/>
  <c r="AF948" i="4"/>
  <c r="AB948" i="4"/>
  <c r="AH948" i="4" s="1"/>
  <c r="AI948" i="4" s="1"/>
  <c r="AB925" i="4"/>
  <c r="AH925" i="4" s="1"/>
  <c r="AI925" i="4" s="1"/>
  <c r="AB909" i="4"/>
  <c r="AH909" i="4" s="1"/>
  <c r="AI909" i="4" s="1"/>
  <c r="T911" i="4"/>
  <c r="T933" i="4" l="1"/>
  <c r="T906" i="4"/>
  <c r="Z923" i="4"/>
  <c r="T944" i="4"/>
  <c r="T945" i="4" s="1"/>
  <c r="Y909" i="4"/>
  <c r="Y942" i="4"/>
  <c r="Y948" i="4"/>
  <c r="Y925" i="4"/>
  <c r="Y926" i="4" s="1"/>
  <c r="Y944" i="4"/>
  <c r="Y941" i="4"/>
  <c r="Y908" i="4"/>
  <c r="Y936" i="4"/>
  <c r="Z906" i="4"/>
  <c r="Y935" i="4"/>
  <c r="Z933" i="4"/>
  <c r="Y947" i="4"/>
  <c r="Y932" i="4"/>
  <c r="Y905" i="4"/>
  <c r="S930" i="4"/>
  <c r="S943" i="4" s="1"/>
  <c r="Y914" i="4"/>
  <c r="Y904" i="4"/>
  <c r="Y922" i="4"/>
  <c r="Y903" i="4"/>
  <c r="Y929" i="4"/>
  <c r="Y899" i="4"/>
  <c r="Y927" i="4"/>
  <c r="Y898" i="4"/>
  <c r="T931" i="4"/>
  <c r="T914" i="4"/>
  <c r="AC936" i="4"/>
  <c r="AC904" i="4"/>
  <c r="AC938" i="4"/>
  <c r="AC947" i="4"/>
  <c r="T899" i="4"/>
  <c r="AF930" i="4"/>
  <c r="T936" i="4"/>
  <c r="AH930" i="4"/>
  <c r="AI930" i="4" s="1"/>
  <c r="Y910" i="4"/>
  <c r="Z910" i="4" s="1"/>
  <c r="T935" i="4"/>
  <c r="T904" i="4"/>
  <c r="T898" i="4"/>
  <c r="AC940" i="4"/>
  <c r="W915" i="4"/>
  <c r="W916" i="4" s="1"/>
  <c r="AI910" i="4"/>
  <c r="AC934" i="4"/>
  <c r="T932" i="4"/>
  <c r="T905" i="4"/>
  <c r="AH915" i="4"/>
  <c r="AI915" i="4" s="1"/>
  <c r="S915" i="4"/>
  <c r="S916" i="4" s="1"/>
  <c r="W930" i="4"/>
  <c r="W943" i="4" s="1"/>
  <c r="T907" i="4"/>
  <c r="AC941" i="4"/>
  <c r="T942" i="4"/>
  <c r="T925" i="4"/>
  <c r="T926" i="4" s="1"/>
  <c r="AC900" i="4"/>
  <c r="AC937" i="4"/>
  <c r="T927" i="4"/>
  <c r="T949" i="4"/>
  <c r="T903" i="4"/>
  <c r="AC942" i="4"/>
  <c r="T937" i="4"/>
  <c r="AC932" i="4"/>
  <c r="AC914" i="4"/>
  <c r="AC906" i="4"/>
  <c r="AC923" i="4"/>
  <c r="T938" i="4"/>
  <c r="T929" i="4"/>
  <c r="AC905" i="4"/>
  <c r="AC903" i="4"/>
  <c r="T909" i="4"/>
  <c r="AC933" i="4"/>
  <c r="AC909" i="4"/>
  <c r="T928" i="4"/>
  <c r="AC912" i="4"/>
  <c r="AC948" i="4"/>
  <c r="AC944" i="4"/>
  <c r="T934" i="4"/>
  <c r="AC929" i="4"/>
  <c r="T902" i="4"/>
  <c r="AC928" i="4"/>
  <c r="T941" i="4"/>
  <c r="AC911" i="4"/>
  <c r="AC935" i="4"/>
  <c r="AC898" i="4"/>
  <c r="T901" i="4"/>
  <c r="T948" i="4"/>
  <c r="T940" i="4"/>
  <c r="T947" i="4"/>
  <c r="AC922" i="4"/>
  <c r="AC927" i="4"/>
  <c r="AC930" i="4"/>
  <c r="T900" i="4"/>
  <c r="T922" i="4"/>
  <c r="AC902" i="4"/>
  <c r="AC925" i="4"/>
  <c r="AC910" i="4"/>
  <c r="AC899" i="4"/>
  <c r="T908" i="4"/>
  <c r="AC931" i="4"/>
  <c r="AC907" i="4"/>
  <c r="AC901" i="4"/>
  <c r="AC915" i="4"/>
  <c r="Z944" i="4" l="1"/>
  <c r="Z945" i="4" s="1"/>
  <c r="Y945" i="4"/>
  <c r="Y930" i="4"/>
  <c r="Z930" i="4" s="1"/>
  <c r="Z909" i="4"/>
  <c r="Z947" i="4"/>
  <c r="Z942" i="4"/>
  <c r="Z948" i="4"/>
  <c r="Z925" i="4"/>
  <c r="Z926" i="4" s="1"/>
  <c r="Z941" i="4"/>
  <c r="Z908" i="4"/>
  <c r="Z936" i="4"/>
  <c r="T930" i="4"/>
  <c r="T943" i="4" s="1"/>
  <c r="Z935" i="4"/>
  <c r="Y915" i="4"/>
  <c r="Y916" i="4" s="1"/>
  <c r="Z932" i="4"/>
  <c r="Z905" i="4"/>
  <c r="Z914" i="4"/>
  <c r="Z904" i="4"/>
  <c r="Z922" i="4"/>
  <c r="Z903" i="4"/>
  <c r="Z929" i="4"/>
  <c r="Z899" i="4"/>
  <c r="Z927" i="4"/>
  <c r="Z898" i="4"/>
  <c r="T915" i="4"/>
  <c r="T916" i="4" s="1"/>
  <c r="Y943" i="4" l="1"/>
  <c r="Z943" i="4"/>
  <c r="Z915" i="4"/>
  <c r="Z916" i="4" s="1"/>
  <c r="R9" i="6" l="1"/>
  <c r="U9" i="6"/>
  <c r="X9" i="6"/>
  <c r="AA9" i="6"/>
  <c r="AD9" i="6"/>
  <c r="AG9" i="6"/>
  <c r="R10" i="6"/>
  <c r="U10" i="6"/>
  <c r="X10" i="6"/>
  <c r="AA10" i="6"/>
  <c r="AD10" i="6"/>
  <c r="AG10" i="6"/>
  <c r="R11" i="6"/>
  <c r="U11" i="6"/>
  <c r="X11" i="6"/>
  <c r="AA11" i="6"/>
  <c r="AD11" i="6"/>
  <c r="AG11" i="6"/>
  <c r="R12" i="6"/>
  <c r="U12" i="6"/>
  <c r="X12" i="6"/>
  <c r="AA12" i="6"/>
  <c r="AD12" i="6"/>
  <c r="AG12" i="6"/>
  <c r="R13" i="6"/>
  <c r="U13" i="6"/>
  <c r="X13" i="6"/>
  <c r="AA13" i="6"/>
  <c r="AD13" i="6"/>
  <c r="AG13" i="6"/>
  <c r="R16" i="6"/>
  <c r="U16" i="6"/>
  <c r="X16" i="6"/>
  <c r="AA16" i="6"/>
  <c r="AD16" i="6"/>
  <c r="AG16" i="6"/>
  <c r="R23" i="6"/>
  <c r="R24" i="6" s="1"/>
  <c r="U23" i="6"/>
  <c r="U24" i="6" s="1"/>
  <c r="X23" i="6"/>
  <c r="X24" i="6" s="1"/>
  <c r="AA23" i="6"/>
  <c r="AD23" i="6"/>
  <c r="AG23" i="6"/>
  <c r="R19" i="6"/>
  <c r="U19" i="6"/>
  <c r="X19" i="6"/>
  <c r="AA19" i="6"/>
  <c r="AD19" i="6"/>
  <c r="AG19" i="6"/>
  <c r="U21" i="6"/>
  <c r="U22" i="6" s="1"/>
  <c r="AD21" i="6"/>
  <c r="R26" i="6"/>
  <c r="U26" i="6"/>
  <c r="X26" i="6"/>
  <c r="AA26" i="6"/>
  <c r="AD26" i="6"/>
  <c r="AG26" i="6"/>
  <c r="R29" i="6"/>
  <c r="U29" i="6"/>
  <c r="X29" i="6"/>
  <c r="AA29" i="6"/>
  <c r="AD29" i="6"/>
  <c r="AG29" i="6"/>
  <c r="R33" i="6"/>
  <c r="U33" i="6"/>
  <c r="X33" i="6"/>
  <c r="AA33" i="6"/>
  <c r="AD33" i="6"/>
  <c r="AG33" i="6"/>
  <c r="R36" i="6"/>
  <c r="U36" i="6"/>
  <c r="X36" i="6"/>
  <c r="AA36" i="6"/>
  <c r="AD36" i="6"/>
  <c r="AG36" i="6"/>
  <c r="R37" i="6"/>
  <c r="U37" i="6"/>
  <c r="X37" i="6"/>
  <c r="AA37" i="6"/>
  <c r="AD37" i="6"/>
  <c r="AG37" i="6"/>
  <c r="R32" i="6"/>
  <c r="U32" i="6"/>
  <c r="X32" i="6"/>
  <c r="AA32" i="6"/>
  <c r="AD32" i="6"/>
  <c r="AG32" i="6"/>
  <c r="R38" i="6"/>
  <c r="U38" i="6"/>
  <c r="X38" i="6"/>
  <c r="AA38" i="6"/>
  <c r="AD38" i="6"/>
  <c r="AG38" i="6"/>
  <c r="R39" i="6"/>
  <c r="U39" i="6"/>
  <c r="X39" i="6"/>
  <c r="AA39" i="6"/>
  <c r="AD39" i="6"/>
  <c r="AG39" i="6"/>
  <c r="R40" i="6"/>
  <c r="U40" i="6"/>
  <c r="X40" i="6"/>
  <c r="AA40" i="6"/>
  <c r="AD40" i="6"/>
  <c r="AG40" i="6"/>
  <c r="R41" i="6"/>
  <c r="U41" i="6"/>
  <c r="X41" i="6"/>
  <c r="AA41" i="6"/>
  <c r="AD41" i="6"/>
  <c r="AG41" i="6"/>
  <c r="R44" i="6"/>
  <c r="U44" i="6"/>
  <c r="X44" i="6"/>
  <c r="AA44" i="6"/>
  <c r="AD44" i="6"/>
  <c r="AG44" i="6"/>
  <c r="R45" i="6"/>
  <c r="U45" i="6"/>
  <c r="X45" i="6"/>
  <c r="AA45" i="6"/>
  <c r="AD45" i="6"/>
  <c r="AG45" i="6"/>
  <c r="R49" i="6"/>
  <c r="U49" i="6"/>
  <c r="X49" i="6"/>
  <c r="AA49" i="6"/>
  <c r="AD49" i="6"/>
  <c r="AG49" i="6"/>
  <c r="R50" i="6"/>
  <c r="U50" i="6"/>
  <c r="X50" i="6"/>
  <c r="AA50" i="6"/>
  <c r="AD50" i="6"/>
  <c r="AG50" i="6"/>
  <c r="R48" i="6"/>
  <c r="U48" i="6"/>
  <c r="X48" i="6"/>
  <c r="AA48" i="6"/>
  <c r="AD48" i="6"/>
  <c r="AG48" i="6"/>
  <c r="R51" i="6"/>
  <c r="U51" i="6"/>
  <c r="X51" i="6"/>
  <c r="AA51" i="6"/>
  <c r="AD51" i="6"/>
  <c r="AG51" i="6"/>
  <c r="R88" i="6"/>
  <c r="U88" i="6"/>
  <c r="X88" i="6"/>
  <c r="AA88" i="6"/>
  <c r="AD88" i="6"/>
  <c r="AG88" i="6"/>
  <c r="R53" i="6"/>
  <c r="R54" i="6" s="1"/>
  <c r="U53" i="6"/>
  <c r="U54" i="6" s="1"/>
  <c r="X53" i="6"/>
  <c r="X54" i="6" s="1"/>
  <c r="AA53" i="6"/>
  <c r="AD53" i="6"/>
  <c r="AG53" i="6"/>
  <c r="R62" i="6"/>
  <c r="U62" i="6"/>
  <c r="X62" i="6"/>
  <c r="AA62" i="6"/>
  <c r="AD62" i="6"/>
  <c r="AG62" i="6"/>
  <c r="R63" i="6"/>
  <c r="U63" i="6"/>
  <c r="X63" i="6"/>
  <c r="AA63" i="6"/>
  <c r="AD63" i="6"/>
  <c r="AG63" i="6"/>
  <c r="R66" i="6"/>
  <c r="U66" i="6"/>
  <c r="X66" i="6"/>
  <c r="AA66" i="6"/>
  <c r="AD66" i="6"/>
  <c r="AG66" i="6"/>
  <c r="U55" i="6"/>
  <c r="AD55" i="6"/>
  <c r="U70" i="6"/>
  <c r="U71" i="6" s="1"/>
  <c r="AD70" i="6"/>
  <c r="U73" i="6"/>
  <c r="AD73" i="6"/>
  <c r="U75" i="6"/>
  <c r="U77" i="6" s="1"/>
  <c r="AD75" i="6"/>
  <c r="U76" i="6"/>
  <c r="AD76" i="6"/>
  <c r="U78" i="6"/>
  <c r="U79" i="6" s="1"/>
  <c r="AD78" i="6"/>
  <c r="X86" i="6"/>
  <c r="AG86" i="6"/>
  <c r="X87" i="6"/>
  <c r="AG87" i="6"/>
  <c r="U56" i="6"/>
  <c r="AD56" i="6"/>
  <c r="U80" i="6"/>
  <c r="AD80" i="6"/>
  <c r="R58" i="6"/>
  <c r="R59" i="6" s="1"/>
  <c r="U58" i="6"/>
  <c r="U59" i="6" s="1"/>
  <c r="X58" i="6"/>
  <c r="X59" i="6" s="1"/>
  <c r="AA58" i="6"/>
  <c r="AD58" i="6"/>
  <c r="AG58" i="6"/>
  <c r="U81" i="6"/>
  <c r="AD81" i="6"/>
  <c r="U84" i="6"/>
  <c r="AD84" i="6"/>
  <c r="U85" i="6"/>
  <c r="AD85" i="6"/>
  <c r="R60" i="6"/>
  <c r="U60" i="6"/>
  <c r="X60" i="6"/>
  <c r="X64" i="6" s="1"/>
  <c r="AA60" i="6"/>
  <c r="AD60" i="6"/>
  <c r="AG60" i="6"/>
  <c r="R61" i="6"/>
  <c r="U61" i="6"/>
  <c r="X61" i="6"/>
  <c r="AA61" i="6"/>
  <c r="AD61" i="6"/>
  <c r="AG61" i="6"/>
  <c r="R68" i="6"/>
  <c r="R69" i="6" s="1"/>
  <c r="U68" i="6"/>
  <c r="U69" i="6" s="1"/>
  <c r="X68" i="6"/>
  <c r="X69" i="6" s="1"/>
  <c r="AA68" i="6"/>
  <c r="AD68" i="6"/>
  <c r="AG68" i="6"/>
  <c r="R89" i="6"/>
  <c r="U89" i="6"/>
  <c r="X89" i="6"/>
  <c r="AA89" i="6"/>
  <c r="AD89" i="6"/>
  <c r="AG89" i="6"/>
  <c r="U91" i="6"/>
  <c r="AD91" i="6"/>
  <c r="R92" i="6"/>
  <c r="U92" i="6"/>
  <c r="X92" i="6"/>
  <c r="AA92" i="6"/>
  <c r="AD92" i="6"/>
  <c r="AG92" i="6"/>
  <c r="R90" i="6"/>
  <c r="U90" i="6"/>
  <c r="X90" i="6"/>
  <c r="AA90" i="6"/>
  <c r="AD90" i="6"/>
  <c r="AG90" i="6"/>
  <c r="R100" i="6"/>
  <c r="U100" i="6"/>
  <c r="X100" i="6"/>
  <c r="AA100" i="6"/>
  <c r="AD100" i="6"/>
  <c r="AG100" i="6"/>
  <c r="R95" i="6"/>
  <c r="U95" i="6"/>
  <c r="X95" i="6"/>
  <c r="AA95" i="6"/>
  <c r="AD95" i="6"/>
  <c r="AG95" i="6"/>
  <c r="R101" i="6"/>
  <c r="U101" i="6"/>
  <c r="X101" i="6"/>
  <c r="AA101" i="6"/>
  <c r="AD101" i="6"/>
  <c r="AG101" i="6"/>
  <c r="R93" i="6"/>
  <c r="U93" i="6"/>
  <c r="X93" i="6"/>
  <c r="AA93" i="6"/>
  <c r="AD93" i="6"/>
  <c r="AG93" i="6"/>
  <c r="R94" i="6"/>
  <c r="U94" i="6"/>
  <c r="X94" i="6"/>
  <c r="AA94" i="6"/>
  <c r="AD94" i="6"/>
  <c r="AG94" i="6"/>
  <c r="R102" i="6"/>
  <c r="U102" i="6"/>
  <c r="X102" i="6"/>
  <c r="AA102" i="6"/>
  <c r="AD102" i="6"/>
  <c r="AG102" i="6"/>
  <c r="R160" i="6"/>
  <c r="U160" i="6"/>
  <c r="X160" i="6"/>
  <c r="AA160" i="6"/>
  <c r="AD160" i="6"/>
  <c r="AG160" i="6"/>
  <c r="R163" i="6"/>
  <c r="U163" i="6"/>
  <c r="X163" i="6"/>
  <c r="AA163" i="6"/>
  <c r="AD163" i="6"/>
  <c r="AG163" i="6"/>
  <c r="R154" i="6"/>
  <c r="U154" i="6"/>
  <c r="X154" i="6"/>
  <c r="AA154" i="6"/>
  <c r="AD154" i="6"/>
  <c r="AG154" i="6"/>
  <c r="U117" i="6"/>
  <c r="AD117" i="6"/>
  <c r="U118" i="6"/>
  <c r="AD118" i="6"/>
  <c r="R103" i="6"/>
  <c r="U103" i="6"/>
  <c r="X103" i="6"/>
  <c r="AA103" i="6"/>
  <c r="AD103" i="6"/>
  <c r="AG103" i="6"/>
  <c r="X149" i="6"/>
  <c r="AG149" i="6"/>
  <c r="R104" i="6"/>
  <c r="U104" i="6"/>
  <c r="X104" i="6"/>
  <c r="AA104" i="6"/>
  <c r="AD104" i="6"/>
  <c r="AG104" i="6"/>
  <c r="U119" i="6"/>
  <c r="AD119" i="6"/>
  <c r="U120" i="6"/>
  <c r="AD120" i="6"/>
  <c r="U121" i="6"/>
  <c r="AD121" i="6"/>
  <c r="X123" i="6"/>
  <c r="AG123" i="6"/>
  <c r="X124" i="6"/>
  <c r="AG124" i="6"/>
  <c r="X125" i="6"/>
  <c r="AG125" i="6"/>
  <c r="U133" i="6"/>
  <c r="AD133" i="6"/>
  <c r="U134" i="6"/>
  <c r="AD134" i="6"/>
  <c r="U135" i="6"/>
  <c r="AD135" i="6"/>
  <c r="X150" i="6"/>
  <c r="AG150" i="6"/>
  <c r="X96" i="6"/>
  <c r="AG96" i="6"/>
  <c r="X97" i="6"/>
  <c r="AG97" i="6"/>
  <c r="X98" i="6"/>
  <c r="AG98" i="6"/>
  <c r="X131" i="6"/>
  <c r="X132" i="6" s="1"/>
  <c r="AG131" i="6"/>
  <c r="X151" i="6"/>
  <c r="AG151" i="6"/>
  <c r="X159" i="6"/>
  <c r="AG159" i="6"/>
  <c r="R105" i="6"/>
  <c r="U105" i="6"/>
  <c r="X105" i="6"/>
  <c r="AA105" i="6"/>
  <c r="AD105" i="6"/>
  <c r="AG105" i="6"/>
  <c r="U136" i="6"/>
  <c r="AD136" i="6"/>
  <c r="U137" i="6"/>
  <c r="AD137" i="6"/>
  <c r="U138" i="6"/>
  <c r="AD138" i="6"/>
  <c r="U139" i="6"/>
  <c r="AD139" i="6"/>
  <c r="U140" i="6"/>
  <c r="AD140" i="6"/>
  <c r="R106" i="6"/>
  <c r="U106" i="6"/>
  <c r="X106" i="6"/>
  <c r="AA106" i="6"/>
  <c r="AD106" i="6"/>
  <c r="AG106" i="6"/>
  <c r="U141" i="6"/>
  <c r="AD141" i="6"/>
  <c r="U142" i="6"/>
  <c r="AD142" i="6"/>
  <c r="U143" i="6"/>
  <c r="AD143" i="6"/>
  <c r="U144" i="6"/>
  <c r="AD144" i="6"/>
  <c r="U145" i="6"/>
  <c r="AD145" i="6"/>
  <c r="R107" i="6"/>
  <c r="U107" i="6"/>
  <c r="X107" i="6"/>
  <c r="AA107" i="6"/>
  <c r="AD107" i="6"/>
  <c r="AG107" i="6"/>
  <c r="U147" i="6"/>
  <c r="AD147" i="6"/>
  <c r="U148" i="6"/>
  <c r="AD148" i="6"/>
  <c r="R161" i="6"/>
  <c r="U161" i="6"/>
  <c r="X161" i="6"/>
  <c r="AA161" i="6"/>
  <c r="AD161" i="6"/>
  <c r="AG161" i="6"/>
  <c r="R155" i="6"/>
  <c r="U155" i="6"/>
  <c r="X155" i="6"/>
  <c r="AA155" i="6"/>
  <c r="AD155" i="6"/>
  <c r="AG155" i="6"/>
  <c r="U157" i="6"/>
  <c r="U158" i="6" s="1"/>
  <c r="AD157" i="6"/>
  <c r="R164" i="6"/>
  <c r="U164" i="6"/>
  <c r="X164" i="6"/>
  <c r="AA164" i="6"/>
  <c r="AD164" i="6"/>
  <c r="AG164" i="6"/>
  <c r="R171" i="6"/>
  <c r="U171" i="6"/>
  <c r="X171" i="6"/>
  <c r="AA171" i="6"/>
  <c r="AD171" i="6"/>
  <c r="AG171" i="6"/>
  <c r="R172" i="6"/>
  <c r="U172" i="6"/>
  <c r="X172" i="6"/>
  <c r="AA172" i="6"/>
  <c r="AD172" i="6"/>
  <c r="AG172" i="6"/>
  <c r="R173" i="6"/>
  <c r="U173" i="6"/>
  <c r="X173" i="6"/>
  <c r="AA173" i="6"/>
  <c r="AD173" i="6"/>
  <c r="AG173" i="6"/>
  <c r="R174" i="6"/>
  <c r="U174" i="6"/>
  <c r="X174" i="6"/>
  <c r="AA174" i="6"/>
  <c r="AD174" i="6"/>
  <c r="AG174" i="6"/>
  <c r="X126" i="6"/>
  <c r="AG126" i="6"/>
  <c r="U109" i="6"/>
  <c r="AD109" i="6"/>
  <c r="U110" i="6"/>
  <c r="AD110" i="6"/>
  <c r="U111" i="6"/>
  <c r="AD111" i="6"/>
  <c r="U112" i="6"/>
  <c r="AD112" i="6"/>
  <c r="U113" i="6"/>
  <c r="AD113" i="6"/>
  <c r="U114" i="6"/>
  <c r="AD114" i="6"/>
  <c r="U115" i="6"/>
  <c r="AD115" i="6"/>
  <c r="U116" i="6"/>
  <c r="AD116" i="6"/>
  <c r="R176" i="6"/>
  <c r="U176" i="6"/>
  <c r="X176" i="6"/>
  <c r="AA176" i="6"/>
  <c r="AD176" i="6"/>
  <c r="AG176" i="6"/>
  <c r="R167" i="6"/>
  <c r="U167" i="6"/>
  <c r="X167" i="6"/>
  <c r="AA167" i="6"/>
  <c r="AD167" i="6"/>
  <c r="AG167" i="6"/>
  <c r="R169" i="6"/>
  <c r="R170" i="6" s="1"/>
  <c r="U169" i="6"/>
  <c r="U170" i="6" s="1"/>
  <c r="X169" i="6"/>
  <c r="X170" i="6" s="1"/>
  <c r="AA169" i="6"/>
  <c r="AD169" i="6"/>
  <c r="AG169" i="6"/>
  <c r="R177" i="6"/>
  <c r="U177" i="6"/>
  <c r="X177" i="6"/>
  <c r="AA177" i="6"/>
  <c r="AD177" i="6"/>
  <c r="AG177" i="6"/>
  <c r="R193" i="6"/>
  <c r="U193" i="6"/>
  <c r="X193" i="6"/>
  <c r="AA193" i="6"/>
  <c r="AD193" i="6"/>
  <c r="AG193" i="6"/>
  <c r="R175" i="6"/>
  <c r="U175" i="6"/>
  <c r="X175" i="6"/>
  <c r="AA175" i="6"/>
  <c r="AD175" i="6"/>
  <c r="AG175" i="6"/>
  <c r="R192" i="6"/>
  <c r="U192" i="6"/>
  <c r="X192" i="6"/>
  <c r="AA192" i="6"/>
  <c r="AD192" i="6"/>
  <c r="AG192" i="6"/>
  <c r="R202" i="6"/>
  <c r="U202" i="6"/>
  <c r="X202" i="6"/>
  <c r="AA202" i="6"/>
  <c r="AD202" i="6"/>
  <c r="AG202" i="6"/>
  <c r="R194" i="6"/>
  <c r="U194" i="6"/>
  <c r="X194" i="6"/>
  <c r="AA194" i="6"/>
  <c r="AD194" i="6"/>
  <c r="AG194" i="6"/>
  <c r="R184" i="6"/>
  <c r="U184" i="6"/>
  <c r="X184" i="6"/>
  <c r="AA184" i="6"/>
  <c r="AD184" i="6"/>
  <c r="AG184" i="6"/>
  <c r="R185" i="6"/>
  <c r="U185" i="6"/>
  <c r="X185" i="6"/>
  <c r="AA185" i="6"/>
  <c r="AD185" i="6"/>
  <c r="AG185" i="6"/>
  <c r="R195" i="6"/>
  <c r="U195" i="6"/>
  <c r="X195" i="6"/>
  <c r="AA195" i="6"/>
  <c r="AD195" i="6"/>
  <c r="AG195" i="6"/>
  <c r="R196" i="6"/>
  <c r="U196" i="6"/>
  <c r="X196" i="6"/>
  <c r="AA196" i="6"/>
  <c r="AD196" i="6"/>
  <c r="AG196" i="6"/>
  <c r="R186" i="6"/>
  <c r="U186" i="6"/>
  <c r="X186" i="6"/>
  <c r="AA186" i="6"/>
  <c r="AD186" i="6"/>
  <c r="AG186" i="6"/>
  <c r="R203" i="6"/>
  <c r="U203" i="6"/>
  <c r="X203" i="6"/>
  <c r="AA203" i="6"/>
  <c r="AD203" i="6"/>
  <c r="AG203" i="6"/>
  <c r="R204" i="6"/>
  <c r="U204" i="6"/>
  <c r="X204" i="6"/>
  <c r="AA204" i="6"/>
  <c r="AD204" i="6"/>
  <c r="AG204" i="6"/>
  <c r="U200" i="6"/>
  <c r="AD200" i="6"/>
  <c r="R190" i="6"/>
  <c r="U190" i="6"/>
  <c r="X190" i="6"/>
  <c r="AA190" i="6"/>
  <c r="AD190" i="6"/>
  <c r="AG190" i="6"/>
  <c r="R180" i="6"/>
  <c r="U180" i="6"/>
  <c r="X180" i="6"/>
  <c r="AA180" i="6"/>
  <c r="AD180" i="6"/>
  <c r="AG180" i="6"/>
  <c r="R223" i="6"/>
  <c r="U223" i="6"/>
  <c r="X223" i="6"/>
  <c r="AA223" i="6"/>
  <c r="AD223" i="6"/>
  <c r="AG223" i="6"/>
  <c r="R224" i="6"/>
  <c r="U224" i="6"/>
  <c r="X224" i="6"/>
  <c r="AA224" i="6"/>
  <c r="AD224" i="6"/>
  <c r="AG224" i="6"/>
  <c r="R181" i="6"/>
  <c r="U181" i="6"/>
  <c r="X181" i="6"/>
  <c r="AA181" i="6"/>
  <c r="AD181" i="6"/>
  <c r="AG181" i="6"/>
  <c r="R187" i="6"/>
  <c r="U187" i="6"/>
  <c r="X187" i="6"/>
  <c r="AA187" i="6"/>
  <c r="AD187" i="6"/>
  <c r="AG187" i="6"/>
  <c r="R182" i="6"/>
  <c r="U182" i="6"/>
  <c r="X182" i="6"/>
  <c r="AA182" i="6"/>
  <c r="AD182" i="6"/>
  <c r="AG182" i="6"/>
  <c r="R188" i="6"/>
  <c r="U188" i="6"/>
  <c r="X188" i="6"/>
  <c r="AA188" i="6"/>
  <c r="AD188" i="6"/>
  <c r="AG188" i="6"/>
  <c r="R197" i="6"/>
  <c r="U197" i="6"/>
  <c r="X197" i="6"/>
  <c r="AA197" i="6"/>
  <c r="AD197" i="6"/>
  <c r="AG197" i="6"/>
  <c r="R206" i="6"/>
  <c r="U206" i="6"/>
  <c r="X206" i="6"/>
  <c r="AA206" i="6"/>
  <c r="AD206" i="6"/>
  <c r="AG206" i="6"/>
  <c r="R207" i="6"/>
  <c r="U207" i="6"/>
  <c r="X207" i="6"/>
  <c r="AA207" i="6"/>
  <c r="AD207" i="6"/>
  <c r="AG207" i="6"/>
  <c r="U220" i="6"/>
  <c r="AD220" i="6"/>
  <c r="U221" i="6"/>
  <c r="AD221" i="6"/>
  <c r="R189" i="6"/>
  <c r="U189" i="6"/>
  <c r="X189" i="6"/>
  <c r="AA189" i="6"/>
  <c r="AD189" i="6"/>
  <c r="AG189" i="6"/>
  <c r="U199" i="6"/>
  <c r="AD199" i="6"/>
  <c r="R222" i="6"/>
  <c r="U222" i="6"/>
  <c r="X222" i="6"/>
  <c r="AA222" i="6"/>
  <c r="AD222" i="6"/>
  <c r="AG222" i="6"/>
  <c r="U231" i="6"/>
  <c r="AD231" i="6"/>
  <c r="U232" i="6"/>
  <c r="AD232" i="6"/>
  <c r="R211" i="6"/>
  <c r="U211" i="6"/>
  <c r="X211" i="6"/>
  <c r="AA211" i="6"/>
  <c r="AD211" i="6"/>
  <c r="AG211" i="6"/>
  <c r="R227" i="6"/>
  <c r="U227" i="6"/>
  <c r="X227" i="6"/>
  <c r="AA227" i="6"/>
  <c r="AD227" i="6"/>
  <c r="AG227" i="6"/>
  <c r="R212" i="6"/>
  <c r="U212" i="6"/>
  <c r="X212" i="6"/>
  <c r="AA212" i="6"/>
  <c r="AD212" i="6"/>
  <c r="AG212" i="6"/>
  <c r="R213" i="6"/>
  <c r="U213" i="6"/>
  <c r="X213" i="6"/>
  <c r="AA213" i="6"/>
  <c r="AD213" i="6"/>
  <c r="AG213" i="6"/>
  <c r="R214" i="6"/>
  <c r="U214" i="6"/>
  <c r="X214" i="6"/>
  <c r="AA214" i="6"/>
  <c r="AD214" i="6"/>
  <c r="AG214" i="6"/>
  <c r="R215" i="6"/>
  <c r="U215" i="6"/>
  <c r="X215" i="6"/>
  <c r="AA215" i="6"/>
  <c r="AD215" i="6"/>
  <c r="AG215" i="6"/>
  <c r="R216" i="6"/>
  <c r="U216" i="6"/>
  <c r="X216" i="6"/>
  <c r="AA216" i="6"/>
  <c r="AD216" i="6"/>
  <c r="AG216" i="6"/>
  <c r="R286" i="6"/>
  <c r="U286" i="6"/>
  <c r="X286" i="6"/>
  <c r="AA286" i="6"/>
  <c r="AD286" i="6"/>
  <c r="AG286" i="6"/>
  <c r="R287" i="6"/>
  <c r="U287" i="6"/>
  <c r="X287" i="6"/>
  <c r="AA287" i="6"/>
  <c r="AD287" i="6"/>
  <c r="AG287" i="6"/>
  <c r="X285" i="6"/>
  <c r="AG285" i="6"/>
  <c r="R225" i="6"/>
  <c r="U225" i="6"/>
  <c r="X225" i="6"/>
  <c r="AA225" i="6"/>
  <c r="AD225" i="6"/>
  <c r="AG225" i="6"/>
  <c r="R226" i="6"/>
  <c r="U226" i="6"/>
  <c r="X226" i="6"/>
  <c r="AA226" i="6"/>
  <c r="AD226" i="6"/>
  <c r="AG226" i="6"/>
  <c r="U218" i="6"/>
  <c r="AD218" i="6"/>
  <c r="U284" i="6"/>
  <c r="AD284" i="6"/>
  <c r="R217" i="6"/>
  <c r="U217" i="6"/>
  <c r="X217" i="6"/>
  <c r="AA217" i="6"/>
  <c r="AD217" i="6"/>
  <c r="AG217" i="6"/>
  <c r="U229" i="6"/>
  <c r="U233" i="6" s="1"/>
  <c r="AD229" i="6"/>
  <c r="U230" i="6"/>
  <c r="AD230" i="6"/>
  <c r="X234" i="6"/>
  <c r="X235" i="6" s="1"/>
  <c r="AG234" i="6"/>
  <c r="R210" i="6"/>
  <c r="U210" i="6"/>
  <c r="X210" i="6"/>
  <c r="AA210" i="6"/>
  <c r="AD210" i="6"/>
  <c r="AG210" i="6"/>
  <c r="R319" i="6"/>
  <c r="R320" i="6" s="1"/>
  <c r="U319" i="6"/>
  <c r="U320" i="6" s="1"/>
  <c r="X319" i="6"/>
  <c r="X320" i="6" s="1"/>
  <c r="AA319" i="6"/>
  <c r="AD319" i="6"/>
  <c r="AG319" i="6"/>
  <c r="X333" i="6"/>
  <c r="AG333" i="6"/>
  <c r="R288" i="6"/>
  <c r="U288" i="6"/>
  <c r="X288" i="6"/>
  <c r="AA288" i="6"/>
  <c r="AD288" i="6"/>
  <c r="AG288" i="6"/>
  <c r="R305" i="6"/>
  <c r="U305" i="6"/>
  <c r="X305" i="6"/>
  <c r="AA305" i="6"/>
  <c r="AD305" i="6"/>
  <c r="AG305" i="6"/>
  <c r="R342" i="6"/>
  <c r="R343" i="6" s="1"/>
  <c r="U342" i="6"/>
  <c r="U343" i="6" s="1"/>
  <c r="X342" i="6"/>
  <c r="X343" i="6" s="1"/>
  <c r="AA342" i="6"/>
  <c r="AD342" i="6"/>
  <c r="AG342" i="6"/>
  <c r="R289" i="6"/>
  <c r="U289" i="6"/>
  <c r="X289" i="6"/>
  <c r="AA289" i="6"/>
  <c r="AD289" i="6"/>
  <c r="AG289" i="6"/>
  <c r="X334" i="6"/>
  <c r="AG334" i="6"/>
  <c r="U321" i="6"/>
  <c r="AD321" i="6"/>
  <c r="R294" i="6"/>
  <c r="U294" i="6"/>
  <c r="X294" i="6"/>
  <c r="AA294" i="6"/>
  <c r="AD294" i="6"/>
  <c r="AG294" i="6"/>
  <c r="R295" i="6"/>
  <c r="U295" i="6"/>
  <c r="X295" i="6"/>
  <c r="AA295" i="6"/>
  <c r="AD295" i="6"/>
  <c r="AG295" i="6"/>
  <c r="X244" i="6"/>
  <c r="AG244" i="6"/>
  <c r="R296" i="6"/>
  <c r="U296" i="6"/>
  <c r="X296" i="6"/>
  <c r="AA296" i="6"/>
  <c r="AD296" i="6"/>
  <c r="AG296" i="6"/>
  <c r="R297" i="6"/>
  <c r="U297" i="6"/>
  <c r="X297" i="6"/>
  <c r="AA297" i="6"/>
  <c r="AD297" i="6"/>
  <c r="AG297" i="6"/>
  <c r="V281" i="6"/>
  <c r="X281" i="6"/>
  <c r="AE281" i="6"/>
  <c r="AG281" i="6"/>
  <c r="V282" i="6"/>
  <c r="X282" i="6"/>
  <c r="AE282" i="6"/>
  <c r="AG282" i="6"/>
  <c r="X245" i="6"/>
  <c r="AG245" i="6"/>
  <c r="R290" i="6"/>
  <c r="U290" i="6"/>
  <c r="X290" i="6"/>
  <c r="AA290" i="6"/>
  <c r="AD290" i="6"/>
  <c r="AG290" i="6"/>
  <c r="R291" i="6"/>
  <c r="U291" i="6"/>
  <c r="X291" i="6"/>
  <c r="AA291" i="6"/>
  <c r="AD291" i="6"/>
  <c r="AG291" i="6"/>
  <c r="X273" i="6"/>
  <c r="AG273" i="6"/>
  <c r="R251" i="6"/>
  <c r="U251" i="6"/>
  <c r="X251" i="6"/>
  <c r="AA251" i="6"/>
  <c r="AD251" i="6"/>
  <c r="AG251" i="6"/>
  <c r="X274" i="6"/>
  <c r="AG274" i="6"/>
  <c r="X275" i="6"/>
  <c r="AG275" i="6"/>
  <c r="X276" i="6"/>
  <c r="AG276" i="6"/>
  <c r="X277" i="6"/>
  <c r="AG277" i="6"/>
  <c r="U240" i="6"/>
  <c r="AD240" i="6"/>
  <c r="U258" i="6"/>
  <c r="AD258" i="6"/>
  <c r="U259" i="6"/>
  <c r="AD259" i="6"/>
  <c r="U260" i="6"/>
  <c r="AD260" i="6"/>
  <c r="X246" i="6"/>
  <c r="AG246" i="6"/>
  <c r="X247" i="6"/>
  <c r="AG247" i="6"/>
  <c r="X248" i="6"/>
  <c r="AG248" i="6"/>
  <c r="X249" i="6"/>
  <c r="AG249" i="6"/>
  <c r="X256" i="6"/>
  <c r="AG256" i="6"/>
  <c r="X302" i="6"/>
  <c r="X303" i="6" s="1"/>
  <c r="AG302" i="6"/>
  <c r="X269" i="6"/>
  <c r="AG269" i="6"/>
  <c r="U261" i="6"/>
  <c r="AD261" i="6"/>
  <c r="U262" i="6"/>
  <c r="AD262" i="6"/>
  <c r="U263" i="6"/>
  <c r="AD263" i="6"/>
  <c r="U264" i="6"/>
  <c r="AD264" i="6"/>
  <c r="U241" i="6"/>
  <c r="AD241" i="6"/>
  <c r="U265" i="6"/>
  <c r="AD265" i="6"/>
  <c r="U266" i="6"/>
  <c r="AD266" i="6"/>
  <c r="X270" i="6"/>
  <c r="AG270" i="6"/>
  <c r="U267" i="6"/>
  <c r="AD267" i="6"/>
  <c r="U242" i="6"/>
  <c r="AD242" i="6"/>
  <c r="U243" i="6"/>
  <c r="AD243" i="6"/>
  <c r="X271" i="6"/>
  <c r="AG271" i="6"/>
  <c r="X300" i="6"/>
  <c r="X301" i="6" s="1"/>
  <c r="X304" i="6" s="1"/>
  <c r="AG300" i="6"/>
  <c r="X272" i="6"/>
  <c r="AG272" i="6"/>
  <c r="R292" i="6"/>
  <c r="U292" i="6"/>
  <c r="X292" i="6"/>
  <c r="AA292" i="6"/>
  <c r="AD292" i="6"/>
  <c r="AG292" i="6"/>
  <c r="X338" i="6"/>
  <c r="AG338" i="6"/>
  <c r="X336" i="6"/>
  <c r="X337" i="6" s="1"/>
  <c r="AG336" i="6"/>
  <c r="R237" i="6"/>
  <c r="U237" i="6"/>
  <c r="X237" i="6"/>
  <c r="AA237" i="6"/>
  <c r="AD237" i="6"/>
  <c r="AG237" i="6"/>
  <c r="R238" i="6"/>
  <c r="U238" i="6"/>
  <c r="X238" i="6"/>
  <c r="AA238" i="6"/>
  <c r="AD238" i="6"/>
  <c r="AG238" i="6"/>
  <c r="R252" i="6"/>
  <c r="U252" i="6"/>
  <c r="X252" i="6"/>
  <c r="AA252" i="6"/>
  <c r="AD252" i="6"/>
  <c r="AG252" i="6"/>
  <c r="R239" i="6"/>
  <c r="U239" i="6"/>
  <c r="X239" i="6"/>
  <c r="AA239" i="6"/>
  <c r="AD239" i="6"/>
  <c r="AG239" i="6"/>
  <c r="R253" i="6"/>
  <c r="U253" i="6"/>
  <c r="X253" i="6"/>
  <c r="AA253" i="6"/>
  <c r="AD253" i="6"/>
  <c r="AG253" i="6"/>
  <c r="R254" i="6"/>
  <c r="U254" i="6"/>
  <c r="X254" i="6"/>
  <c r="AA254" i="6"/>
  <c r="AD254" i="6"/>
  <c r="AG254" i="6"/>
  <c r="R255" i="6"/>
  <c r="U255" i="6"/>
  <c r="X255" i="6"/>
  <c r="AA255" i="6"/>
  <c r="AD255" i="6"/>
  <c r="AG255" i="6"/>
  <c r="U323" i="6"/>
  <c r="AD323" i="6"/>
  <c r="U322" i="6"/>
  <c r="AD322" i="6"/>
  <c r="R310" i="6"/>
  <c r="U310" i="6"/>
  <c r="X310" i="6"/>
  <c r="AA310" i="6"/>
  <c r="AD310" i="6"/>
  <c r="AG310" i="6"/>
  <c r="X372" i="6"/>
  <c r="AG372" i="6"/>
  <c r="U330" i="6"/>
  <c r="AD330" i="6"/>
  <c r="U324" i="6"/>
  <c r="AD324" i="6"/>
  <c r="U331" i="6"/>
  <c r="AD331" i="6"/>
  <c r="X373" i="6"/>
  <c r="AG373" i="6"/>
  <c r="X374" i="6"/>
  <c r="AG374" i="6"/>
  <c r="X375" i="6"/>
  <c r="AG375" i="6"/>
  <c r="U339" i="6"/>
  <c r="AD339" i="6"/>
  <c r="U340" i="6"/>
  <c r="AD340" i="6"/>
  <c r="U311" i="6"/>
  <c r="AD311" i="6"/>
  <c r="U312" i="6"/>
  <c r="AD312" i="6"/>
  <c r="R306" i="6"/>
  <c r="U306" i="6"/>
  <c r="X306" i="6"/>
  <c r="AA306" i="6"/>
  <c r="AD306" i="6"/>
  <c r="AG306" i="6"/>
  <c r="R307" i="6"/>
  <c r="U307" i="6"/>
  <c r="X307" i="6"/>
  <c r="AA307" i="6"/>
  <c r="AD307" i="6"/>
  <c r="AG307" i="6"/>
  <c r="R308" i="6"/>
  <c r="U308" i="6"/>
  <c r="X308" i="6"/>
  <c r="AA308" i="6"/>
  <c r="AD308" i="6"/>
  <c r="AG308" i="6"/>
  <c r="U313" i="6"/>
  <c r="AD313" i="6"/>
  <c r="U314" i="6"/>
  <c r="AD314" i="6"/>
  <c r="U315" i="6"/>
  <c r="AD315" i="6"/>
  <c r="U316" i="6"/>
  <c r="AD316" i="6"/>
  <c r="U317" i="6"/>
  <c r="AD317" i="6"/>
  <c r="U351" i="6"/>
  <c r="AD351" i="6"/>
  <c r="R376" i="6"/>
  <c r="U376" i="6"/>
  <c r="X376" i="6"/>
  <c r="AA376" i="6"/>
  <c r="AD376" i="6"/>
  <c r="AG376" i="6"/>
  <c r="R309" i="6"/>
  <c r="U309" i="6"/>
  <c r="X309" i="6"/>
  <c r="AA309" i="6"/>
  <c r="AD309" i="6"/>
  <c r="AG309" i="6"/>
  <c r="U325" i="6"/>
  <c r="AD325" i="6"/>
  <c r="U326" i="6"/>
  <c r="AD326" i="6"/>
  <c r="U327" i="6"/>
  <c r="AD327" i="6"/>
  <c r="U328" i="6"/>
  <c r="AD328" i="6"/>
  <c r="U329" i="6"/>
  <c r="AD329" i="6"/>
  <c r="X394" i="6"/>
  <c r="AG394" i="6"/>
  <c r="R345" i="6"/>
  <c r="U345" i="6"/>
  <c r="X345" i="6"/>
  <c r="AA345" i="6"/>
  <c r="AD345" i="6"/>
  <c r="AG345" i="6"/>
  <c r="U363" i="6"/>
  <c r="AD363" i="6"/>
  <c r="U364" i="6"/>
  <c r="AD364" i="6"/>
  <c r="U365" i="6"/>
  <c r="AD365" i="6"/>
  <c r="U352" i="6"/>
  <c r="AD352" i="6"/>
  <c r="U353" i="6"/>
  <c r="AD353" i="6"/>
  <c r="U354" i="6"/>
  <c r="AD354" i="6"/>
  <c r="U355" i="6"/>
  <c r="AD355" i="6"/>
  <c r="X379" i="6"/>
  <c r="AG379" i="6"/>
  <c r="X380" i="6"/>
  <c r="AG380" i="6"/>
  <c r="X395" i="6"/>
  <c r="AG395" i="6"/>
  <c r="U361" i="6"/>
  <c r="AD361" i="6"/>
  <c r="U356" i="6"/>
  <c r="AD356" i="6"/>
  <c r="X368" i="6"/>
  <c r="AG368" i="6"/>
  <c r="U346" i="6"/>
  <c r="AD346" i="6"/>
  <c r="U357" i="6"/>
  <c r="AD357" i="6"/>
  <c r="U347" i="6"/>
  <c r="AD347" i="6"/>
  <c r="X369" i="6"/>
  <c r="AG369" i="6"/>
  <c r="U389" i="6"/>
  <c r="AD389" i="6"/>
  <c r="U390" i="6"/>
  <c r="AD390" i="6"/>
  <c r="U391" i="6"/>
  <c r="AD391" i="6"/>
  <c r="U392" i="6"/>
  <c r="AD392" i="6"/>
  <c r="U393" i="6"/>
  <c r="AD393" i="6"/>
  <c r="X370" i="6"/>
  <c r="AG370" i="6"/>
  <c r="U362" i="6"/>
  <c r="AD362" i="6"/>
  <c r="R349" i="6"/>
  <c r="R350" i="6" s="1"/>
  <c r="U349" i="6"/>
  <c r="U350" i="6" s="1"/>
  <c r="X349" i="6"/>
  <c r="X350" i="6" s="1"/>
  <c r="AA349" i="6"/>
  <c r="AD349" i="6"/>
  <c r="AG349" i="6"/>
  <c r="U359" i="6"/>
  <c r="U366" i="6" s="1"/>
  <c r="AD359" i="6"/>
  <c r="U360" i="6"/>
  <c r="AD360" i="6"/>
  <c r="R409" i="6"/>
  <c r="U409" i="6"/>
  <c r="X409" i="6"/>
  <c r="AA409" i="6"/>
  <c r="AD409" i="6"/>
  <c r="AG409" i="6"/>
  <c r="U406" i="6"/>
  <c r="U407" i="6" s="1"/>
  <c r="AD406" i="6"/>
  <c r="R404" i="6"/>
  <c r="U404" i="6"/>
  <c r="X404" i="6"/>
  <c r="X405" i="6" s="1"/>
  <c r="AA404" i="6"/>
  <c r="AD404" i="6"/>
  <c r="AG404" i="6"/>
  <c r="R427" i="6"/>
  <c r="U427" i="6"/>
  <c r="X427" i="6"/>
  <c r="AA427" i="6"/>
  <c r="AD427" i="6"/>
  <c r="AG427" i="6"/>
  <c r="R428" i="6"/>
  <c r="U428" i="6"/>
  <c r="X428" i="6"/>
  <c r="AA428" i="6"/>
  <c r="AD428" i="6"/>
  <c r="AG428" i="6"/>
  <c r="R430" i="6"/>
  <c r="U430" i="6"/>
  <c r="X430" i="6"/>
  <c r="AA430" i="6"/>
  <c r="AD430" i="6"/>
  <c r="AG430" i="6"/>
  <c r="R408" i="6"/>
  <c r="R410" i="6" s="1"/>
  <c r="U408" i="6"/>
  <c r="U410" i="6" s="1"/>
  <c r="X408" i="6"/>
  <c r="X410" i="6" s="1"/>
  <c r="AA408" i="6"/>
  <c r="AD408" i="6"/>
  <c r="AG408" i="6"/>
  <c r="R397" i="6"/>
  <c r="U397" i="6"/>
  <c r="X397" i="6"/>
  <c r="AA397" i="6"/>
  <c r="AD397" i="6"/>
  <c r="AG397" i="6"/>
  <c r="R431" i="6"/>
  <c r="U431" i="6"/>
  <c r="X431" i="6"/>
  <c r="AA431" i="6"/>
  <c r="AD431" i="6"/>
  <c r="AG431" i="6"/>
  <c r="R401" i="6"/>
  <c r="U401" i="6"/>
  <c r="X401" i="6"/>
  <c r="AA401" i="6"/>
  <c r="AD401" i="6"/>
  <c r="AG401" i="6"/>
  <c r="U381" i="6"/>
  <c r="AD381" i="6"/>
  <c r="U382" i="6"/>
  <c r="AD382" i="6"/>
  <c r="R385" i="6"/>
  <c r="R386" i="6" s="1"/>
  <c r="U385" i="6"/>
  <c r="U386" i="6" s="1"/>
  <c r="X385" i="6"/>
  <c r="X386" i="6" s="1"/>
  <c r="AA385" i="6"/>
  <c r="AD385" i="6"/>
  <c r="AG385" i="6"/>
  <c r="U383" i="6"/>
  <c r="AD383" i="6"/>
  <c r="U398" i="6"/>
  <c r="AD398" i="6"/>
  <c r="U387" i="6"/>
  <c r="U388" i="6" s="1"/>
  <c r="AD387" i="6"/>
  <c r="R400" i="6"/>
  <c r="R402" i="6" s="1"/>
  <c r="U400" i="6"/>
  <c r="X400" i="6"/>
  <c r="AA400" i="6"/>
  <c r="AD400" i="6"/>
  <c r="AG400" i="6"/>
  <c r="U420" i="6"/>
  <c r="AD420" i="6"/>
  <c r="R432" i="6"/>
  <c r="U432" i="6"/>
  <c r="X432" i="6"/>
  <c r="AA432" i="6"/>
  <c r="AD432" i="6"/>
  <c r="AG432" i="6"/>
  <c r="U412" i="6"/>
  <c r="AD412" i="6"/>
  <c r="U419" i="6"/>
  <c r="AD419" i="6"/>
  <c r="X425" i="6"/>
  <c r="X426" i="6" s="1"/>
  <c r="AG425" i="6"/>
  <c r="R447" i="6"/>
  <c r="U447" i="6"/>
  <c r="X447" i="6"/>
  <c r="AA447" i="6"/>
  <c r="AD447" i="6"/>
  <c r="AG447" i="6"/>
  <c r="U413" i="6"/>
  <c r="AD413" i="6"/>
  <c r="U414" i="6"/>
  <c r="AD414" i="6"/>
  <c r="U416" i="6"/>
  <c r="AD416" i="6"/>
  <c r="U417" i="6"/>
  <c r="AD417" i="6"/>
  <c r="X466" i="6"/>
  <c r="AG466" i="6"/>
  <c r="X467" i="6"/>
  <c r="AG467" i="6"/>
  <c r="X468" i="6"/>
  <c r="AG468" i="6"/>
  <c r="U421" i="6"/>
  <c r="AD421" i="6"/>
  <c r="U422" i="6"/>
  <c r="AD422" i="6"/>
  <c r="U423" i="6"/>
  <c r="AD423" i="6"/>
  <c r="U460" i="6"/>
  <c r="AD460" i="6"/>
  <c r="U438" i="6"/>
  <c r="AD438" i="6"/>
  <c r="U461" i="6"/>
  <c r="AD461" i="6"/>
  <c r="U462" i="6"/>
  <c r="AD462" i="6"/>
  <c r="U463" i="6"/>
  <c r="AD463" i="6"/>
  <c r="U464" i="6"/>
  <c r="AD464" i="6"/>
  <c r="U465" i="6"/>
  <c r="AD465" i="6"/>
  <c r="R481" i="6"/>
  <c r="R482" i="6" s="1"/>
  <c r="U481" i="6"/>
  <c r="U482" i="6" s="1"/>
  <c r="X481" i="6"/>
  <c r="X482" i="6" s="1"/>
  <c r="AA481" i="6"/>
  <c r="AD481" i="6"/>
  <c r="AG481" i="6"/>
  <c r="R441" i="6"/>
  <c r="U441" i="6"/>
  <c r="X441" i="6"/>
  <c r="AA441" i="6"/>
  <c r="AD441" i="6"/>
  <c r="AG441" i="6"/>
  <c r="R479" i="6"/>
  <c r="R480" i="6" s="1"/>
  <c r="R483" i="6" s="1"/>
  <c r="U479" i="6"/>
  <c r="X479" i="6"/>
  <c r="AA479" i="6"/>
  <c r="AD479" i="6"/>
  <c r="AG479" i="6"/>
  <c r="R484" i="6"/>
  <c r="U484" i="6"/>
  <c r="X484" i="6"/>
  <c r="AA484" i="6"/>
  <c r="AD484" i="6"/>
  <c r="AG484" i="6"/>
  <c r="R487" i="6"/>
  <c r="U487" i="6"/>
  <c r="X487" i="6"/>
  <c r="AA487" i="6"/>
  <c r="AD487" i="6"/>
  <c r="AG487" i="6"/>
  <c r="R488" i="6"/>
  <c r="U488" i="6"/>
  <c r="X488" i="6"/>
  <c r="AA488" i="6"/>
  <c r="AD488" i="6"/>
  <c r="AG488" i="6"/>
  <c r="R489" i="6"/>
  <c r="U489" i="6"/>
  <c r="X489" i="6"/>
  <c r="AA489" i="6"/>
  <c r="AD489" i="6"/>
  <c r="AG489" i="6"/>
  <c r="R490" i="6"/>
  <c r="U490" i="6"/>
  <c r="X490" i="6"/>
  <c r="AA490" i="6"/>
  <c r="AD490" i="6"/>
  <c r="AG490" i="6"/>
  <c r="R499" i="6"/>
  <c r="U499" i="6"/>
  <c r="X499" i="6"/>
  <c r="AA499" i="6"/>
  <c r="AD499" i="6"/>
  <c r="AG499" i="6"/>
  <c r="R509" i="6"/>
  <c r="R510" i="6" s="1"/>
  <c r="U509" i="6"/>
  <c r="U510" i="6" s="1"/>
  <c r="X509" i="6"/>
  <c r="X510" i="6" s="1"/>
  <c r="AA509" i="6"/>
  <c r="AD509" i="6"/>
  <c r="AG509" i="6"/>
  <c r="R493" i="6"/>
  <c r="U493" i="6"/>
  <c r="X493" i="6"/>
  <c r="AA493" i="6"/>
  <c r="AD493" i="6"/>
  <c r="AG493" i="6"/>
  <c r="R448" i="6"/>
  <c r="U448" i="6"/>
  <c r="X448" i="6"/>
  <c r="AA448" i="6"/>
  <c r="AD448" i="6"/>
  <c r="AG448" i="6"/>
  <c r="R472" i="6"/>
  <c r="U472" i="6"/>
  <c r="X472" i="6"/>
  <c r="AA472" i="6"/>
  <c r="AD472" i="6"/>
  <c r="AG472" i="6"/>
  <c r="R450" i="6"/>
  <c r="R451" i="6" s="1"/>
  <c r="U450" i="6"/>
  <c r="U451" i="6" s="1"/>
  <c r="X450" i="6"/>
  <c r="X451" i="6" s="1"/>
  <c r="AA450" i="6"/>
  <c r="AD450" i="6"/>
  <c r="AG450" i="6"/>
  <c r="R453" i="6"/>
  <c r="U453" i="6"/>
  <c r="X453" i="6"/>
  <c r="AA453" i="6"/>
  <c r="AD453" i="6"/>
  <c r="AG453" i="6"/>
  <c r="R454" i="6"/>
  <c r="U454" i="6"/>
  <c r="X454" i="6"/>
  <c r="AA454" i="6"/>
  <c r="AD454" i="6"/>
  <c r="AG454" i="6"/>
  <c r="R445" i="6"/>
  <c r="U445" i="6"/>
  <c r="X445" i="6"/>
  <c r="AA445" i="6"/>
  <c r="AD445" i="6"/>
  <c r="AG445" i="6"/>
  <c r="R469" i="6"/>
  <c r="U469" i="6"/>
  <c r="X469" i="6"/>
  <c r="AA469" i="6"/>
  <c r="AD469" i="6"/>
  <c r="AG469" i="6"/>
  <c r="R439" i="6"/>
  <c r="U439" i="6"/>
  <c r="X439" i="6"/>
  <c r="AA439" i="6"/>
  <c r="AD439" i="6"/>
  <c r="AG439" i="6"/>
  <c r="R435" i="6"/>
  <c r="U435" i="6"/>
  <c r="X435" i="6"/>
  <c r="AA435" i="6"/>
  <c r="AD435" i="6"/>
  <c r="AG435" i="6"/>
  <c r="R473" i="6"/>
  <c r="U473" i="6"/>
  <c r="X473" i="6"/>
  <c r="AA473" i="6"/>
  <c r="AD473" i="6"/>
  <c r="AG473" i="6"/>
  <c r="R436" i="6"/>
  <c r="U436" i="6"/>
  <c r="X436" i="6"/>
  <c r="AA436" i="6"/>
  <c r="AD436" i="6"/>
  <c r="AG436" i="6"/>
  <c r="R474" i="6"/>
  <c r="U474" i="6"/>
  <c r="X474" i="6"/>
  <c r="AA474" i="6"/>
  <c r="AD474" i="6"/>
  <c r="AG474" i="6"/>
  <c r="R442" i="6"/>
  <c r="U442" i="6"/>
  <c r="X442" i="6"/>
  <c r="AA442" i="6"/>
  <c r="AD442" i="6"/>
  <c r="AG442" i="6"/>
  <c r="R443" i="6"/>
  <c r="U443" i="6"/>
  <c r="X443" i="6"/>
  <c r="AA443" i="6"/>
  <c r="AD443" i="6"/>
  <c r="AG443" i="6"/>
  <c r="U475" i="6"/>
  <c r="AD475" i="6"/>
  <c r="U456" i="6"/>
  <c r="AD456" i="6"/>
  <c r="U457" i="6"/>
  <c r="AD457" i="6"/>
  <c r="U458" i="6"/>
  <c r="AD458" i="6"/>
  <c r="R500" i="6"/>
  <c r="U500" i="6"/>
  <c r="X500" i="6"/>
  <c r="AA500" i="6"/>
  <c r="AD500" i="6"/>
  <c r="AG500" i="6"/>
  <c r="U470" i="6"/>
  <c r="AD470" i="6"/>
  <c r="U476" i="6"/>
  <c r="AD476" i="6"/>
  <c r="R501" i="6"/>
  <c r="U501" i="6"/>
  <c r="X501" i="6"/>
  <c r="AA501" i="6"/>
  <c r="AD501" i="6"/>
  <c r="AG501" i="6"/>
  <c r="R452" i="6"/>
  <c r="U452" i="6"/>
  <c r="X452" i="6"/>
  <c r="X455" i="6" s="1"/>
  <c r="AA452" i="6"/>
  <c r="AD452" i="6"/>
  <c r="AG452" i="6"/>
  <c r="R440" i="6"/>
  <c r="U440" i="6"/>
  <c r="X440" i="6"/>
  <c r="AA440" i="6"/>
  <c r="AD440" i="6"/>
  <c r="AG440" i="6"/>
  <c r="R444" i="6"/>
  <c r="U444" i="6"/>
  <c r="X444" i="6"/>
  <c r="AA444" i="6"/>
  <c r="AD444" i="6"/>
  <c r="AG444" i="6"/>
  <c r="U503" i="6"/>
  <c r="AD503" i="6"/>
  <c r="R502" i="6"/>
  <c r="U502" i="6"/>
  <c r="X502" i="6"/>
  <c r="AA502" i="6"/>
  <c r="AD502" i="6"/>
  <c r="AG502" i="6"/>
  <c r="R504" i="6"/>
  <c r="U504" i="6"/>
  <c r="X504" i="6"/>
  <c r="AA504" i="6"/>
  <c r="AD504" i="6"/>
  <c r="AG504" i="6"/>
  <c r="R505" i="6"/>
  <c r="U505" i="6"/>
  <c r="X505" i="6"/>
  <c r="AA505" i="6"/>
  <c r="AD505" i="6"/>
  <c r="AG505" i="6"/>
  <c r="U511" i="6"/>
  <c r="U512" i="6" s="1"/>
  <c r="AD511" i="6"/>
  <c r="R494" i="6"/>
  <c r="U494" i="6"/>
  <c r="X494" i="6"/>
  <c r="AA494" i="6"/>
  <c r="AD494" i="6"/>
  <c r="AG494" i="6"/>
  <c r="R522" i="6"/>
  <c r="R523" i="6" s="1"/>
  <c r="U522" i="6"/>
  <c r="U523" i="6" s="1"/>
  <c r="X522" i="6"/>
  <c r="X523" i="6" s="1"/>
  <c r="AA522" i="6"/>
  <c r="AD522" i="6"/>
  <c r="AG522" i="6"/>
  <c r="R514" i="6"/>
  <c r="U514" i="6"/>
  <c r="X514" i="6"/>
  <c r="AA514" i="6"/>
  <c r="AD514" i="6"/>
  <c r="AG514" i="6"/>
  <c r="R506" i="6"/>
  <c r="U506" i="6"/>
  <c r="X506" i="6"/>
  <c r="AA506" i="6"/>
  <c r="AD506" i="6"/>
  <c r="AG506" i="6"/>
  <c r="R517" i="6"/>
  <c r="R518" i="6" s="1"/>
  <c r="U517" i="6"/>
  <c r="U518" i="6" s="1"/>
  <c r="X517" i="6"/>
  <c r="X518" i="6" s="1"/>
  <c r="AA517" i="6"/>
  <c r="AD517" i="6"/>
  <c r="AG517" i="6"/>
  <c r="R519" i="6"/>
  <c r="U519" i="6"/>
  <c r="X519" i="6"/>
  <c r="AA519" i="6"/>
  <c r="AD519" i="6"/>
  <c r="AG519" i="6"/>
  <c r="U524" i="6"/>
  <c r="U525" i="6" s="1"/>
  <c r="AD524" i="6"/>
  <c r="R515" i="6"/>
  <c r="U515" i="6"/>
  <c r="X515" i="6"/>
  <c r="AA515" i="6"/>
  <c r="AD515" i="6"/>
  <c r="AG515" i="6"/>
  <c r="R527" i="6"/>
  <c r="U527" i="6"/>
  <c r="X527" i="6"/>
  <c r="AA527" i="6"/>
  <c r="AD527" i="6"/>
  <c r="AG527" i="6"/>
  <c r="R507" i="6"/>
  <c r="U507" i="6"/>
  <c r="X507" i="6"/>
  <c r="AA507" i="6"/>
  <c r="AD507" i="6"/>
  <c r="AG507" i="6"/>
  <c r="R520" i="6"/>
  <c r="U520" i="6"/>
  <c r="X520" i="6"/>
  <c r="AA520" i="6"/>
  <c r="AD520" i="6"/>
  <c r="AG520" i="6"/>
  <c r="R495" i="6"/>
  <c r="U495" i="6"/>
  <c r="X495" i="6"/>
  <c r="AA495" i="6"/>
  <c r="AD495" i="6"/>
  <c r="AG495" i="6"/>
  <c r="R496" i="6"/>
  <c r="U496" i="6"/>
  <c r="X496" i="6"/>
  <c r="AA496" i="6"/>
  <c r="AD496" i="6"/>
  <c r="AG496" i="6"/>
  <c r="R497" i="6"/>
  <c r="U497" i="6"/>
  <c r="X497" i="6"/>
  <c r="AA497" i="6"/>
  <c r="AD497" i="6"/>
  <c r="AG497" i="6"/>
  <c r="R535" i="6"/>
  <c r="U535" i="6"/>
  <c r="X535" i="6"/>
  <c r="AA535" i="6"/>
  <c r="AD535" i="6"/>
  <c r="AG535" i="6"/>
  <c r="R549" i="6"/>
  <c r="U549" i="6"/>
  <c r="X549" i="6"/>
  <c r="AA549" i="6"/>
  <c r="AD549" i="6"/>
  <c r="AG549" i="6"/>
  <c r="R533" i="6"/>
  <c r="U533" i="6"/>
  <c r="X533" i="6"/>
  <c r="AA533" i="6"/>
  <c r="AD533" i="6"/>
  <c r="AG533" i="6"/>
  <c r="R534" i="6"/>
  <c r="U534" i="6"/>
  <c r="X534" i="6"/>
  <c r="AA534" i="6"/>
  <c r="AD534" i="6"/>
  <c r="AG534" i="6"/>
  <c r="R548" i="6"/>
  <c r="U548" i="6"/>
  <c r="X548" i="6"/>
  <c r="X550" i="6" s="1"/>
  <c r="AA548" i="6"/>
  <c r="AD548" i="6"/>
  <c r="AG548" i="6"/>
  <c r="U551" i="6"/>
  <c r="AD551" i="6"/>
  <c r="R532" i="6"/>
  <c r="U532" i="6"/>
  <c r="X532" i="6"/>
  <c r="AA532" i="6"/>
  <c r="AD532" i="6"/>
  <c r="AG532" i="6"/>
  <c r="R552" i="6"/>
  <c r="U552" i="6"/>
  <c r="X552" i="6"/>
  <c r="AA552" i="6"/>
  <c r="AD552" i="6"/>
  <c r="AG552" i="6"/>
  <c r="U560" i="6"/>
  <c r="AD560" i="6"/>
  <c r="R537" i="6"/>
  <c r="U537" i="6"/>
  <c r="X537" i="6"/>
  <c r="AA537" i="6"/>
  <c r="AD537" i="6"/>
  <c r="AG537" i="6"/>
  <c r="U561" i="6"/>
  <c r="AD561" i="6"/>
  <c r="R538" i="6"/>
  <c r="U538" i="6"/>
  <c r="X538" i="6"/>
  <c r="AA538" i="6"/>
  <c r="AD538" i="6"/>
  <c r="AG538" i="6"/>
  <c r="U562" i="6"/>
  <c r="AD562" i="6"/>
  <c r="U563" i="6"/>
  <c r="AD563" i="6"/>
  <c r="R539" i="6"/>
  <c r="U539" i="6"/>
  <c r="X539" i="6"/>
  <c r="AA539" i="6"/>
  <c r="AD539" i="6"/>
  <c r="AG539" i="6"/>
  <c r="R540" i="6"/>
  <c r="U540" i="6"/>
  <c r="X540" i="6"/>
  <c r="AA540" i="6"/>
  <c r="AD540" i="6"/>
  <c r="AG540" i="6"/>
  <c r="R541" i="6"/>
  <c r="U541" i="6"/>
  <c r="X541" i="6"/>
  <c r="AA541" i="6"/>
  <c r="AD541" i="6"/>
  <c r="AG541" i="6"/>
  <c r="R542" i="6"/>
  <c r="U542" i="6"/>
  <c r="X542" i="6"/>
  <c r="AA542" i="6"/>
  <c r="AD542" i="6"/>
  <c r="AG542" i="6"/>
  <c r="U557" i="6"/>
  <c r="AD557" i="6"/>
  <c r="R543" i="6"/>
  <c r="U543" i="6"/>
  <c r="X543" i="6"/>
  <c r="AA543" i="6"/>
  <c r="AD543" i="6"/>
  <c r="AG543" i="6"/>
  <c r="U558" i="6"/>
  <c r="AD558" i="6"/>
  <c r="U559" i="6"/>
  <c r="AD559" i="6"/>
  <c r="X546" i="6"/>
  <c r="AG546" i="6"/>
  <c r="X570" i="6"/>
  <c r="AG570" i="6"/>
  <c r="X571" i="6"/>
  <c r="AG571" i="6"/>
  <c r="X572" i="6"/>
  <c r="AG572" i="6"/>
  <c r="U554" i="6"/>
  <c r="AD554" i="6"/>
  <c r="U530" i="6"/>
  <c r="U531" i="6" s="1"/>
  <c r="AD530" i="6"/>
  <c r="U544" i="6"/>
  <c r="AD544" i="6"/>
  <c r="U545" i="6"/>
  <c r="AD545" i="6"/>
  <c r="U555" i="6"/>
  <c r="AD555" i="6"/>
  <c r="U564" i="6"/>
  <c r="AD564" i="6"/>
  <c r="U565" i="6"/>
  <c r="AD565" i="6"/>
  <c r="R536" i="6"/>
  <c r="U536" i="6"/>
  <c r="X536" i="6"/>
  <c r="AA536" i="6"/>
  <c r="AD536" i="6"/>
  <c r="AG536" i="6"/>
  <c r="R553" i="6"/>
  <c r="U553" i="6"/>
  <c r="X553" i="6"/>
  <c r="AA553" i="6"/>
  <c r="AD553" i="6"/>
  <c r="AG553" i="6"/>
  <c r="R573" i="6"/>
  <c r="U573" i="6"/>
  <c r="X573" i="6"/>
  <c r="AA573" i="6"/>
  <c r="AD573" i="6"/>
  <c r="AG573" i="6"/>
  <c r="R574" i="6"/>
  <c r="U574" i="6"/>
  <c r="X574" i="6"/>
  <c r="AA574" i="6"/>
  <c r="AD574" i="6"/>
  <c r="AG574" i="6"/>
  <c r="R575" i="6"/>
  <c r="U575" i="6"/>
  <c r="X575" i="6"/>
  <c r="AA575" i="6"/>
  <c r="AD575" i="6"/>
  <c r="AG575" i="6"/>
  <c r="R578" i="6"/>
  <c r="U578" i="6"/>
  <c r="X578" i="6"/>
  <c r="AA578" i="6"/>
  <c r="AD578" i="6"/>
  <c r="AG578" i="6"/>
  <c r="R581" i="6"/>
  <c r="U581" i="6"/>
  <c r="X581" i="6"/>
  <c r="AA581" i="6"/>
  <c r="AD581" i="6"/>
  <c r="AG581" i="6"/>
  <c r="R588" i="6"/>
  <c r="U588" i="6"/>
  <c r="X588" i="6"/>
  <c r="AA588" i="6"/>
  <c r="AD588" i="6"/>
  <c r="AG588" i="6"/>
  <c r="R589" i="6"/>
  <c r="U589" i="6"/>
  <c r="X589" i="6"/>
  <c r="AA589" i="6"/>
  <c r="AD589" i="6"/>
  <c r="AG589" i="6"/>
  <c r="R590" i="6"/>
  <c r="U590" i="6"/>
  <c r="X590" i="6"/>
  <c r="AA590" i="6"/>
  <c r="AD590" i="6"/>
  <c r="AG590" i="6"/>
  <c r="R591" i="6"/>
  <c r="U591" i="6"/>
  <c r="X591" i="6"/>
  <c r="AA591" i="6"/>
  <c r="AD591" i="6"/>
  <c r="AG591" i="6"/>
  <c r="R592" i="6"/>
  <c r="U592" i="6"/>
  <c r="X592" i="6"/>
  <c r="AA592" i="6"/>
  <c r="AD592" i="6"/>
  <c r="AG592" i="6"/>
  <c r="R616" i="6"/>
  <c r="U616" i="6"/>
  <c r="X616" i="6"/>
  <c r="AA616" i="6"/>
  <c r="AD616" i="6"/>
  <c r="AG616" i="6"/>
  <c r="R617" i="6"/>
  <c r="U617" i="6"/>
  <c r="X617" i="6"/>
  <c r="AA617" i="6"/>
  <c r="AD617" i="6"/>
  <c r="AG617" i="6"/>
  <c r="R604" i="6"/>
  <c r="U604" i="6"/>
  <c r="X604" i="6"/>
  <c r="AA604" i="6"/>
  <c r="AD604" i="6"/>
  <c r="AG604" i="6"/>
  <c r="R620" i="6"/>
  <c r="U620" i="6"/>
  <c r="X620" i="6"/>
  <c r="AA620" i="6"/>
  <c r="AD620" i="6"/>
  <c r="AG620" i="6"/>
  <c r="R618" i="6"/>
  <c r="U618" i="6"/>
  <c r="X618" i="6"/>
  <c r="AA618" i="6"/>
  <c r="AD618" i="6"/>
  <c r="AG618" i="6"/>
  <c r="R593" i="6"/>
  <c r="U593" i="6"/>
  <c r="X593" i="6"/>
  <c r="AA593" i="6"/>
  <c r="AD593" i="6"/>
  <c r="AG593" i="6"/>
  <c r="R594" i="6"/>
  <c r="U594" i="6"/>
  <c r="X594" i="6"/>
  <c r="AA594" i="6"/>
  <c r="AD594" i="6"/>
  <c r="AG594" i="6"/>
  <c r="R595" i="6"/>
  <c r="U595" i="6"/>
  <c r="X595" i="6"/>
  <c r="AA595" i="6"/>
  <c r="AD595" i="6"/>
  <c r="AG595" i="6"/>
  <c r="R596" i="6"/>
  <c r="U596" i="6"/>
  <c r="X596" i="6"/>
  <c r="AA596" i="6"/>
  <c r="AD596" i="6"/>
  <c r="AG596" i="6"/>
  <c r="R597" i="6"/>
  <c r="U597" i="6"/>
  <c r="X597" i="6"/>
  <c r="AA597" i="6"/>
  <c r="AD597" i="6"/>
  <c r="AG597" i="6"/>
  <c r="R598" i="6"/>
  <c r="U598" i="6"/>
  <c r="X598" i="6"/>
  <c r="AA598" i="6"/>
  <c r="AD598" i="6"/>
  <c r="AG598" i="6"/>
  <c r="U623" i="6"/>
  <c r="AD623" i="6"/>
  <c r="R599" i="6"/>
  <c r="U599" i="6"/>
  <c r="X599" i="6"/>
  <c r="AA599" i="6"/>
  <c r="AD599" i="6"/>
  <c r="AG599" i="6"/>
  <c r="R600" i="6"/>
  <c r="U600" i="6"/>
  <c r="X600" i="6"/>
  <c r="AA600" i="6"/>
  <c r="AD600" i="6"/>
  <c r="AG600" i="6"/>
  <c r="R601" i="6"/>
  <c r="U601" i="6"/>
  <c r="X601" i="6"/>
  <c r="AA601" i="6"/>
  <c r="AD601" i="6"/>
  <c r="AG601" i="6"/>
  <c r="R619" i="6"/>
  <c r="U619" i="6"/>
  <c r="X619" i="6"/>
  <c r="AA619" i="6"/>
  <c r="AD619" i="6"/>
  <c r="AG619" i="6"/>
  <c r="R602" i="6"/>
  <c r="U602" i="6"/>
  <c r="X602" i="6"/>
  <c r="AA602" i="6"/>
  <c r="AD602" i="6"/>
  <c r="AG602" i="6"/>
  <c r="R605" i="6"/>
  <c r="U605" i="6"/>
  <c r="X605" i="6"/>
  <c r="AA605" i="6"/>
  <c r="AD605" i="6"/>
  <c r="AG605" i="6"/>
  <c r="U606" i="6"/>
  <c r="AD606" i="6"/>
  <c r="R603" i="6"/>
  <c r="U603" i="6"/>
  <c r="X603" i="6"/>
  <c r="AA603" i="6"/>
  <c r="AD603" i="6"/>
  <c r="AG603" i="6"/>
  <c r="U584" i="6"/>
  <c r="AD584" i="6"/>
  <c r="R607" i="6"/>
  <c r="U607" i="6"/>
  <c r="X607" i="6"/>
  <c r="AA607" i="6"/>
  <c r="AD607" i="6"/>
  <c r="AG607" i="6"/>
  <c r="R621" i="6"/>
  <c r="U621" i="6"/>
  <c r="X621" i="6"/>
  <c r="AA621" i="6"/>
  <c r="AD621" i="6"/>
  <c r="AG621" i="6"/>
  <c r="R727" i="6"/>
  <c r="U727" i="6"/>
  <c r="X727" i="6"/>
  <c r="AA727" i="6"/>
  <c r="AD727" i="6"/>
  <c r="AG727" i="6"/>
  <c r="R771" i="6"/>
  <c r="U771" i="6"/>
  <c r="X771" i="6"/>
  <c r="AA771" i="6"/>
  <c r="AD771" i="6"/>
  <c r="AG771" i="6"/>
  <c r="R608" i="6"/>
  <c r="U608" i="6"/>
  <c r="X608" i="6"/>
  <c r="AA608" i="6"/>
  <c r="AD608" i="6"/>
  <c r="AG608" i="6"/>
  <c r="R701" i="6"/>
  <c r="U701" i="6"/>
  <c r="X701" i="6"/>
  <c r="AA701" i="6"/>
  <c r="AD701" i="6"/>
  <c r="AG701" i="6"/>
  <c r="R809" i="6"/>
  <c r="U809" i="6"/>
  <c r="X809" i="6"/>
  <c r="AA809" i="6"/>
  <c r="AD809" i="6"/>
  <c r="AG809" i="6"/>
  <c r="R702" i="6"/>
  <c r="U702" i="6"/>
  <c r="X702" i="6"/>
  <c r="AA702" i="6"/>
  <c r="AD702" i="6"/>
  <c r="AG702" i="6"/>
  <c r="U704" i="6"/>
  <c r="AD704" i="6"/>
  <c r="R703" i="6"/>
  <c r="U703" i="6"/>
  <c r="X703" i="6"/>
  <c r="AA703" i="6"/>
  <c r="AD703" i="6"/>
  <c r="AG703" i="6"/>
  <c r="R810" i="6"/>
  <c r="U810" i="6"/>
  <c r="X810" i="6"/>
  <c r="AA810" i="6"/>
  <c r="AD810" i="6"/>
  <c r="AG810" i="6"/>
  <c r="R696" i="6"/>
  <c r="U696" i="6"/>
  <c r="X696" i="6"/>
  <c r="AA696" i="6"/>
  <c r="AD696" i="6"/>
  <c r="AG696" i="6"/>
  <c r="R609" i="6"/>
  <c r="U609" i="6"/>
  <c r="X609" i="6"/>
  <c r="AA609" i="6"/>
  <c r="AD609" i="6"/>
  <c r="AG609" i="6"/>
  <c r="R610" i="6"/>
  <c r="U610" i="6"/>
  <c r="X610" i="6"/>
  <c r="AA610" i="6"/>
  <c r="AD610" i="6"/>
  <c r="AG610" i="6"/>
  <c r="R611" i="6"/>
  <c r="U611" i="6"/>
  <c r="X611" i="6"/>
  <c r="AA611" i="6"/>
  <c r="AD611" i="6"/>
  <c r="AG611" i="6"/>
  <c r="R585" i="6"/>
  <c r="U585" i="6"/>
  <c r="X585" i="6"/>
  <c r="AA585" i="6"/>
  <c r="AD585" i="6"/>
  <c r="AG585" i="6"/>
  <c r="R586" i="6"/>
  <c r="U586" i="6"/>
  <c r="X586" i="6"/>
  <c r="AA586" i="6"/>
  <c r="AD586" i="6"/>
  <c r="AG586" i="6"/>
  <c r="R612" i="6"/>
  <c r="U612" i="6"/>
  <c r="X612" i="6"/>
  <c r="AA612" i="6"/>
  <c r="AD612" i="6"/>
  <c r="AG612" i="6"/>
  <c r="R697" i="6"/>
  <c r="U697" i="6"/>
  <c r="X697" i="6"/>
  <c r="AA697" i="6"/>
  <c r="AD697" i="6"/>
  <c r="AG697" i="6"/>
  <c r="R698" i="6"/>
  <c r="U698" i="6"/>
  <c r="X698" i="6"/>
  <c r="AA698" i="6"/>
  <c r="AD698" i="6"/>
  <c r="AG698" i="6"/>
  <c r="R708" i="6"/>
  <c r="U708" i="6"/>
  <c r="X708" i="6"/>
  <c r="AA708" i="6"/>
  <c r="AD708" i="6"/>
  <c r="AG708" i="6"/>
  <c r="U821" i="6"/>
  <c r="AD821" i="6"/>
  <c r="R613" i="6"/>
  <c r="U613" i="6"/>
  <c r="X613" i="6"/>
  <c r="AA613" i="6"/>
  <c r="AD613" i="6"/>
  <c r="AG613" i="6"/>
  <c r="U624" i="6"/>
  <c r="AD624" i="6"/>
  <c r="R614" i="6"/>
  <c r="U614" i="6"/>
  <c r="X614" i="6"/>
  <c r="AA614" i="6"/>
  <c r="AD614" i="6"/>
  <c r="AG614" i="6"/>
  <c r="R627" i="6"/>
  <c r="U627" i="6"/>
  <c r="X627" i="6"/>
  <c r="AA627" i="6"/>
  <c r="AD627" i="6"/>
  <c r="AG627" i="6"/>
  <c r="R628" i="6"/>
  <c r="U628" i="6"/>
  <c r="X628" i="6"/>
  <c r="AA628" i="6"/>
  <c r="AD628" i="6"/>
  <c r="AG628" i="6"/>
  <c r="R825" i="6"/>
  <c r="R826" i="6" s="1"/>
  <c r="U825" i="6"/>
  <c r="U826" i="6" s="1"/>
  <c r="X825" i="6"/>
  <c r="X826" i="6" s="1"/>
  <c r="AA825" i="6"/>
  <c r="AD825" i="6"/>
  <c r="AG825" i="6"/>
  <c r="R755" i="6"/>
  <c r="U755" i="6"/>
  <c r="X755" i="6"/>
  <c r="AA755" i="6"/>
  <c r="AD755" i="6"/>
  <c r="AG755" i="6"/>
  <c r="R756" i="6"/>
  <c r="U756" i="6"/>
  <c r="X756" i="6"/>
  <c r="AA756" i="6"/>
  <c r="AD756" i="6"/>
  <c r="AG756" i="6"/>
  <c r="R757" i="6"/>
  <c r="U757" i="6"/>
  <c r="X757" i="6"/>
  <c r="AA757" i="6"/>
  <c r="AD757" i="6"/>
  <c r="AG757" i="6"/>
  <c r="R631" i="6"/>
  <c r="U631" i="6"/>
  <c r="X631" i="6"/>
  <c r="AA631" i="6"/>
  <c r="AD631" i="6"/>
  <c r="AG631" i="6"/>
  <c r="R780" i="6"/>
  <c r="U780" i="6"/>
  <c r="X780" i="6"/>
  <c r="AA780" i="6"/>
  <c r="AD780" i="6"/>
  <c r="AG780" i="6"/>
  <c r="U783" i="6"/>
  <c r="AD783" i="6"/>
  <c r="X789" i="6"/>
  <c r="X790" i="6" s="1"/>
  <c r="AG789" i="6"/>
  <c r="U784" i="6"/>
  <c r="AD784" i="6"/>
  <c r="U786" i="6"/>
  <c r="AD786" i="6"/>
  <c r="R709" i="6"/>
  <c r="U709" i="6"/>
  <c r="X709" i="6"/>
  <c r="AA709" i="6"/>
  <c r="AD709" i="6"/>
  <c r="AG709" i="6"/>
  <c r="R700" i="6"/>
  <c r="U700" i="6"/>
  <c r="X700" i="6"/>
  <c r="AA700" i="6"/>
  <c r="AD700" i="6"/>
  <c r="AG700" i="6"/>
  <c r="R710" i="6"/>
  <c r="U710" i="6"/>
  <c r="X710" i="6"/>
  <c r="AA710" i="6"/>
  <c r="AD710" i="6"/>
  <c r="AG710" i="6"/>
  <c r="R711" i="6"/>
  <c r="U711" i="6"/>
  <c r="X711" i="6"/>
  <c r="AA711" i="6"/>
  <c r="AD711" i="6"/>
  <c r="AG711" i="6"/>
  <c r="R712" i="6"/>
  <c r="U712" i="6"/>
  <c r="X712" i="6"/>
  <c r="AA712" i="6"/>
  <c r="AD712" i="6"/>
  <c r="AG712" i="6"/>
  <c r="R713" i="6"/>
  <c r="U713" i="6"/>
  <c r="X713" i="6"/>
  <c r="AA713" i="6"/>
  <c r="AD713" i="6"/>
  <c r="AG713" i="6"/>
  <c r="R714" i="6"/>
  <c r="U714" i="6"/>
  <c r="X714" i="6"/>
  <c r="AA714" i="6"/>
  <c r="AD714" i="6"/>
  <c r="AG714" i="6"/>
  <c r="R715" i="6"/>
  <c r="U715" i="6"/>
  <c r="X715" i="6"/>
  <c r="AA715" i="6"/>
  <c r="AD715" i="6"/>
  <c r="AG715" i="6"/>
  <c r="R699" i="6"/>
  <c r="U699" i="6"/>
  <c r="X699" i="6"/>
  <c r="AA699" i="6"/>
  <c r="AD699" i="6"/>
  <c r="AG699" i="6"/>
  <c r="R781" i="6"/>
  <c r="U781" i="6"/>
  <c r="X781" i="6"/>
  <c r="AA781" i="6"/>
  <c r="AD781" i="6"/>
  <c r="AG781" i="6"/>
  <c r="R632" i="6"/>
  <c r="U632" i="6"/>
  <c r="X632" i="6"/>
  <c r="AA632" i="6"/>
  <c r="AD632" i="6"/>
  <c r="AG632" i="6"/>
  <c r="R633" i="6"/>
  <c r="U633" i="6"/>
  <c r="X633" i="6"/>
  <c r="AA633" i="6"/>
  <c r="AD633" i="6"/>
  <c r="AG633" i="6"/>
  <c r="R634" i="6"/>
  <c r="U634" i="6"/>
  <c r="X634" i="6"/>
  <c r="AA634" i="6"/>
  <c r="AD634" i="6"/>
  <c r="AG634" i="6"/>
  <c r="R635" i="6"/>
  <c r="U635" i="6"/>
  <c r="X635" i="6"/>
  <c r="AA635" i="6"/>
  <c r="AD635" i="6"/>
  <c r="AG635" i="6"/>
  <c r="R636" i="6"/>
  <c r="U636" i="6"/>
  <c r="X636" i="6"/>
  <c r="AA636" i="6"/>
  <c r="AD636" i="6"/>
  <c r="AG636" i="6"/>
  <c r="R637" i="6"/>
  <c r="U637" i="6"/>
  <c r="X637" i="6"/>
  <c r="AA637" i="6"/>
  <c r="AD637" i="6"/>
  <c r="AG637" i="6"/>
  <c r="R638" i="6"/>
  <c r="U638" i="6"/>
  <c r="X638" i="6"/>
  <c r="AA638" i="6"/>
  <c r="AD638" i="6"/>
  <c r="AG638" i="6"/>
  <c r="R639" i="6"/>
  <c r="U639" i="6"/>
  <c r="X639" i="6"/>
  <c r="AA639" i="6"/>
  <c r="AD639" i="6"/>
  <c r="AG639" i="6"/>
  <c r="R758" i="6"/>
  <c r="U758" i="6"/>
  <c r="X758" i="6"/>
  <c r="AA758" i="6"/>
  <c r="AD758" i="6"/>
  <c r="AG758" i="6"/>
  <c r="R759" i="6"/>
  <c r="U759" i="6"/>
  <c r="X759" i="6"/>
  <c r="AA759" i="6"/>
  <c r="AD759" i="6"/>
  <c r="AG759" i="6"/>
  <c r="R760" i="6"/>
  <c r="U760" i="6"/>
  <c r="X760" i="6"/>
  <c r="AA760" i="6"/>
  <c r="AD760" i="6"/>
  <c r="AG760" i="6"/>
  <c r="R761" i="6"/>
  <c r="U761" i="6"/>
  <c r="X761" i="6"/>
  <c r="AA761" i="6"/>
  <c r="AD761" i="6"/>
  <c r="AG761" i="6"/>
  <c r="R827" i="6"/>
  <c r="R828" i="6" s="1"/>
  <c r="U827" i="6"/>
  <c r="U828" i="6" s="1"/>
  <c r="X827" i="6"/>
  <c r="X828" i="6" s="1"/>
  <c r="AA827" i="6"/>
  <c r="AD827" i="6"/>
  <c r="AG827" i="6"/>
  <c r="R762" i="6"/>
  <c r="U762" i="6"/>
  <c r="X762" i="6"/>
  <c r="AA762" i="6"/>
  <c r="AD762" i="6"/>
  <c r="AG762" i="6"/>
  <c r="U785" i="6"/>
  <c r="AD785" i="6"/>
  <c r="R640" i="6"/>
  <c r="U640" i="6"/>
  <c r="X640" i="6"/>
  <c r="AA640" i="6"/>
  <c r="AD640" i="6"/>
  <c r="AG640" i="6"/>
  <c r="R641" i="6"/>
  <c r="U641" i="6"/>
  <c r="X641" i="6"/>
  <c r="AA641" i="6"/>
  <c r="AD641" i="6"/>
  <c r="AG641" i="6"/>
  <c r="R642" i="6"/>
  <c r="U642" i="6"/>
  <c r="X642" i="6"/>
  <c r="AA642" i="6"/>
  <c r="AD642" i="6"/>
  <c r="AG642" i="6"/>
  <c r="R763" i="6"/>
  <c r="U763" i="6"/>
  <c r="X763" i="6"/>
  <c r="AA763" i="6"/>
  <c r="AD763" i="6"/>
  <c r="AG763" i="6"/>
  <c r="R643" i="6"/>
  <c r="U643" i="6"/>
  <c r="X643" i="6"/>
  <c r="AA643" i="6"/>
  <c r="AD643" i="6"/>
  <c r="AG643" i="6"/>
  <c r="R764" i="6"/>
  <c r="U764" i="6"/>
  <c r="X764" i="6"/>
  <c r="AA764" i="6"/>
  <c r="AD764" i="6"/>
  <c r="AG764" i="6"/>
  <c r="R644" i="6"/>
  <c r="U644" i="6"/>
  <c r="X644" i="6"/>
  <c r="AA644" i="6"/>
  <c r="AD644" i="6"/>
  <c r="AG644" i="6"/>
  <c r="R765" i="6"/>
  <c r="U765" i="6"/>
  <c r="X765" i="6"/>
  <c r="AA765" i="6"/>
  <c r="AD765" i="6"/>
  <c r="AG765" i="6"/>
  <c r="R645" i="6"/>
  <c r="U645" i="6"/>
  <c r="X645" i="6"/>
  <c r="AA645" i="6"/>
  <c r="AD645" i="6"/>
  <c r="AG645" i="6"/>
  <c r="R646" i="6"/>
  <c r="U646" i="6"/>
  <c r="X646" i="6"/>
  <c r="AA646" i="6"/>
  <c r="AD646" i="6"/>
  <c r="AG646" i="6"/>
  <c r="R766" i="6"/>
  <c r="U766" i="6"/>
  <c r="X766" i="6"/>
  <c r="AA766" i="6"/>
  <c r="AD766" i="6"/>
  <c r="AG766" i="6"/>
  <c r="R647" i="6"/>
  <c r="U647" i="6"/>
  <c r="X647" i="6"/>
  <c r="AA647" i="6"/>
  <c r="AD647" i="6"/>
  <c r="AG647" i="6"/>
  <c r="R648" i="6"/>
  <c r="U648" i="6"/>
  <c r="X648" i="6"/>
  <c r="AA648" i="6"/>
  <c r="AD648" i="6"/>
  <c r="AG648" i="6"/>
  <c r="R649" i="6"/>
  <c r="U649" i="6"/>
  <c r="X649" i="6"/>
  <c r="AA649" i="6"/>
  <c r="AD649" i="6"/>
  <c r="AG649" i="6"/>
  <c r="R650" i="6"/>
  <c r="U650" i="6"/>
  <c r="X650" i="6"/>
  <c r="AA650" i="6"/>
  <c r="AD650" i="6"/>
  <c r="AG650" i="6"/>
  <c r="R651" i="6"/>
  <c r="U651" i="6"/>
  <c r="X651" i="6"/>
  <c r="AA651" i="6"/>
  <c r="AD651" i="6"/>
  <c r="AG651" i="6"/>
  <c r="R652" i="6"/>
  <c r="U652" i="6"/>
  <c r="X652" i="6"/>
  <c r="AA652" i="6"/>
  <c r="AD652" i="6"/>
  <c r="AG652" i="6"/>
  <c r="R653" i="6"/>
  <c r="U653" i="6"/>
  <c r="X653" i="6"/>
  <c r="AA653" i="6"/>
  <c r="AD653" i="6"/>
  <c r="AG653" i="6"/>
  <c r="R791" i="6"/>
  <c r="U791" i="6"/>
  <c r="X791" i="6"/>
  <c r="AA791" i="6"/>
  <c r="AD791" i="6"/>
  <c r="AG791" i="6"/>
  <c r="R792" i="6"/>
  <c r="U792" i="6"/>
  <c r="X792" i="6"/>
  <c r="AA792" i="6"/>
  <c r="AD792" i="6"/>
  <c r="AG792" i="6"/>
  <c r="R778" i="6"/>
  <c r="R779" i="6" s="1"/>
  <c r="U778" i="6"/>
  <c r="U779" i="6" s="1"/>
  <c r="X778" i="6"/>
  <c r="X779" i="6" s="1"/>
  <c r="AA778" i="6"/>
  <c r="AD778" i="6"/>
  <c r="AG778" i="6"/>
  <c r="R793" i="6"/>
  <c r="U793" i="6"/>
  <c r="X793" i="6"/>
  <c r="AA793" i="6"/>
  <c r="AD793" i="6"/>
  <c r="AG793" i="6"/>
  <c r="R716" i="6"/>
  <c r="U716" i="6"/>
  <c r="X716" i="6"/>
  <c r="AA716" i="6"/>
  <c r="AD716" i="6"/>
  <c r="AG716" i="6"/>
  <c r="R811" i="6"/>
  <c r="U811" i="6"/>
  <c r="X811" i="6"/>
  <c r="AA811" i="6"/>
  <c r="AD811" i="6"/>
  <c r="AG811" i="6"/>
  <c r="R812" i="6"/>
  <c r="U812" i="6"/>
  <c r="X812" i="6"/>
  <c r="AA812" i="6"/>
  <c r="AD812" i="6"/>
  <c r="AG812" i="6"/>
  <c r="R813" i="6"/>
  <c r="U813" i="6"/>
  <c r="X813" i="6"/>
  <c r="AA813" i="6"/>
  <c r="AD813" i="6"/>
  <c r="AG813" i="6"/>
  <c r="R717" i="6"/>
  <c r="U717" i="6"/>
  <c r="X717" i="6"/>
  <c r="AA717" i="6"/>
  <c r="AD717" i="6"/>
  <c r="AG717" i="6"/>
  <c r="R822" i="6"/>
  <c r="U822" i="6"/>
  <c r="X822" i="6"/>
  <c r="AA822" i="6"/>
  <c r="AD822" i="6"/>
  <c r="AG822" i="6"/>
  <c r="R794" i="6"/>
  <c r="U794" i="6"/>
  <c r="X794" i="6"/>
  <c r="AA794" i="6"/>
  <c r="AD794" i="6"/>
  <c r="AG794" i="6"/>
  <c r="R795" i="6"/>
  <c r="U795" i="6"/>
  <c r="X795" i="6"/>
  <c r="AA795" i="6"/>
  <c r="AD795" i="6"/>
  <c r="AG795" i="6"/>
  <c r="R796" i="6"/>
  <c r="U796" i="6"/>
  <c r="X796" i="6"/>
  <c r="AA796" i="6"/>
  <c r="AD796" i="6"/>
  <c r="AG796" i="6"/>
  <c r="R797" i="6"/>
  <c r="U797" i="6"/>
  <c r="X797" i="6"/>
  <c r="AA797" i="6"/>
  <c r="AD797" i="6"/>
  <c r="AG797" i="6"/>
  <c r="R798" i="6"/>
  <c r="U798" i="6"/>
  <c r="X798" i="6"/>
  <c r="AA798" i="6"/>
  <c r="AD798" i="6"/>
  <c r="AG798" i="6"/>
  <c r="U705" i="6"/>
  <c r="AD705" i="6"/>
  <c r="R799" i="6"/>
  <c r="U799" i="6"/>
  <c r="X799" i="6"/>
  <c r="AA799" i="6"/>
  <c r="AD799" i="6"/>
  <c r="AG799" i="6"/>
  <c r="R800" i="6"/>
  <c r="U800" i="6"/>
  <c r="X800" i="6"/>
  <c r="AA800" i="6"/>
  <c r="AD800" i="6"/>
  <c r="AG800" i="6"/>
  <c r="R722" i="6"/>
  <c r="U722" i="6"/>
  <c r="X722" i="6"/>
  <c r="AA722" i="6"/>
  <c r="AD722" i="6"/>
  <c r="AG722" i="6"/>
  <c r="R723" i="6"/>
  <c r="U723" i="6"/>
  <c r="X723" i="6"/>
  <c r="AA723" i="6"/>
  <c r="AD723" i="6"/>
  <c r="AG723" i="6"/>
  <c r="R767" i="6"/>
  <c r="U767" i="6"/>
  <c r="X767" i="6"/>
  <c r="AA767" i="6"/>
  <c r="AD767" i="6"/>
  <c r="AG767" i="6"/>
  <c r="R768" i="6"/>
  <c r="U768" i="6"/>
  <c r="X768" i="6"/>
  <c r="AA768" i="6"/>
  <c r="AD768" i="6"/>
  <c r="AG768" i="6"/>
  <c r="R654" i="6"/>
  <c r="U654" i="6"/>
  <c r="X654" i="6"/>
  <c r="AA654" i="6"/>
  <c r="AD654" i="6"/>
  <c r="AG654" i="6"/>
  <c r="R655" i="6"/>
  <c r="U655" i="6"/>
  <c r="X655" i="6"/>
  <c r="AA655" i="6"/>
  <c r="AD655" i="6"/>
  <c r="AG655" i="6"/>
  <c r="R656" i="6"/>
  <c r="U656" i="6"/>
  <c r="X656" i="6"/>
  <c r="AA656" i="6"/>
  <c r="AD656" i="6"/>
  <c r="AG656" i="6"/>
  <c r="R657" i="6"/>
  <c r="U657" i="6"/>
  <c r="X657" i="6"/>
  <c r="AA657" i="6"/>
  <c r="AD657" i="6"/>
  <c r="AG657" i="6"/>
  <c r="R658" i="6"/>
  <c r="U658" i="6"/>
  <c r="X658" i="6"/>
  <c r="AA658" i="6"/>
  <c r="AD658" i="6"/>
  <c r="AG658" i="6"/>
  <c r="R724" i="6"/>
  <c r="U724" i="6"/>
  <c r="X724" i="6"/>
  <c r="AA724" i="6"/>
  <c r="AD724" i="6"/>
  <c r="AG724" i="6"/>
  <c r="R659" i="6"/>
  <c r="U659" i="6"/>
  <c r="X659" i="6"/>
  <c r="AA659" i="6"/>
  <c r="AD659" i="6"/>
  <c r="AG659" i="6"/>
  <c r="R660" i="6"/>
  <c r="U660" i="6"/>
  <c r="X660" i="6"/>
  <c r="AA660" i="6"/>
  <c r="AD660" i="6"/>
  <c r="AG660" i="6"/>
  <c r="R661" i="6"/>
  <c r="U661" i="6"/>
  <c r="X661" i="6"/>
  <c r="AA661" i="6"/>
  <c r="AD661" i="6"/>
  <c r="AG661" i="6"/>
  <c r="R662" i="6"/>
  <c r="U662" i="6"/>
  <c r="X662" i="6"/>
  <c r="AA662" i="6"/>
  <c r="AD662" i="6"/>
  <c r="AG662" i="6"/>
  <c r="R663" i="6"/>
  <c r="U663" i="6"/>
  <c r="X663" i="6"/>
  <c r="AA663" i="6"/>
  <c r="AD663" i="6"/>
  <c r="AG663" i="6"/>
  <c r="R823" i="6"/>
  <c r="U823" i="6"/>
  <c r="X823" i="6"/>
  <c r="AA823" i="6"/>
  <c r="AD823" i="6"/>
  <c r="AG823" i="6"/>
  <c r="R664" i="6"/>
  <c r="U664" i="6"/>
  <c r="X664" i="6"/>
  <c r="AA664" i="6"/>
  <c r="AD664" i="6"/>
  <c r="AG664" i="6"/>
  <c r="R801" i="6"/>
  <c r="U801" i="6"/>
  <c r="X801" i="6"/>
  <c r="AA801" i="6"/>
  <c r="AD801" i="6"/>
  <c r="AG801" i="6"/>
  <c r="R819" i="6"/>
  <c r="R820" i="6" s="1"/>
  <c r="U819" i="6"/>
  <c r="U820" i="6" s="1"/>
  <c r="X819" i="6"/>
  <c r="X820" i="6" s="1"/>
  <c r="AA819" i="6"/>
  <c r="AD819" i="6"/>
  <c r="AG819" i="6"/>
  <c r="R725" i="6"/>
  <c r="U725" i="6"/>
  <c r="X725" i="6"/>
  <c r="AA725" i="6"/>
  <c r="AD725" i="6"/>
  <c r="AG725" i="6"/>
  <c r="R665" i="6"/>
  <c r="U665" i="6"/>
  <c r="X665" i="6"/>
  <c r="AA665" i="6"/>
  <c r="AD665" i="6"/>
  <c r="AG665" i="6"/>
  <c r="U706" i="6"/>
  <c r="AD706" i="6"/>
  <c r="R726" i="6"/>
  <c r="U726" i="6"/>
  <c r="X726" i="6"/>
  <c r="AA726" i="6"/>
  <c r="AD726" i="6"/>
  <c r="AG726" i="6"/>
  <c r="R666" i="6"/>
  <c r="U666" i="6"/>
  <c r="X666" i="6"/>
  <c r="AA666" i="6"/>
  <c r="AD666" i="6"/>
  <c r="AG666" i="6"/>
  <c r="R667" i="6"/>
  <c r="U667" i="6"/>
  <c r="X667" i="6"/>
  <c r="AA667" i="6"/>
  <c r="AD667" i="6"/>
  <c r="AG667" i="6"/>
  <c r="R668" i="6"/>
  <c r="U668" i="6"/>
  <c r="X668" i="6"/>
  <c r="AA668" i="6"/>
  <c r="AD668" i="6"/>
  <c r="AG668" i="6"/>
  <c r="R669" i="6"/>
  <c r="U669" i="6"/>
  <c r="X669" i="6"/>
  <c r="AA669" i="6"/>
  <c r="AD669" i="6"/>
  <c r="AG669" i="6"/>
  <c r="R670" i="6"/>
  <c r="U670" i="6"/>
  <c r="X670" i="6"/>
  <c r="AA670" i="6"/>
  <c r="AD670" i="6"/>
  <c r="AG670" i="6"/>
  <c r="R671" i="6"/>
  <c r="U671" i="6"/>
  <c r="X671" i="6"/>
  <c r="AA671" i="6"/>
  <c r="AD671" i="6"/>
  <c r="AG671" i="6"/>
  <c r="R720" i="6"/>
  <c r="U720" i="6"/>
  <c r="X720" i="6"/>
  <c r="AA720" i="6"/>
  <c r="AD720" i="6"/>
  <c r="AG720" i="6"/>
  <c r="U707" i="6"/>
  <c r="AD707" i="6"/>
  <c r="R721" i="6"/>
  <c r="U721" i="6"/>
  <c r="X721" i="6"/>
  <c r="AA721" i="6"/>
  <c r="AD721" i="6"/>
  <c r="AG721" i="6"/>
  <c r="R672" i="6"/>
  <c r="U672" i="6"/>
  <c r="X672" i="6"/>
  <c r="AA672" i="6"/>
  <c r="AD672" i="6"/>
  <c r="AG672" i="6"/>
  <c r="R673" i="6"/>
  <c r="U673" i="6"/>
  <c r="X673" i="6"/>
  <c r="AA673" i="6"/>
  <c r="AD673" i="6"/>
  <c r="AG673" i="6"/>
  <c r="R769" i="6"/>
  <c r="U769" i="6"/>
  <c r="X769" i="6"/>
  <c r="AA769" i="6"/>
  <c r="AD769" i="6"/>
  <c r="AG769" i="6"/>
  <c r="R770" i="6"/>
  <c r="U770" i="6"/>
  <c r="X770" i="6"/>
  <c r="AA770" i="6"/>
  <c r="AD770" i="6"/>
  <c r="AG770" i="6"/>
  <c r="R674" i="6"/>
  <c r="U674" i="6"/>
  <c r="X674" i="6"/>
  <c r="AA674" i="6"/>
  <c r="AD674" i="6"/>
  <c r="AG674" i="6"/>
  <c r="R675" i="6"/>
  <c r="U675" i="6"/>
  <c r="X675" i="6"/>
  <c r="AA675" i="6"/>
  <c r="AD675" i="6"/>
  <c r="AG675" i="6"/>
  <c r="R676" i="6"/>
  <c r="U676" i="6"/>
  <c r="X676" i="6"/>
  <c r="AA676" i="6"/>
  <c r="AD676" i="6"/>
  <c r="AG676" i="6"/>
  <c r="R677" i="6"/>
  <c r="U677" i="6"/>
  <c r="X677" i="6"/>
  <c r="AA677" i="6"/>
  <c r="AD677" i="6"/>
  <c r="AG677" i="6"/>
  <c r="R678" i="6"/>
  <c r="U678" i="6"/>
  <c r="X678" i="6"/>
  <c r="AA678" i="6"/>
  <c r="AD678" i="6"/>
  <c r="AG678" i="6"/>
  <c r="R679" i="6"/>
  <c r="U679" i="6"/>
  <c r="X679" i="6"/>
  <c r="AA679" i="6"/>
  <c r="AD679" i="6"/>
  <c r="AG679" i="6"/>
  <c r="R680" i="6"/>
  <c r="U680" i="6"/>
  <c r="X680" i="6"/>
  <c r="AA680" i="6"/>
  <c r="AD680" i="6"/>
  <c r="AG680" i="6"/>
  <c r="R681" i="6"/>
  <c r="U681" i="6"/>
  <c r="X681" i="6"/>
  <c r="AA681" i="6"/>
  <c r="AD681" i="6"/>
  <c r="AG681" i="6"/>
  <c r="R802" i="6"/>
  <c r="U802" i="6"/>
  <c r="X802" i="6"/>
  <c r="AA802" i="6"/>
  <c r="AD802" i="6"/>
  <c r="AG802" i="6"/>
  <c r="R682" i="6"/>
  <c r="U682" i="6"/>
  <c r="X682" i="6"/>
  <c r="AA682" i="6"/>
  <c r="AD682" i="6"/>
  <c r="AG682" i="6"/>
  <c r="R683" i="6"/>
  <c r="U683" i="6"/>
  <c r="X683" i="6"/>
  <c r="AA683" i="6"/>
  <c r="AD683" i="6"/>
  <c r="AG683" i="6"/>
  <c r="R684" i="6"/>
  <c r="U684" i="6"/>
  <c r="X684" i="6"/>
  <c r="AA684" i="6"/>
  <c r="AD684" i="6"/>
  <c r="AG684" i="6"/>
  <c r="R803" i="6"/>
  <c r="U803" i="6"/>
  <c r="X803" i="6"/>
  <c r="AA803" i="6"/>
  <c r="AD803" i="6"/>
  <c r="AG803" i="6"/>
  <c r="R804" i="6"/>
  <c r="U804" i="6"/>
  <c r="X804" i="6"/>
  <c r="AA804" i="6"/>
  <c r="AD804" i="6"/>
  <c r="AG804" i="6"/>
  <c r="R685" i="6"/>
  <c r="U685" i="6"/>
  <c r="X685" i="6"/>
  <c r="AA685" i="6"/>
  <c r="AD685" i="6"/>
  <c r="AG685" i="6"/>
  <c r="R686" i="6"/>
  <c r="U686" i="6"/>
  <c r="X686" i="6"/>
  <c r="AA686" i="6"/>
  <c r="AD686" i="6"/>
  <c r="AG686" i="6"/>
  <c r="R687" i="6"/>
  <c r="U687" i="6"/>
  <c r="X687" i="6"/>
  <c r="AA687" i="6"/>
  <c r="AD687" i="6"/>
  <c r="AG687" i="6"/>
  <c r="R688" i="6"/>
  <c r="U688" i="6"/>
  <c r="X688" i="6"/>
  <c r="AA688" i="6"/>
  <c r="AD688" i="6"/>
  <c r="AG688" i="6"/>
  <c r="R689" i="6"/>
  <c r="U689" i="6"/>
  <c r="X689" i="6"/>
  <c r="AA689" i="6"/>
  <c r="AD689" i="6"/>
  <c r="AG689" i="6"/>
  <c r="R690" i="6"/>
  <c r="U690" i="6"/>
  <c r="X690" i="6"/>
  <c r="AA690" i="6"/>
  <c r="AD690" i="6"/>
  <c r="AG690" i="6"/>
  <c r="R691" i="6"/>
  <c r="U691" i="6"/>
  <c r="X691" i="6"/>
  <c r="AA691" i="6"/>
  <c r="AD691" i="6"/>
  <c r="AG691" i="6"/>
  <c r="R692" i="6"/>
  <c r="U692" i="6"/>
  <c r="X692" i="6"/>
  <c r="AA692" i="6"/>
  <c r="AD692" i="6"/>
  <c r="AG692" i="6"/>
  <c r="R693" i="6"/>
  <c r="U693" i="6"/>
  <c r="X693" i="6"/>
  <c r="AA693" i="6"/>
  <c r="AD693" i="6"/>
  <c r="AG693" i="6"/>
  <c r="R694" i="6"/>
  <c r="U694" i="6"/>
  <c r="X694" i="6"/>
  <c r="AA694" i="6"/>
  <c r="AD694" i="6"/>
  <c r="AG694" i="6"/>
  <c r="R695" i="6"/>
  <c r="U695" i="6"/>
  <c r="X695" i="6"/>
  <c r="AA695" i="6"/>
  <c r="AD695" i="6"/>
  <c r="AG695" i="6"/>
  <c r="R805" i="6"/>
  <c r="U805" i="6"/>
  <c r="X805" i="6"/>
  <c r="AA805" i="6"/>
  <c r="AD805" i="6"/>
  <c r="AG805" i="6"/>
  <c r="R806" i="6"/>
  <c r="U806" i="6"/>
  <c r="X806" i="6"/>
  <c r="AA806" i="6"/>
  <c r="AD806" i="6"/>
  <c r="AG806" i="6"/>
  <c r="R807" i="6"/>
  <c r="U807" i="6"/>
  <c r="X807" i="6"/>
  <c r="AA807" i="6"/>
  <c r="AD807" i="6"/>
  <c r="AG807" i="6"/>
  <c r="R808" i="6"/>
  <c r="U808" i="6"/>
  <c r="X808" i="6"/>
  <c r="AA808" i="6"/>
  <c r="AD808" i="6"/>
  <c r="AG808" i="6"/>
  <c r="R718" i="6"/>
  <c r="U718" i="6"/>
  <c r="X718" i="6"/>
  <c r="AA718" i="6"/>
  <c r="AD718" i="6"/>
  <c r="AG718" i="6"/>
  <c r="R719" i="6"/>
  <c r="U719" i="6"/>
  <c r="X719" i="6"/>
  <c r="AA719" i="6"/>
  <c r="AD719" i="6"/>
  <c r="AG719" i="6"/>
  <c r="U787" i="6"/>
  <c r="AD787" i="6"/>
  <c r="R728" i="6"/>
  <c r="U728" i="6"/>
  <c r="X728" i="6"/>
  <c r="AA728" i="6"/>
  <c r="AD728" i="6"/>
  <c r="AG728" i="6"/>
  <c r="R729" i="6"/>
  <c r="U729" i="6"/>
  <c r="X729" i="6"/>
  <c r="AA729" i="6"/>
  <c r="AD729" i="6"/>
  <c r="AG729" i="6"/>
  <c r="R730" i="6"/>
  <c r="U730" i="6"/>
  <c r="X730" i="6"/>
  <c r="AA730" i="6"/>
  <c r="AD730" i="6"/>
  <c r="AG730" i="6"/>
  <c r="R772" i="6"/>
  <c r="U772" i="6"/>
  <c r="X772" i="6"/>
  <c r="AA772" i="6"/>
  <c r="AD772" i="6"/>
  <c r="AG772" i="6"/>
  <c r="R773" i="6"/>
  <c r="U773" i="6"/>
  <c r="X773" i="6"/>
  <c r="AA773" i="6"/>
  <c r="AD773" i="6"/>
  <c r="AG773" i="6"/>
  <c r="R731" i="6"/>
  <c r="U731" i="6"/>
  <c r="X731" i="6"/>
  <c r="AA731" i="6"/>
  <c r="AD731" i="6"/>
  <c r="AG731" i="6"/>
  <c r="R732" i="6"/>
  <c r="U732" i="6"/>
  <c r="X732" i="6"/>
  <c r="AA732" i="6"/>
  <c r="AD732" i="6"/>
  <c r="AG732" i="6"/>
  <c r="R733" i="6"/>
  <c r="U733" i="6"/>
  <c r="X733" i="6"/>
  <c r="AA733" i="6"/>
  <c r="AD733" i="6"/>
  <c r="AG733" i="6"/>
  <c r="U734" i="6"/>
  <c r="AD734" i="6"/>
  <c r="U735" i="6"/>
  <c r="AD735" i="6"/>
  <c r="R736" i="6"/>
  <c r="U736" i="6"/>
  <c r="X736" i="6"/>
  <c r="AA736" i="6"/>
  <c r="AD736" i="6"/>
  <c r="AG736" i="6"/>
  <c r="R737" i="6"/>
  <c r="U737" i="6"/>
  <c r="X737" i="6"/>
  <c r="AA737" i="6"/>
  <c r="AD737" i="6"/>
  <c r="AG737" i="6"/>
  <c r="R738" i="6"/>
  <c r="U738" i="6"/>
  <c r="X738" i="6"/>
  <c r="AA738" i="6"/>
  <c r="AD738" i="6"/>
  <c r="AG738" i="6"/>
  <c r="R739" i="6"/>
  <c r="U739" i="6"/>
  <c r="X739" i="6"/>
  <c r="AA739" i="6"/>
  <c r="AD739" i="6"/>
  <c r="AG739" i="6"/>
  <c r="R740" i="6"/>
  <c r="U740" i="6"/>
  <c r="X740" i="6"/>
  <c r="AA740" i="6"/>
  <c r="AD740" i="6"/>
  <c r="AG740" i="6"/>
  <c r="R741" i="6"/>
  <c r="U741" i="6"/>
  <c r="X741" i="6"/>
  <c r="AA741" i="6"/>
  <c r="AD741" i="6"/>
  <c r="AG741" i="6"/>
  <c r="R742" i="6"/>
  <c r="U742" i="6"/>
  <c r="X742" i="6"/>
  <c r="AA742" i="6"/>
  <c r="AD742" i="6"/>
  <c r="AG742" i="6"/>
  <c r="R743" i="6"/>
  <c r="U743" i="6"/>
  <c r="X743" i="6"/>
  <c r="AA743" i="6"/>
  <c r="AD743" i="6"/>
  <c r="AG743" i="6"/>
  <c r="R744" i="6"/>
  <c r="U744" i="6"/>
  <c r="X744" i="6"/>
  <c r="AA744" i="6"/>
  <c r="AD744" i="6"/>
  <c r="AG744" i="6"/>
  <c r="R745" i="6"/>
  <c r="U745" i="6"/>
  <c r="X745" i="6"/>
  <c r="AA745" i="6"/>
  <c r="AD745" i="6"/>
  <c r="AG745" i="6"/>
  <c r="R746" i="6"/>
  <c r="U746" i="6"/>
  <c r="X746" i="6"/>
  <c r="AA746" i="6"/>
  <c r="AD746" i="6"/>
  <c r="AG746" i="6"/>
  <c r="R774" i="6"/>
  <c r="U774" i="6"/>
  <c r="X774" i="6"/>
  <c r="AA774" i="6"/>
  <c r="AD774" i="6"/>
  <c r="AG774" i="6"/>
  <c r="R775" i="6"/>
  <c r="U775" i="6"/>
  <c r="X775" i="6"/>
  <c r="AA775" i="6"/>
  <c r="AD775" i="6"/>
  <c r="AG775" i="6"/>
  <c r="R747" i="6"/>
  <c r="U747" i="6"/>
  <c r="X747" i="6"/>
  <c r="AA747" i="6"/>
  <c r="AD747" i="6"/>
  <c r="AG747" i="6"/>
  <c r="R748" i="6"/>
  <c r="U748" i="6"/>
  <c r="X748" i="6"/>
  <c r="AA748" i="6"/>
  <c r="AD748" i="6"/>
  <c r="AG748" i="6"/>
  <c r="R749" i="6"/>
  <c r="U749" i="6"/>
  <c r="X749" i="6"/>
  <c r="AA749" i="6"/>
  <c r="AD749" i="6"/>
  <c r="AG749" i="6"/>
  <c r="R750" i="6"/>
  <c r="U750" i="6"/>
  <c r="X750" i="6"/>
  <c r="AA750" i="6"/>
  <c r="AD750" i="6"/>
  <c r="AG750" i="6"/>
  <c r="R751" i="6"/>
  <c r="U751" i="6"/>
  <c r="X751" i="6"/>
  <c r="AA751" i="6"/>
  <c r="AD751" i="6"/>
  <c r="AG751" i="6"/>
  <c r="R752" i="6"/>
  <c r="U752" i="6"/>
  <c r="X752" i="6"/>
  <c r="AA752" i="6"/>
  <c r="AD752" i="6"/>
  <c r="AG752" i="6"/>
  <c r="R753" i="6"/>
  <c r="U753" i="6"/>
  <c r="X753" i="6"/>
  <c r="AA753" i="6"/>
  <c r="AD753" i="6"/>
  <c r="AG753" i="6"/>
  <c r="R814" i="6"/>
  <c r="U814" i="6"/>
  <c r="X814" i="6"/>
  <c r="AA814" i="6"/>
  <c r="AD814" i="6"/>
  <c r="AG814" i="6"/>
  <c r="R815" i="6"/>
  <c r="U815" i="6"/>
  <c r="X815" i="6"/>
  <c r="AA815" i="6"/>
  <c r="AD815" i="6"/>
  <c r="AG815" i="6"/>
  <c r="R816" i="6"/>
  <c r="U816" i="6"/>
  <c r="X816" i="6"/>
  <c r="AA816" i="6"/>
  <c r="AD816" i="6"/>
  <c r="AG816" i="6"/>
  <c r="R817" i="6"/>
  <c r="U817" i="6"/>
  <c r="X817" i="6"/>
  <c r="AA817" i="6"/>
  <c r="AD817" i="6"/>
  <c r="AG817" i="6"/>
  <c r="R776" i="6"/>
  <c r="U776" i="6"/>
  <c r="X776" i="6"/>
  <c r="AA776" i="6"/>
  <c r="AD776" i="6"/>
  <c r="AG776" i="6"/>
  <c r="R830" i="6"/>
  <c r="U830" i="6"/>
  <c r="X830" i="6"/>
  <c r="AA830" i="6"/>
  <c r="AD830" i="6"/>
  <c r="AG830" i="6"/>
  <c r="R831" i="6"/>
  <c r="U831" i="6"/>
  <c r="X831" i="6"/>
  <c r="AA831" i="6"/>
  <c r="AD831" i="6"/>
  <c r="AG831" i="6"/>
  <c r="R839" i="6"/>
  <c r="U839" i="6"/>
  <c r="X839" i="6"/>
  <c r="AA839" i="6"/>
  <c r="AD839" i="6"/>
  <c r="AG839" i="6"/>
  <c r="R833" i="6"/>
  <c r="R834" i="6" s="1"/>
  <c r="U833" i="6"/>
  <c r="U834" i="6" s="1"/>
  <c r="X833" i="6"/>
  <c r="X834" i="6" s="1"/>
  <c r="AA833" i="6"/>
  <c r="AD833" i="6"/>
  <c r="AG833" i="6"/>
  <c r="R836" i="6"/>
  <c r="U836" i="6"/>
  <c r="X836" i="6"/>
  <c r="AA836" i="6"/>
  <c r="AD836" i="6"/>
  <c r="AG836" i="6"/>
  <c r="U840" i="6"/>
  <c r="AD840" i="6"/>
  <c r="R841" i="6"/>
  <c r="U841" i="6"/>
  <c r="X841" i="6"/>
  <c r="AA841" i="6"/>
  <c r="AD841" i="6"/>
  <c r="AG841" i="6"/>
  <c r="X843" i="6"/>
  <c r="X844" i="6" s="1"/>
  <c r="AG843" i="6"/>
  <c r="R870" i="6"/>
  <c r="R871" i="6" s="1"/>
  <c r="U870" i="6"/>
  <c r="U871" i="6" s="1"/>
  <c r="X870" i="6"/>
  <c r="X871" i="6" s="1"/>
  <c r="AA870" i="6"/>
  <c r="AD870" i="6"/>
  <c r="AG870" i="6"/>
  <c r="R846" i="6"/>
  <c r="U846" i="6"/>
  <c r="X846" i="6"/>
  <c r="AA846" i="6"/>
  <c r="AD846" i="6"/>
  <c r="AG846" i="6"/>
  <c r="R873" i="6"/>
  <c r="U873" i="6"/>
  <c r="X873" i="6"/>
  <c r="AA873" i="6"/>
  <c r="AD873" i="6"/>
  <c r="AG873" i="6"/>
  <c r="R874" i="6"/>
  <c r="U874" i="6"/>
  <c r="X874" i="6"/>
  <c r="AA874" i="6"/>
  <c r="AD874" i="6"/>
  <c r="AG874" i="6"/>
  <c r="R875" i="6"/>
  <c r="U875" i="6"/>
  <c r="X875" i="6"/>
  <c r="AA875" i="6"/>
  <c r="AD875" i="6"/>
  <c r="AG875" i="6"/>
  <c r="R876" i="6"/>
  <c r="U876" i="6"/>
  <c r="X876" i="6"/>
  <c r="AA876" i="6"/>
  <c r="AD876" i="6"/>
  <c r="AG876" i="6"/>
  <c r="R877" i="6"/>
  <c r="U877" i="6"/>
  <c r="X877" i="6"/>
  <c r="AA877" i="6"/>
  <c r="AD877" i="6"/>
  <c r="AG877" i="6"/>
  <c r="R847" i="6"/>
  <c r="U847" i="6"/>
  <c r="X847" i="6"/>
  <c r="AA847" i="6"/>
  <c r="AD847" i="6"/>
  <c r="AG847" i="6"/>
  <c r="R848" i="6"/>
  <c r="U848" i="6"/>
  <c r="X848" i="6"/>
  <c r="AA848" i="6"/>
  <c r="AD848" i="6"/>
  <c r="AG848" i="6"/>
  <c r="R849" i="6"/>
  <c r="U849" i="6"/>
  <c r="X849" i="6"/>
  <c r="AA849" i="6"/>
  <c r="AD849" i="6"/>
  <c r="AG849" i="6"/>
  <c r="R850" i="6"/>
  <c r="U850" i="6"/>
  <c r="X850" i="6"/>
  <c r="AA850" i="6"/>
  <c r="AD850" i="6"/>
  <c r="AG850" i="6"/>
  <c r="R851" i="6"/>
  <c r="U851" i="6"/>
  <c r="X851" i="6"/>
  <c r="AA851" i="6"/>
  <c r="AD851" i="6"/>
  <c r="AG851" i="6"/>
  <c r="R852" i="6"/>
  <c r="U852" i="6"/>
  <c r="X852" i="6"/>
  <c r="AA852" i="6"/>
  <c r="AD852" i="6"/>
  <c r="AG852" i="6"/>
  <c r="U886" i="6"/>
  <c r="U887" i="6" s="1"/>
  <c r="AD886" i="6"/>
  <c r="U883" i="6"/>
  <c r="AD883" i="6"/>
  <c r="R853" i="6"/>
  <c r="U853" i="6"/>
  <c r="X853" i="6"/>
  <c r="AA853" i="6"/>
  <c r="AD853" i="6"/>
  <c r="AG853" i="6"/>
  <c r="U884" i="6"/>
  <c r="AD884" i="6"/>
  <c r="U888" i="6"/>
  <c r="U889" i="6" s="1"/>
  <c r="AD888" i="6"/>
  <c r="R854" i="6"/>
  <c r="U854" i="6"/>
  <c r="X854" i="6"/>
  <c r="AA854" i="6"/>
  <c r="AD854" i="6"/>
  <c r="AG854" i="6"/>
  <c r="R855" i="6"/>
  <c r="U855" i="6"/>
  <c r="X855" i="6"/>
  <c r="AA855" i="6"/>
  <c r="AD855" i="6"/>
  <c r="AG855" i="6"/>
  <c r="R856" i="6"/>
  <c r="U856" i="6"/>
  <c r="X856" i="6"/>
  <c r="AA856" i="6"/>
  <c r="AD856" i="6"/>
  <c r="AG856" i="6"/>
  <c r="R857" i="6"/>
  <c r="U857" i="6"/>
  <c r="X857" i="6"/>
  <c r="AA857" i="6"/>
  <c r="AD857" i="6"/>
  <c r="AG857" i="6"/>
  <c r="R858" i="6"/>
  <c r="U858" i="6"/>
  <c r="X858" i="6"/>
  <c r="AA858" i="6"/>
  <c r="AD858" i="6"/>
  <c r="AG858" i="6"/>
  <c r="R859" i="6"/>
  <c r="U859" i="6"/>
  <c r="X859" i="6"/>
  <c r="AA859" i="6"/>
  <c r="AD859" i="6"/>
  <c r="AG859" i="6"/>
  <c r="R860" i="6"/>
  <c r="U860" i="6"/>
  <c r="X860" i="6"/>
  <c r="AA860" i="6"/>
  <c r="AD860" i="6"/>
  <c r="AG860" i="6"/>
  <c r="U891" i="6"/>
  <c r="AD891" i="6"/>
  <c r="R861" i="6"/>
  <c r="U861" i="6"/>
  <c r="X861" i="6"/>
  <c r="AA861" i="6"/>
  <c r="AD861" i="6"/>
  <c r="AG861" i="6"/>
  <c r="R862" i="6"/>
  <c r="U862" i="6"/>
  <c r="X862" i="6"/>
  <c r="AA862" i="6"/>
  <c r="AD862" i="6"/>
  <c r="AG862" i="6"/>
  <c r="U951" i="6"/>
  <c r="AD951" i="6"/>
  <c r="U952" i="6"/>
  <c r="AD952" i="6"/>
  <c r="U953" i="6"/>
  <c r="AD953" i="6"/>
  <c r="U954" i="6"/>
  <c r="AD954" i="6"/>
  <c r="R956" i="6"/>
  <c r="U956" i="6"/>
  <c r="X956" i="6"/>
  <c r="AA956" i="6"/>
  <c r="AD956" i="6"/>
  <c r="AG956" i="6"/>
  <c r="U946" i="6"/>
  <c r="U950" i="6" s="1"/>
  <c r="AD946" i="6"/>
  <c r="U917" i="6"/>
  <c r="AD917" i="6"/>
  <c r="R868" i="6"/>
  <c r="U868" i="6"/>
  <c r="X868" i="6"/>
  <c r="AA868" i="6"/>
  <c r="AD868" i="6"/>
  <c r="AG868" i="6"/>
  <c r="U918" i="6"/>
  <c r="AD918" i="6"/>
  <c r="R863" i="6"/>
  <c r="U863" i="6"/>
  <c r="X863" i="6"/>
  <c r="AA863" i="6"/>
  <c r="AD863" i="6"/>
  <c r="AG863" i="6"/>
  <c r="X896" i="6"/>
  <c r="AG896" i="6"/>
  <c r="U919" i="6"/>
  <c r="AD919" i="6"/>
  <c r="U920" i="6"/>
  <c r="AD920" i="6"/>
  <c r="U921" i="6"/>
  <c r="AD921" i="6"/>
  <c r="U892" i="6"/>
  <c r="AD892" i="6"/>
  <c r="U893" i="6"/>
  <c r="AD893" i="6"/>
  <c r="R957" i="6"/>
  <c r="U957" i="6"/>
  <c r="X957" i="6"/>
  <c r="AA957" i="6"/>
  <c r="AD957" i="6"/>
  <c r="AG957" i="6"/>
  <c r="R880" i="6"/>
  <c r="R881" i="6" s="1"/>
  <c r="U880" i="6"/>
  <c r="U881" i="6" s="1"/>
  <c r="X880" i="6"/>
  <c r="X881" i="6" s="1"/>
  <c r="AA880" i="6"/>
  <c r="AD880" i="6"/>
  <c r="AG880" i="6"/>
  <c r="U894" i="6"/>
  <c r="AD894" i="6"/>
  <c r="R958" i="6"/>
  <c r="U958" i="6"/>
  <c r="X958" i="6"/>
  <c r="AA958" i="6"/>
  <c r="AD958" i="6"/>
  <c r="AG958" i="6"/>
  <c r="U895" i="6"/>
  <c r="AD895" i="6"/>
  <c r="R864" i="6"/>
  <c r="U864" i="6"/>
  <c r="X864" i="6"/>
  <c r="AA864" i="6"/>
  <c r="AD864" i="6"/>
  <c r="AG864" i="6"/>
  <c r="R897" i="6"/>
  <c r="U897" i="6"/>
  <c r="X897" i="6"/>
  <c r="AA897" i="6"/>
  <c r="AD897" i="6"/>
  <c r="AG897" i="6"/>
  <c r="R865" i="6"/>
  <c r="U865" i="6"/>
  <c r="X865" i="6"/>
  <c r="AA865" i="6"/>
  <c r="AD865" i="6"/>
  <c r="AG865" i="6"/>
  <c r="R866" i="6"/>
  <c r="U866" i="6"/>
  <c r="X866" i="6"/>
  <c r="AA866" i="6"/>
  <c r="AD866" i="6"/>
  <c r="AG866" i="6"/>
  <c r="R867" i="6"/>
  <c r="U867" i="6"/>
  <c r="X867" i="6"/>
  <c r="AA867" i="6"/>
  <c r="AD867" i="6"/>
  <c r="AG867" i="6"/>
  <c r="R878" i="6"/>
  <c r="U878" i="6"/>
  <c r="X878" i="6"/>
  <c r="AA878" i="6"/>
  <c r="AD878" i="6"/>
  <c r="AG878" i="6"/>
  <c r="AG8" i="6"/>
  <c r="AD8" i="6"/>
  <c r="AA8" i="6"/>
  <c r="X8" i="6"/>
  <c r="U8" i="6"/>
  <c r="R8" i="6"/>
  <c r="N9" i="6"/>
  <c r="V9" i="6" s="1"/>
  <c r="O9" i="6"/>
  <c r="AE9" i="6" s="1"/>
  <c r="N10" i="6"/>
  <c r="O10" i="6"/>
  <c r="AE10" i="6" s="1"/>
  <c r="N11" i="6"/>
  <c r="V11" i="6" s="1"/>
  <c r="O11" i="6"/>
  <c r="AE11" i="6" s="1"/>
  <c r="N12" i="6"/>
  <c r="V12" i="6" s="1"/>
  <c r="O12" i="6"/>
  <c r="AE12" i="6" s="1"/>
  <c r="N13" i="6"/>
  <c r="V13" i="6" s="1"/>
  <c r="O13" i="6"/>
  <c r="AE13" i="6" s="1"/>
  <c r="N16" i="6"/>
  <c r="V16" i="6" s="1"/>
  <c r="O16" i="6"/>
  <c r="AE16" i="6" s="1"/>
  <c r="N23" i="6"/>
  <c r="V23" i="6" s="1"/>
  <c r="V24" i="6" s="1"/>
  <c r="O23" i="6"/>
  <c r="AE23" i="6" s="1"/>
  <c r="N19" i="6"/>
  <c r="V19" i="6" s="1"/>
  <c r="V20" i="6" s="1"/>
  <c r="O19" i="6"/>
  <c r="AE19" i="6" s="1"/>
  <c r="N21" i="6"/>
  <c r="O21" i="6"/>
  <c r="N26" i="6"/>
  <c r="V26" i="6" s="1"/>
  <c r="O26" i="6"/>
  <c r="AE26" i="6" s="1"/>
  <c r="N29" i="6"/>
  <c r="O29" i="6"/>
  <c r="AE29" i="6" s="1"/>
  <c r="N33" i="6"/>
  <c r="O33" i="6"/>
  <c r="AE33" i="6" s="1"/>
  <c r="N36" i="6"/>
  <c r="V36" i="6" s="1"/>
  <c r="O36" i="6"/>
  <c r="AE36" i="6" s="1"/>
  <c r="N37" i="6"/>
  <c r="O37" i="6"/>
  <c r="AE37" i="6" s="1"/>
  <c r="N32" i="6"/>
  <c r="V32" i="6" s="1"/>
  <c r="O32" i="6"/>
  <c r="AE32" i="6" s="1"/>
  <c r="N38" i="6"/>
  <c r="O38" i="6"/>
  <c r="AE38" i="6" s="1"/>
  <c r="N39" i="6"/>
  <c r="V39" i="6" s="1"/>
  <c r="O39" i="6"/>
  <c r="AE39" i="6" s="1"/>
  <c r="N40" i="6"/>
  <c r="O40" i="6"/>
  <c r="AE40" i="6" s="1"/>
  <c r="N41" i="6"/>
  <c r="O41" i="6"/>
  <c r="AE41" i="6" s="1"/>
  <c r="N44" i="6"/>
  <c r="O44" i="6"/>
  <c r="AE44" i="6" s="1"/>
  <c r="N45" i="6"/>
  <c r="O45" i="6"/>
  <c r="AE45" i="6" s="1"/>
  <c r="N49" i="6"/>
  <c r="O49" i="6"/>
  <c r="AE49" i="6" s="1"/>
  <c r="N50" i="6"/>
  <c r="V50" i="6" s="1"/>
  <c r="O50" i="6"/>
  <c r="AE50" i="6" s="1"/>
  <c r="N48" i="6"/>
  <c r="O48" i="6"/>
  <c r="AE48" i="6" s="1"/>
  <c r="N51" i="6"/>
  <c r="V51" i="6" s="1"/>
  <c r="O51" i="6"/>
  <c r="AE51" i="6" s="1"/>
  <c r="N88" i="6"/>
  <c r="O88" i="6"/>
  <c r="AE88" i="6" s="1"/>
  <c r="N53" i="6"/>
  <c r="O53" i="6"/>
  <c r="AE53" i="6" s="1"/>
  <c r="N62" i="6"/>
  <c r="O62" i="6"/>
  <c r="AE62" i="6" s="1"/>
  <c r="N63" i="6"/>
  <c r="O63" i="6"/>
  <c r="AE63" i="6" s="1"/>
  <c r="N66" i="6"/>
  <c r="O66" i="6"/>
  <c r="N55" i="6"/>
  <c r="O55" i="6"/>
  <c r="AA55" i="6" s="1"/>
  <c r="N70" i="6"/>
  <c r="R70" i="6" s="1"/>
  <c r="R71" i="6" s="1"/>
  <c r="O70" i="6"/>
  <c r="N73" i="6"/>
  <c r="O73" i="6"/>
  <c r="N75" i="6"/>
  <c r="O75" i="6"/>
  <c r="N76" i="6"/>
  <c r="O76" i="6"/>
  <c r="AE76" i="6" s="1"/>
  <c r="N78" i="6"/>
  <c r="O78" i="6"/>
  <c r="N86" i="6"/>
  <c r="V86" i="6" s="1"/>
  <c r="O86" i="6"/>
  <c r="AE86" i="6" s="1"/>
  <c r="N87" i="6"/>
  <c r="O87" i="6"/>
  <c r="N56" i="6"/>
  <c r="O56" i="6"/>
  <c r="AA56" i="6" s="1"/>
  <c r="N80" i="6"/>
  <c r="O80" i="6"/>
  <c r="N58" i="6"/>
  <c r="O58" i="6"/>
  <c r="AE58" i="6" s="1"/>
  <c r="N81" i="6"/>
  <c r="O81" i="6"/>
  <c r="N84" i="6"/>
  <c r="O84" i="6"/>
  <c r="N85" i="6"/>
  <c r="O85" i="6"/>
  <c r="N60" i="6"/>
  <c r="V60" i="6" s="1"/>
  <c r="O60" i="6"/>
  <c r="AE60" i="6" s="1"/>
  <c r="N61" i="6"/>
  <c r="O61" i="6"/>
  <c r="AE61" i="6" s="1"/>
  <c r="N68" i="6"/>
  <c r="V68" i="6" s="1"/>
  <c r="V69" i="6" s="1"/>
  <c r="O68" i="6"/>
  <c r="AE68" i="6" s="1"/>
  <c r="N89" i="6"/>
  <c r="O89" i="6"/>
  <c r="AE89" i="6" s="1"/>
  <c r="N91" i="6"/>
  <c r="O91" i="6"/>
  <c r="N92" i="6"/>
  <c r="V92" i="6" s="1"/>
  <c r="O92" i="6"/>
  <c r="AE92" i="6" s="1"/>
  <c r="N90" i="6"/>
  <c r="V90" i="6" s="1"/>
  <c r="O90" i="6"/>
  <c r="AE90" i="6" s="1"/>
  <c r="N100" i="6"/>
  <c r="V100" i="6" s="1"/>
  <c r="O100" i="6"/>
  <c r="N95" i="6"/>
  <c r="V95" i="6" s="1"/>
  <c r="O95" i="6"/>
  <c r="AE95" i="6" s="1"/>
  <c r="N101" i="6"/>
  <c r="O101" i="6"/>
  <c r="AE101" i="6" s="1"/>
  <c r="N93" i="6"/>
  <c r="V93" i="6" s="1"/>
  <c r="O93" i="6"/>
  <c r="AE93" i="6" s="1"/>
  <c r="N94" i="6"/>
  <c r="O94" i="6"/>
  <c r="AE94" i="6" s="1"/>
  <c r="N102" i="6"/>
  <c r="O102" i="6"/>
  <c r="AE102" i="6" s="1"/>
  <c r="N160" i="6"/>
  <c r="V160" i="6" s="1"/>
  <c r="O160" i="6"/>
  <c r="AE160" i="6" s="1"/>
  <c r="N163" i="6"/>
  <c r="V163" i="6" s="1"/>
  <c r="O163" i="6"/>
  <c r="AE163" i="6" s="1"/>
  <c r="N154" i="6"/>
  <c r="V154" i="6" s="1"/>
  <c r="O154" i="6"/>
  <c r="AE154" i="6" s="1"/>
  <c r="N117" i="6"/>
  <c r="O117" i="6"/>
  <c r="AA117" i="6" s="1"/>
  <c r="N118" i="6"/>
  <c r="O118" i="6"/>
  <c r="AG118" i="6" s="1"/>
  <c r="N103" i="6"/>
  <c r="O103" i="6"/>
  <c r="AE103" i="6" s="1"/>
  <c r="N149" i="6"/>
  <c r="V149" i="6" s="1"/>
  <c r="O149" i="6"/>
  <c r="AE149" i="6" s="1"/>
  <c r="N104" i="6"/>
  <c r="O104" i="6"/>
  <c r="AE104" i="6" s="1"/>
  <c r="N119" i="6"/>
  <c r="O119" i="6"/>
  <c r="AA119" i="6" s="1"/>
  <c r="N120" i="6"/>
  <c r="O120" i="6"/>
  <c r="AG120" i="6" s="1"/>
  <c r="N121" i="6"/>
  <c r="O121" i="6"/>
  <c r="N123" i="6"/>
  <c r="R123" i="6" s="1"/>
  <c r="O123" i="6"/>
  <c r="N124" i="6"/>
  <c r="O124" i="6"/>
  <c r="AA124" i="6" s="1"/>
  <c r="N125" i="6"/>
  <c r="R125" i="6" s="1"/>
  <c r="O125" i="6"/>
  <c r="N127" i="6"/>
  <c r="U127" i="6" s="1"/>
  <c r="O127" i="6"/>
  <c r="AD127" i="6" s="1"/>
  <c r="N128" i="6"/>
  <c r="U128" i="6" s="1"/>
  <c r="O128" i="6"/>
  <c r="AD128" i="6" s="1"/>
  <c r="N129" i="6"/>
  <c r="U129" i="6" s="1"/>
  <c r="O129" i="6"/>
  <c r="AD129" i="6" s="1"/>
  <c r="N133" i="6"/>
  <c r="O133" i="6"/>
  <c r="AE133" i="6" s="1"/>
  <c r="N134" i="6"/>
  <c r="R134" i="6" s="1"/>
  <c r="S134" i="6" s="1"/>
  <c r="O134" i="6"/>
  <c r="N135" i="6"/>
  <c r="O135" i="6"/>
  <c r="N150" i="6"/>
  <c r="V150" i="6" s="1"/>
  <c r="O150" i="6"/>
  <c r="AE150" i="6" s="1"/>
  <c r="N96" i="6"/>
  <c r="V96" i="6" s="1"/>
  <c r="O96" i="6"/>
  <c r="N97" i="6"/>
  <c r="O97" i="6"/>
  <c r="AE97" i="6" s="1"/>
  <c r="N98" i="6"/>
  <c r="O98" i="6"/>
  <c r="AE98" i="6" s="1"/>
  <c r="N131" i="6"/>
  <c r="V131" i="6" s="1"/>
  <c r="V132" i="6" s="1"/>
  <c r="O131" i="6"/>
  <c r="AE131" i="6" s="1"/>
  <c r="N151" i="6"/>
  <c r="V151" i="6" s="1"/>
  <c r="O151" i="6"/>
  <c r="AE151" i="6" s="1"/>
  <c r="N159" i="6"/>
  <c r="V159" i="6" s="1"/>
  <c r="O159" i="6"/>
  <c r="AE159" i="6" s="1"/>
  <c r="N105" i="6"/>
  <c r="V105" i="6" s="1"/>
  <c r="O105" i="6"/>
  <c r="AE105" i="6" s="1"/>
  <c r="N136" i="6"/>
  <c r="O136" i="6"/>
  <c r="N137" i="6"/>
  <c r="O137" i="6"/>
  <c r="N138" i="6"/>
  <c r="O138" i="6"/>
  <c r="N139" i="6"/>
  <c r="O139" i="6"/>
  <c r="N140" i="6"/>
  <c r="R140" i="6" s="1"/>
  <c r="S140" i="6" s="1"/>
  <c r="O140" i="6"/>
  <c r="N106" i="6"/>
  <c r="O106" i="6"/>
  <c r="AE106" i="6" s="1"/>
  <c r="N141" i="6"/>
  <c r="V141" i="6" s="1"/>
  <c r="O141" i="6"/>
  <c r="N142" i="6"/>
  <c r="O142" i="6"/>
  <c r="N143" i="6"/>
  <c r="O143" i="6"/>
  <c r="N144" i="6"/>
  <c r="O144" i="6"/>
  <c r="N145" i="6"/>
  <c r="O145" i="6"/>
  <c r="N107" i="6"/>
  <c r="O107" i="6"/>
  <c r="AE107" i="6" s="1"/>
  <c r="N147" i="6"/>
  <c r="O147" i="6"/>
  <c r="N148" i="6"/>
  <c r="R148" i="6" s="1"/>
  <c r="O148" i="6"/>
  <c r="AG148" i="6" s="1"/>
  <c r="N161" i="6"/>
  <c r="V161" i="6" s="1"/>
  <c r="O161" i="6"/>
  <c r="AE161" i="6" s="1"/>
  <c r="N155" i="6"/>
  <c r="O155" i="6"/>
  <c r="AE155" i="6" s="1"/>
  <c r="N157" i="6"/>
  <c r="O157" i="6"/>
  <c r="N164" i="6"/>
  <c r="O164" i="6"/>
  <c r="AE164" i="6" s="1"/>
  <c r="N171" i="6"/>
  <c r="V171" i="6" s="1"/>
  <c r="O171" i="6"/>
  <c r="AE171" i="6" s="1"/>
  <c r="N172" i="6"/>
  <c r="V172" i="6" s="1"/>
  <c r="O172" i="6"/>
  <c r="AE172" i="6" s="1"/>
  <c r="N173" i="6"/>
  <c r="V173" i="6" s="1"/>
  <c r="O173" i="6"/>
  <c r="AE173" i="6" s="1"/>
  <c r="N174" i="6"/>
  <c r="O174" i="6"/>
  <c r="AE174" i="6" s="1"/>
  <c r="N126" i="6"/>
  <c r="R126" i="6" s="1"/>
  <c r="O126" i="6"/>
  <c r="N109" i="6"/>
  <c r="O109" i="6"/>
  <c r="N110" i="6"/>
  <c r="O110" i="6"/>
  <c r="N111" i="6"/>
  <c r="O111" i="6"/>
  <c r="AA111" i="6" s="1"/>
  <c r="N112" i="6"/>
  <c r="O112" i="6"/>
  <c r="N113" i="6"/>
  <c r="O113" i="6"/>
  <c r="N114" i="6"/>
  <c r="O114" i="6"/>
  <c r="AA114" i="6" s="1"/>
  <c r="N115" i="6"/>
  <c r="O115" i="6"/>
  <c r="AA115" i="6" s="1"/>
  <c r="N116" i="6"/>
  <c r="O116" i="6"/>
  <c r="N176" i="6"/>
  <c r="V176" i="6" s="1"/>
  <c r="O176" i="6"/>
  <c r="N167" i="6"/>
  <c r="V167" i="6" s="1"/>
  <c r="V168" i="6" s="1"/>
  <c r="O167" i="6"/>
  <c r="AE167" i="6" s="1"/>
  <c r="N169" i="6"/>
  <c r="V169" i="6" s="1"/>
  <c r="V170" i="6" s="1"/>
  <c r="O169" i="6"/>
  <c r="N177" i="6"/>
  <c r="V177" i="6" s="1"/>
  <c r="O177" i="6"/>
  <c r="AE177" i="6" s="1"/>
  <c r="N193" i="6"/>
  <c r="V193" i="6" s="1"/>
  <c r="O193" i="6"/>
  <c r="AE193" i="6" s="1"/>
  <c r="N175" i="6"/>
  <c r="O175" i="6"/>
  <c r="AE175" i="6" s="1"/>
  <c r="N192" i="6"/>
  <c r="V192" i="6" s="1"/>
  <c r="O192" i="6"/>
  <c r="N202" i="6"/>
  <c r="V202" i="6" s="1"/>
  <c r="O202" i="6"/>
  <c r="AE202" i="6" s="1"/>
  <c r="N194" i="6"/>
  <c r="V194" i="6" s="1"/>
  <c r="O194" i="6"/>
  <c r="AE194" i="6" s="1"/>
  <c r="N184" i="6"/>
  <c r="V184" i="6" s="1"/>
  <c r="O184" i="6"/>
  <c r="AE184" i="6" s="1"/>
  <c r="N185" i="6"/>
  <c r="V185" i="6" s="1"/>
  <c r="O185" i="6"/>
  <c r="N195" i="6"/>
  <c r="V195" i="6" s="1"/>
  <c r="O195" i="6"/>
  <c r="AE195" i="6" s="1"/>
  <c r="N196" i="6"/>
  <c r="V196" i="6" s="1"/>
  <c r="O196" i="6"/>
  <c r="AE196" i="6" s="1"/>
  <c r="N186" i="6"/>
  <c r="O186" i="6"/>
  <c r="AE186" i="6" s="1"/>
  <c r="N203" i="6"/>
  <c r="V203" i="6" s="1"/>
  <c r="O203" i="6"/>
  <c r="AE203" i="6" s="1"/>
  <c r="N204" i="6"/>
  <c r="V204" i="6" s="1"/>
  <c r="O204" i="6"/>
  <c r="AE204" i="6" s="1"/>
  <c r="N200" i="6"/>
  <c r="O200" i="6"/>
  <c r="N190" i="6"/>
  <c r="O190" i="6"/>
  <c r="AE190" i="6" s="1"/>
  <c r="N180" i="6"/>
  <c r="V180" i="6" s="1"/>
  <c r="O180" i="6"/>
  <c r="N223" i="6"/>
  <c r="V223" i="6" s="1"/>
  <c r="O223" i="6"/>
  <c r="AE223" i="6" s="1"/>
  <c r="N224" i="6"/>
  <c r="V224" i="6" s="1"/>
  <c r="O224" i="6"/>
  <c r="N181" i="6"/>
  <c r="V181" i="6" s="1"/>
  <c r="O181" i="6"/>
  <c r="AE181" i="6" s="1"/>
  <c r="N187" i="6"/>
  <c r="V187" i="6" s="1"/>
  <c r="O187" i="6"/>
  <c r="AE187" i="6" s="1"/>
  <c r="N182" i="6"/>
  <c r="V182" i="6" s="1"/>
  <c r="O182" i="6"/>
  <c r="AE182" i="6" s="1"/>
  <c r="N188" i="6"/>
  <c r="V188" i="6" s="1"/>
  <c r="O188" i="6"/>
  <c r="N197" i="6"/>
  <c r="O197" i="6"/>
  <c r="N206" i="6"/>
  <c r="V206" i="6" s="1"/>
  <c r="V208" i="6" s="1"/>
  <c r="O206" i="6"/>
  <c r="AE206" i="6" s="1"/>
  <c r="N207" i="6"/>
  <c r="V207" i="6" s="1"/>
  <c r="O207" i="6"/>
  <c r="AE207" i="6" s="1"/>
  <c r="N220" i="6"/>
  <c r="O220" i="6"/>
  <c r="AA220" i="6" s="1"/>
  <c r="N221" i="6"/>
  <c r="O221" i="6"/>
  <c r="N189" i="6"/>
  <c r="V189" i="6" s="1"/>
  <c r="O189" i="6"/>
  <c r="N199" i="6"/>
  <c r="O199" i="6"/>
  <c r="N222" i="6"/>
  <c r="V222" i="6" s="1"/>
  <c r="O222" i="6"/>
  <c r="N231" i="6"/>
  <c r="O231" i="6"/>
  <c r="N232" i="6"/>
  <c r="O232" i="6"/>
  <c r="AA232" i="6" s="1"/>
  <c r="N211" i="6"/>
  <c r="V211" i="6" s="1"/>
  <c r="O211" i="6"/>
  <c r="AE211" i="6" s="1"/>
  <c r="N227" i="6"/>
  <c r="V227" i="6" s="1"/>
  <c r="O227" i="6"/>
  <c r="AE227" i="6" s="1"/>
  <c r="N212" i="6"/>
  <c r="V212" i="6" s="1"/>
  <c r="O212" i="6"/>
  <c r="AE212" i="6" s="1"/>
  <c r="N213" i="6"/>
  <c r="V213" i="6" s="1"/>
  <c r="O213" i="6"/>
  <c r="AE213" i="6" s="1"/>
  <c r="N214" i="6"/>
  <c r="V214" i="6" s="1"/>
  <c r="O214" i="6"/>
  <c r="AE214" i="6" s="1"/>
  <c r="N215" i="6"/>
  <c r="V215" i="6" s="1"/>
  <c r="O215" i="6"/>
  <c r="N216" i="6"/>
  <c r="V216" i="6" s="1"/>
  <c r="O216" i="6"/>
  <c r="AE216" i="6" s="1"/>
  <c r="N286" i="6"/>
  <c r="V286" i="6" s="1"/>
  <c r="O286" i="6"/>
  <c r="N287" i="6"/>
  <c r="V287" i="6" s="1"/>
  <c r="O287" i="6"/>
  <c r="AE287" i="6" s="1"/>
  <c r="N285" i="6"/>
  <c r="O285" i="6"/>
  <c r="N225" i="6"/>
  <c r="V225" i="6" s="1"/>
  <c r="O225" i="6"/>
  <c r="N226" i="6"/>
  <c r="V226" i="6" s="1"/>
  <c r="O226" i="6"/>
  <c r="AE226" i="6" s="1"/>
  <c r="N218" i="6"/>
  <c r="O218" i="6"/>
  <c r="N284" i="6"/>
  <c r="R284" i="6" s="1"/>
  <c r="O284" i="6"/>
  <c r="N217" i="6"/>
  <c r="O217" i="6"/>
  <c r="N229" i="6"/>
  <c r="O229" i="6"/>
  <c r="AA229" i="6" s="1"/>
  <c r="N230" i="6"/>
  <c r="O230" i="6"/>
  <c r="AA230" i="6" s="1"/>
  <c r="N234" i="6"/>
  <c r="O234" i="6"/>
  <c r="N210" i="6"/>
  <c r="O210" i="6"/>
  <c r="AE210" i="6" s="1"/>
  <c r="N319" i="6"/>
  <c r="V319" i="6" s="1"/>
  <c r="V320" i="6" s="1"/>
  <c r="O319" i="6"/>
  <c r="N333" i="6"/>
  <c r="O333" i="6"/>
  <c r="N288" i="6"/>
  <c r="V288" i="6" s="1"/>
  <c r="O288" i="6"/>
  <c r="N305" i="6"/>
  <c r="O305" i="6"/>
  <c r="AE305" i="6" s="1"/>
  <c r="N342" i="6"/>
  <c r="V342" i="6" s="1"/>
  <c r="V343" i="6" s="1"/>
  <c r="O342" i="6"/>
  <c r="AE342" i="6" s="1"/>
  <c r="N289" i="6"/>
  <c r="V289" i="6" s="1"/>
  <c r="O289" i="6"/>
  <c r="AE289" i="6" s="1"/>
  <c r="N334" i="6"/>
  <c r="O334" i="6"/>
  <c r="N321" i="6"/>
  <c r="O321" i="6"/>
  <c r="AA321" i="6" s="1"/>
  <c r="N294" i="6"/>
  <c r="V294" i="6" s="1"/>
  <c r="O294" i="6"/>
  <c r="AE294" i="6" s="1"/>
  <c r="N295" i="6"/>
  <c r="V295" i="6" s="1"/>
  <c r="O295" i="6"/>
  <c r="AE295" i="6" s="1"/>
  <c r="N244" i="6"/>
  <c r="O244" i="6"/>
  <c r="AE244" i="6" s="1"/>
  <c r="N296" i="6"/>
  <c r="V296" i="6" s="1"/>
  <c r="O296" i="6"/>
  <c r="AE296" i="6" s="1"/>
  <c r="N297" i="6"/>
  <c r="O297" i="6"/>
  <c r="AE297" i="6" s="1"/>
  <c r="N281" i="6"/>
  <c r="O281" i="6"/>
  <c r="N282" i="6"/>
  <c r="O282" i="6"/>
  <c r="AD282" i="6" s="1"/>
  <c r="N245" i="6"/>
  <c r="V245" i="6" s="1"/>
  <c r="O245" i="6"/>
  <c r="AE245" i="6" s="1"/>
  <c r="N290" i="6"/>
  <c r="V290" i="6" s="1"/>
  <c r="O290" i="6"/>
  <c r="AE290" i="6" s="1"/>
  <c r="N291" i="6"/>
  <c r="V291" i="6" s="1"/>
  <c r="O291" i="6"/>
  <c r="AE291" i="6" s="1"/>
  <c r="N273" i="6"/>
  <c r="O273" i="6"/>
  <c r="N251" i="6"/>
  <c r="V251" i="6" s="1"/>
  <c r="O251" i="6"/>
  <c r="N274" i="6"/>
  <c r="U274" i="6" s="1"/>
  <c r="O274" i="6"/>
  <c r="N275" i="6"/>
  <c r="O275" i="6"/>
  <c r="N276" i="6"/>
  <c r="O276" i="6"/>
  <c r="N277" i="6"/>
  <c r="O277" i="6"/>
  <c r="AD277" i="6" s="1"/>
  <c r="N278" i="6"/>
  <c r="U278" i="6" s="1"/>
  <c r="O278" i="6"/>
  <c r="AD278" i="6" s="1"/>
  <c r="N279" i="6"/>
  <c r="U279" i="6" s="1"/>
  <c r="O279" i="6"/>
  <c r="AD279" i="6" s="1"/>
  <c r="N240" i="6"/>
  <c r="V240" i="6" s="1"/>
  <c r="O240" i="6"/>
  <c r="N258" i="6"/>
  <c r="O258" i="6"/>
  <c r="N259" i="6"/>
  <c r="R259" i="6" s="1"/>
  <c r="O259" i="6"/>
  <c r="N260" i="6"/>
  <c r="O260" i="6"/>
  <c r="N246" i="6"/>
  <c r="V246" i="6" s="1"/>
  <c r="O246" i="6"/>
  <c r="AE246" i="6" s="1"/>
  <c r="N247" i="6"/>
  <c r="V247" i="6" s="1"/>
  <c r="O247" i="6"/>
  <c r="AE247" i="6" s="1"/>
  <c r="N248" i="6"/>
  <c r="V248" i="6" s="1"/>
  <c r="O248" i="6"/>
  <c r="N249" i="6"/>
  <c r="V249" i="6" s="1"/>
  <c r="O249" i="6"/>
  <c r="AE249" i="6" s="1"/>
  <c r="N256" i="6"/>
  <c r="O256" i="6"/>
  <c r="N302" i="6"/>
  <c r="O302" i="6"/>
  <c r="N269" i="6"/>
  <c r="U269" i="6" s="1"/>
  <c r="O269" i="6"/>
  <c r="N261" i="6"/>
  <c r="O261" i="6"/>
  <c r="AE261" i="6" s="1"/>
  <c r="N262" i="6"/>
  <c r="O262" i="6"/>
  <c r="AE262" i="6" s="1"/>
  <c r="N263" i="6"/>
  <c r="O263" i="6"/>
  <c r="N264" i="6"/>
  <c r="O264" i="6"/>
  <c r="AE264" i="6" s="1"/>
  <c r="N241" i="6"/>
  <c r="R241" i="6" s="1"/>
  <c r="O241" i="6"/>
  <c r="N265" i="6"/>
  <c r="O265" i="6"/>
  <c r="AG265" i="6" s="1"/>
  <c r="N266" i="6"/>
  <c r="O266" i="6"/>
  <c r="N270" i="6"/>
  <c r="O270" i="6"/>
  <c r="N267" i="6"/>
  <c r="O267" i="6"/>
  <c r="N242" i="6"/>
  <c r="O242" i="6"/>
  <c r="AE242" i="6" s="1"/>
  <c r="N280" i="6"/>
  <c r="U280" i="6" s="1"/>
  <c r="O280" i="6"/>
  <c r="AD280" i="6" s="1"/>
  <c r="N243" i="6"/>
  <c r="O243" i="6"/>
  <c r="N271" i="6"/>
  <c r="O271" i="6"/>
  <c r="AD271" i="6" s="1"/>
  <c r="N300" i="6"/>
  <c r="O300" i="6"/>
  <c r="N272" i="6"/>
  <c r="U272" i="6" s="1"/>
  <c r="O272" i="6"/>
  <c r="N292" i="6"/>
  <c r="V292" i="6" s="1"/>
  <c r="O292" i="6"/>
  <c r="AE292" i="6" s="1"/>
  <c r="N338" i="6"/>
  <c r="V338" i="6" s="1"/>
  <c r="O338" i="6"/>
  <c r="N336" i="6"/>
  <c r="O336" i="6"/>
  <c r="N237" i="6"/>
  <c r="V237" i="6" s="1"/>
  <c r="O237" i="6"/>
  <c r="AE237" i="6" s="1"/>
  <c r="N238" i="6"/>
  <c r="V238" i="6" s="1"/>
  <c r="O238" i="6"/>
  <c r="AE238" i="6" s="1"/>
  <c r="N252" i="6"/>
  <c r="V252" i="6" s="1"/>
  <c r="O252" i="6"/>
  <c r="N239" i="6"/>
  <c r="V239" i="6" s="1"/>
  <c r="O239" i="6"/>
  <c r="N253" i="6"/>
  <c r="V253" i="6" s="1"/>
  <c r="O253" i="6"/>
  <c r="AE253" i="6" s="1"/>
  <c r="N254" i="6"/>
  <c r="V254" i="6" s="1"/>
  <c r="O254" i="6"/>
  <c r="AE254" i="6" s="1"/>
  <c r="N255" i="6"/>
  <c r="V255" i="6" s="1"/>
  <c r="O255" i="6"/>
  <c r="AE255" i="6" s="1"/>
  <c r="N323" i="6"/>
  <c r="O323" i="6"/>
  <c r="AA323" i="6" s="1"/>
  <c r="N322" i="6"/>
  <c r="O322" i="6"/>
  <c r="N310" i="6"/>
  <c r="V310" i="6" s="1"/>
  <c r="O310" i="6"/>
  <c r="AE310" i="6" s="1"/>
  <c r="N372" i="6"/>
  <c r="V372" i="6" s="1"/>
  <c r="O372" i="6"/>
  <c r="N330" i="6"/>
  <c r="O330" i="6"/>
  <c r="AA330" i="6" s="1"/>
  <c r="N324" i="6"/>
  <c r="O324" i="6"/>
  <c r="AG324" i="6" s="1"/>
  <c r="N331" i="6"/>
  <c r="O331" i="6"/>
  <c r="N373" i="6"/>
  <c r="V373" i="6" s="1"/>
  <c r="O373" i="6"/>
  <c r="N374" i="6"/>
  <c r="V374" i="6" s="1"/>
  <c r="O374" i="6"/>
  <c r="AE374" i="6" s="1"/>
  <c r="N375" i="6"/>
  <c r="O375" i="6"/>
  <c r="N339" i="6"/>
  <c r="O339" i="6"/>
  <c r="N340" i="6"/>
  <c r="O340" i="6"/>
  <c r="N311" i="6"/>
  <c r="O311" i="6"/>
  <c r="AA311" i="6" s="1"/>
  <c r="AB311" i="6" s="1"/>
  <c r="AC311" i="6" s="1"/>
  <c r="N312" i="6"/>
  <c r="O312" i="6"/>
  <c r="N306" i="6"/>
  <c r="V306" i="6" s="1"/>
  <c r="O306" i="6"/>
  <c r="N307" i="6"/>
  <c r="V307" i="6" s="1"/>
  <c r="O307" i="6"/>
  <c r="AE307" i="6" s="1"/>
  <c r="N308" i="6"/>
  <c r="V308" i="6" s="1"/>
  <c r="O308" i="6"/>
  <c r="N313" i="6"/>
  <c r="O313" i="6"/>
  <c r="N314" i="6"/>
  <c r="O314" i="6"/>
  <c r="N315" i="6"/>
  <c r="O315" i="6"/>
  <c r="N316" i="6"/>
  <c r="O316" i="6"/>
  <c r="AE316" i="6" s="1"/>
  <c r="N317" i="6"/>
  <c r="O317" i="6"/>
  <c r="N367" i="6"/>
  <c r="U367" i="6" s="1"/>
  <c r="O367" i="6"/>
  <c r="AD367" i="6" s="1"/>
  <c r="N351" i="6"/>
  <c r="O351" i="6"/>
  <c r="N376" i="6"/>
  <c r="V376" i="6" s="1"/>
  <c r="O376" i="6"/>
  <c r="N309" i="6"/>
  <c r="V309" i="6" s="1"/>
  <c r="O309" i="6"/>
  <c r="N325" i="6"/>
  <c r="O325" i="6"/>
  <c r="AG325" i="6" s="1"/>
  <c r="N326" i="6"/>
  <c r="X326" i="6" s="1"/>
  <c r="O326" i="6"/>
  <c r="AA326" i="6" s="1"/>
  <c r="N327" i="6"/>
  <c r="O327" i="6"/>
  <c r="AE327" i="6" s="1"/>
  <c r="N328" i="6"/>
  <c r="O328" i="6"/>
  <c r="AG328" i="6" s="1"/>
  <c r="N329" i="6"/>
  <c r="O329" i="6"/>
  <c r="AG329" i="6" s="1"/>
  <c r="N394" i="6"/>
  <c r="V394" i="6" s="1"/>
  <c r="O394" i="6"/>
  <c r="AA394" i="6" s="1"/>
  <c r="N345" i="6"/>
  <c r="V345" i="6" s="1"/>
  <c r="O345" i="6"/>
  <c r="AE345" i="6" s="1"/>
  <c r="N363" i="6"/>
  <c r="O363" i="6"/>
  <c r="N364" i="6"/>
  <c r="O364" i="6"/>
  <c r="AA364" i="6" s="1"/>
  <c r="AB364" i="6" s="1"/>
  <c r="AC364" i="6" s="1"/>
  <c r="N365" i="6"/>
  <c r="O365" i="6"/>
  <c r="N352" i="6"/>
  <c r="O352" i="6"/>
  <c r="AE352" i="6" s="1"/>
  <c r="N353" i="6"/>
  <c r="O353" i="6"/>
  <c r="N354" i="6"/>
  <c r="O354" i="6"/>
  <c r="N355" i="6"/>
  <c r="O355" i="6"/>
  <c r="N379" i="6"/>
  <c r="V379" i="6" s="1"/>
  <c r="O379" i="6"/>
  <c r="AD379" i="6" s="1"/>
  <c r="N380" i="6"/>
  <c r="V380" i="6" s="1"/>
  <c r="O380" i="6"/>
  <c r="AD380" i="6" s="1"/>
  <c r="N395" i="6"/>
  <c r="V395" i="6" s="1"/>
  <c r="O395" i="6"/>
  <c r="AD395" i="6" s="1"/>
  <c r="N361" i="6"/>
  <c r="V361" i="6" s="1"/>
  <c r="O361" i="6"/>
  <c r="AE361" i="6" s="1"/>
  <c r="N356" i="6"/>
  <c r="O356" i="6"/>
  <c r="AE356" i="6" s="1"/>
  <c r="N368" i="6"/>
  <c r="V368" i="6" s="1"/>
  <c r="O368" i="6"/>
  <c r="AA368" i="6" s="1"/>
  <c r="N346" i="6"/>
  <c r="V346" i="6" s="1"/>
  <c r="O346" i="6"/>
  <c r="N357" i="6"/>
  <c r="O357" i="6"/>
  <c r="N347" i="6"/>
  <c r="O347" i="6"/>
  <c r="N369" i="6"/>
  <c r="V369" i="6" s="1"/>
  <c r="O369" i="6"/>
  <c r="AA369" i="6" s="1"/>
  <c r="N389" i="6"/>
  <c r="O389" i="6"/>
  <c r="N390" i="6"/>
  <c r="O390" i="6"/>
  <c r="N391" i="6"/>
  <c r="V391" i="6" s="1"/>
  <c r="O391" i="6"/>
  <c r="N392" i="6"/>
  <c r="O392" i="6"/>
  <c r="N393" i="6"/>
  <c r="V393" i="6" s="1"/>
  <c r="O393" i="6"/>
  <c r="N370" i="6"/>
  <c r="V370" i="6" s="1"/>
  <c r="O370" i="6"/>
  <c r="AE370" i="6" s="1"/>
  <c r="N362" i="6"/>
  <c r="V362" i="6" s="1"/>
  <c r="O362" i="6"/>
  <c r="AE362" i="6" s="1"/>
  <c r="N349" i="6"/>
  <c r="V349" i="6" s="1"/>
  <c r="V350" i="6" s="1"/>
  <c r="O349" i="6"/>
  <c r="AE349" i="6" s="1"/>
  <c r="N359" i="6"/>
  <c r="V359" i="6" s="1"/>
  <c r="O359" i="6"/>
  <c r="AA359" i="6" s="1"/>
  <c r="N360" i="6"/>
  <c r="V360" i="6" s="1"/>
  <c r="O360" i="6"/>
  <c r="AE360" i="6" s="1"/>
  <c r="N409" i="6"/>
  <c r="V409" i="6" s="1"/>
  <c r="O409" i="6"/>
  <c r="N406" i="6"/>
  <c r="X406" i="6" s="1"/>
  <c r="X407" i="6" s="1"/>
  <c r="X411" i="6" s="1"/>
  <c r="O406" i="6"/>
  <c r="AE406" i="6" s="1"/>
  <c r="N404" i="6"/>
  <c r="V404" i="6" s="1"/>
  <c r="V405" i="6" s="1"/>
  <c r="O404" i="6"/>
  <c r="N427" i="6"/>
  <c r="V427" i="6" s="1"/>
  <c r="O427" i="6"/>
  <c r="AE427" i="6" s="1"/>
  <c r="N428" i="6"/>
  <c r="V428" i="6" s="1"/>
  <c r="O428" i="6"/>
  <c r="AE428" i="6" s="1"/>
  <c r="N430" i="6"/>
  <c r="O430" i="6"/>
  <c r="N408" i="6"/>
  <c r="V408" i="6" s="1"/>
  <c r="V410" i="6" s="1"/>
  <c r="O408" i="6"/>
  <c r="N397" i="6"/>
  <c r="V397" i="6" s="1"/>
  <c r="O397" i="6"/>
  <c r="AE397" i="6" s="1"/>
  <c r="N431" i="6"/>
  <c r="V431" i="6" s="1"/>
  <c r="O431" i="6"/>
  <c r="N401" i="6"/>
  <c r="O401" i="6"/>
  <c r="N381" i="6"/>
  <c r="O381" i="6"/>
  <c r="N382" i="6"/>
  <c r="R382" i="6" s="1"/>
  <c r="S382" i="6" s="1"/>
  <c r="O382" i="6"/>
  <c r="N385" i="6"/>
  <c r="V385" i="6" s="1"/>
  <c r="V386" i="6" s="1"/>
  <c r="O385" i="6"/>
  <c r="AE385" i="6" s="1"/>
  <c r="N383" i="6"/>
  <c r="O383" i="6"/>
  <c r="N398" i="6"/>
  <c r="X398" i="6" s="1"/>
  <c r="O398" i="6"/>
  <c r="N387" i="6"/>
  <c r="V387" i="6" s="1"/>
  <c r="V388" i="6" s="1"/>
  <c r="O387" i="6"/>
  <c r="AE387" i="6" s="1"/>
  <c r="N400" i="6"/>
  <c r="V400" i="6" s="1"/>
  <c r="O400" i="6"/>
  <c r="N420" i="6"/>
  <c r="V420" i="6" s="1"/>
  <c r="O420" i="6"/>
  <c r="AG420" i="6" s="1"/>
  <c r="N432" i="6"/>
  <c r="V432" i="6" s="1"/>
  <c r="O432" i="6"/>
  <c r="AE432" i="6" s="1"/>
  <c r="N412" i="6"/>
  <c r="O412" i="6"/>
  <c r="N419" i="6"/>
  <c r="X419" i="6" s="1"/>
  <c r="O419" i="6"/>
  <c r="N425" i="6"/>
  <c r="U425" i="6" s="1"/>
  <c r="U426" i="6" s="1"/>
  <c r="O425" i="6"/>
  <c r="AE425" i="6" s="1"/>
  <c r="N447" i="6"/>
  <c r="V447" i="6" s="1"/>
  <c r="O447" i="6"/>
  <c r="AE447" i="6" s="1"/>
  <c r="N413" i="6"/>
  <c r="O413" i="6"/>
  <c r="N414" i="6"/>
  <c r="O414" i="6"/>
  <c r="N416" i="6"/>
  <c r="O416" i="6"/>
  <c r="N417" i="6"/>
  <c r="V417" i="6" s="1"/>
  <c r="O417" i="6"/>
  <c r="N466" i="6"/>
  <c r="V466" i="6" s="1"/>
  <c r="O466" i="6"/>
  <c r="AE466" i="6" s="1"/>
  <c r="N467" i="6"/>
  <c r="U467" i="6" s="1"/>
  <c r="O467" i="6"/>
  <c r="AD467" i="6" s="1"/>
  <c r="N468" i="6"/>
  <c r="V468" i="6" s="1"/>
  <c r="O468" i="6"/>
  <c r="AD468" i="6" s="1"/>
  <c r="N421" i="6"/>
  <c r="V421" i="6" s="1"/>
  <c r="O421" i="6"/>
  <c r="AE421" i="6" s="1"/>
  <c r="N422" i="6"/>
  <c r="V422" i="6" s="1"/>
  <c r="O422" i="6"/>
  <c r="AE422" i="6" s="1"/>
  <c r="N423" i="6"/>
  <c r="V423" i="6" s="1"/>
  <c r="O423" i="6"/>
  <c r="AE423" i="6" s="1"/>
  <c r="N460" i="6"/>
  <c r="X460" i="6" s="1"/>
  <c r="O460" i="6"/>
  <c r="AE460" i="6" s="1"/>
  <c r="N438" i="6"/>
  <c r="V438" i="6" s="1"/>
  <c r="O438" i="6"/>
  <c r="N461" i="6"/>
  <c r="O461" i="6"/>
  <c r="N462" i="6"/>
  <c r="O462" i="6"/>
  <c r="N463" i="6"/>
  <c r="O463" i="6"/>
  <c r="N464" i="6"/>
  <c r="R464" i="6" s="1"/>
  <c r="O464" i="6"/>
  <c r="N465" i="6"/>
  <c r="O465" i="6"/>
  <c r="N481" i="6"/>
  <c r="V481" i="6" s="1"/>
  <c r="V482" i="6" s="1"/>
  <c r="O481" i="6"/>
  <c r="N441" i="6"/>
  <c r="V441" i="6" s="1"/>
  <c r="O441" i="6"/>
  <c r="N479" i="6"/>
  <c r="V479" i="6" s="1"/>
  <c r="O479" i="6"/>
  <c r="N484" i="6"/>
  <c r="V484" i="6" s="1"/>
  <c r="O484" i="6"/>
  <c r="AE484" i="6" s="1"/>
  <c r="N487" i="6"/>
  <c r="V487" i="6" s="1"/>
  <c r="O487" i="6"/>
  <c r="N488" i="6"/>
  <c r="V488" i="6" s="1"/>
  <c r="O488" i="6"/>
  <c r="AE488" i="6" s="1"/>
  <c r="N489" i="6"/>
  <c r="V489" i="6" s="1"/>
  <c r="O489" i="6"/>
  <c r="AE489" i="6" s="1"/>
  <c r="N490" i="6"/>
  <c r="V490" i="6" s="1"/>
  <c r="O490" i="6"/>
  <c r="AE490" i="6" s="1"/>
  <c r="N499" i="6"/>
  <c r="V499" i="6" s="1"/>
  <c r="O499" i="6"/>
  <c r="AE499" i="6" s="1"/>
  <c r="N509" i="6"/>
  <c r="V509" i="6" s="1"/>
  <c r="V510" i="6" s="1"/>
  <c r="O509" i="6"/>
  <c r="N493" i="6"/>
  <c r="V493" i="6" s="1"/>
  <c r="O493" i="6"/>
  <c r="N448" i="6"/>
  <c r="V448" i="6" s="1"/>
  <c r="O448" i="6"/>
  <c r="AE448" i="6" s="1"/>
  <c r="N472" i="6"/>
  <c r="V472" i="6" s="1"/>
  <c r="O472" i="6"/>
  <c r="AE472" i="6" s="1"/>
  <c r="N450" i="6"/>
  <c r="V450" i="6" s="1"/>
  <c r="V451" i="6" s="1"/>
  <c r="O450" i="6"/>
  <c r="AE450" i="6" s="1"/>
  <c r="N453" i="6"/>
  <c r="V453" i="6" s="1"/>
  <c r="O453" i="6"/>
  <c r="N454" i="6"/>
  <c r="V454" i="6" s="1"/>
  <c r="O454" i="6"/>
  <c r="AE454" i="6" s="1"/>
  <c r="N445" i="6"/>
  <c r="V445" i="6" s="1"/>
  <c r="O445" i="6"/>
  <c r="AE445" i="6" s="1"/>
  <c r="N469" i="6"/>
  <c r="V469" i="6" s="1"/>
  <c r="O469" i="6"/>
  <c r="N439" i="6"/>
  <c r="V439" i="6" s="1"/>
  <c r="O439" i="6"/>
  <c r="AE439" i="6" s="1"/>
  <c r="N435" i="6"/>
  <c r="V435" i="6" s="1"/>
  <c r="O435" i="6"/>
  <c r="N473" i="6"/>
  <c r="V473" i="6" s="1"/>
  <c r="O473" i="6"/>
  <c r="N436" i="6"/>
  <c r="V436" i="6" s="1"/>
  <c r="O436" i="6"/>
  <c r="N474" i="6"/>
  <c r="O474" i="6"/>
  <c r="AE474" i="6" s="1"/>
  <c r="N442" i="6"/>
  <c r="V442" i="6" s="1"/>
  <c r="O442" i="6"/>
  <c r="AE442" i="6" s="1"/>
  <c r="N443" i="6"/>
  <c r="V443" i="6" s="1"/>
  <c r="O443" i="6"/>
  <c r="AE443" i="6" s="1"/>
  <c r="N475" i="6"/>
  <c r="O475" i="6"/>
  <c r="N456" i="6"/>
  <c r="R456" i="6" s="1"/>
  <c r="O456" i="6"/>
  <c r="N457" i="6"/>
  <c r="O457" i="6"/>
  <c r="AE457" i="6" s="1"/>
  <c r="N458" i="6"/>
  <c r="V458" i="6" s="1"/>
  <c r="O458" i="6"/>
  <c r="N500" i="6"/>
  <c r="V500" i="6" s="1"/>
  <c r="O500" i="6"/>
  <c r="N470" i="6"/>
  <c r="O470" i="6"/>
  <c r="AE470" i="6" s="1"/>
  <c r="N476" i="6"/>
  <c r="O476" i="6"/>
  <c r="AA476" i="6" s="1"/>
  <c r="AB476" i="6" s="1"/>
  <c r="AC476" i="6" s="1"/>
  <c r="N501" i="6"/>
  <c r="V501" i="6" s="1"/>
  <c r="O501" i="6"/>
  <c r="AE501" i="6" s="1"/>
  <c r="N452" i="6"/>
  <c r="V452" i="6" s="1"/>
  <c r="O452" i="6"/>
  <c r="N440" i="6"/>
  <c r="V440" i="6" s="1"/>
  <c r="O440" i="6"/>
  <c r="AE440" i="6" s="1"/>
  <c r="N444" i="6"/>
  <c r="V444" i="6" s="1"/>
  <c r="O444" i="6"/>
  <c r="AE444" i="6" s="1"/>
  <c r="N503" i="6"/>
  <c r="O503" i="6"/>
  <c r="N502" i="6"/>
  <c r="V502" i="6" s="1"/>
  <c r="O502" i="6"/>
  <c r="N504" i="6"/>
  <c r="V504" i="6" s="1"/>
  <c r="O504" i="6"/>
  <c r="AE504" i="6" s="1"/>
  <c r="N505" i="6"/>
  <c r="V505" i="6" s="1"/>
  <c r="O505" i="6"/>
  <c r="AE505" i="6" s="1"/>
  <c r="N511" i="6"/>
  <c r="X511" i="6" s="1"/>
  <c r="X512" i="6" s="1"/>
  <c r="O511" i="6"/>
  <c r="AE511" i="6" s="1"/>
  <c r="N494" i="6"/>
  <c r="V494" i="6" s="1"/>
  <c r="O494" i="6"/>
  <c r="N522" i="6"/>
  <c r="V522" i="6" s="1"/>
  <c r="V523" i="6" s="1"/>
  <c r="O522" i="6"/>
  <c r="AE522" i="6" s="1"/>
  <c r="N514" i="6"/>
  <c r="V514" i="6" s="1"/>
  <c r="O514" i="6"/>
  <c r="N506" i="6"/>
  <c r="V506" i="6" s="1"/>
  <c r="O506" i="6"/>
  <c r="AE506" i="6" s="1"/>
  <c r="N517" i="6"/>
  <c r="V517" i="6" s="1"/>
  <c r="V518" i="6" s="1"/>
  <c r="O517" i="6"/>
  <c r="AE517" i="6" s="1"/>
  <c r="N519" i="6"/>
  <c r="V519" i="6" s="1"/>
  <c r="O519" i="6"/>
  <c r="AE519" i="6" s="1"/>
  <c r="N524" i="6"/>
  <c r="V524" i="6" s="1"/>
  <c r="V525" i="6" s="1"/>
  <c r="O524" i="6"/>
  <c r="AA524" i="6" s="1"/>
  <c r="N515" i="6"/>
  <c r="O515" i="6"/>
  <c r="N527" i="6"/>
  <c r="V527" i="6" s="1"/>
  <c r="O527" i="6"/>
  <c r="AE527" i="6" s="1"/>
  <c r="N507" i="6"/>
  <c r="V507" i="6" s="1"/>
  <c r="O507" i="6"/>
  <c r="AE507" i="6" s="1"/>
  <c r="N520" i="6"/>
  <c r="V520" i="6" s="1"/>
  <c r="O520" i="6"/>
  <c r="N495" i="6"/>
  <c r="O495" i="6"/>
  <c r="N496" i="6"/>
  <c r="V496" i="6" s="1"/>
  <c r="O496" i="6"/>
  <c r="AE496" i="6" s="1"/>
  <c r="N497" i="6"/>
  <c r="O497" i="6"/>
  <c r="N535" i="6"/>
  <c r="V535" i="6" s="1"/>
  <c r="O535" i="6"/>
  <c r="N549" i="6"/>
  <c r="V549" i="6" s="1"/>
  <c r="O549" i="6"/>
  <c r="AE549" i="6" s="1"/>
  <c r="N533" i="6"/>
  <c r="V533" i="6" s="1"/>
  <c r="O533" i="6"/>
  <c r="AE533" i="6" s="1"/>
  <c r="N534" i="6"/>
  <c r="V534" i="6" s="1"/>
  <c r="O534" i="6"/>
  <c r="AE534" i="6" s="1"/>
  <c r="N548" i="6"/>
  <c r="V548" i="6" s="1"/>
  <c r="O548" i="6"/>
  <c r="N551" i="6"/>
  <c r="V551" i="6" s="1"/>
  <c r="O551" i="6"/>
  <c r="N532" i="6"/>
  <c r="V532" i="6" s="1"/>
  <c r="O532" i="6"/>
  <c r="AE532" i="6" s="1"/>
  <c r="N552" i="6"/>
  <c r="O552" i="6"/>
  <c r="AE552" i="6" s="1"/>
  <c r="N560" i="6"/>
  <c r="V560" i="6" s="1"/>
  <c r="O560" i="6"/>
  <c r="AA560" i="6" s="1"/>
  <c r="N537" i="6"/>
  <c r="V537" i="6" s="1"/>
  <c r="O537" i="6"/>
  <c r="AE537" i="6" s="1"/>
  <c r="N561" i="6"/>
  <c r="V561" i="6" s="1"/>
  <c r="O561" i="6"/>
  <c r="AE561" i="6" s="1"/>
  <c r="N538" i="6"/>
  <c r="V538" i="6" s="1"/>
  <c r="O538" i="6"/>
  <c r="AE538" i="6" s="1"/>
  <c r="N562" i="6"/>
  <c r="R562" i="6" s="1"/>
  <c r="O562" i="6"/>
  <c r="AE562" i="6" s="1"/>
  <c r="N563" i="6"/>
  <c r="V563" i="6" s="1"/>
  <c r="O563" i="6"/>
  <c r="AG563" i="6" s="1"/>
  <c r="N539" i="6"/>
  <c r="V539" i="6" s="1"/>
  <c r="O539" i="6"/>
  <c r="N540" i="6"/>
  <c r="V540" i="6" s="1"/>
  <c r="O540" i="6"/>
  <c r="AE540" i="6" s="1"/>
  <c r="N541" i="6"/>
  <c r="V541" i="6" s="1"/>
  <c r="O541" i="6"/>
  <c r="N542" i="6"/>
  <c r="V542" i="6" s="1"/>
  <c r="O542" i="6"/>
  <c r="N557" i="6"/>
  <c r="V557" i="6" s="1"/>
  <c r="O557" i="6"/>
  <c r="AE557" i="6" s="1"/>
  <c r="N543" i="6"/>
  <c r="V543" i="6" s="1"/>
  <c r="O543" i="6"/>
  <c r="N558" i="6"/>
  <c r="V558" i="6" s="1"/>
  <c r="O558" i="6"/>
  <c r="AE558" i="6" s="1"/>
  <c r="N559" i="6"/>
  <c r="V559" i="6" s="1"/>
  <c r="O559" i="6"/>
  <c r="AG559" i="6" s="1"/>
  <c r="N546" i="6"/>
  <c r="U546" i="6" s="1"/>
  <c r="O546" i="6"/>
  <c r="AD546" i="6" s="1"/>
  <c r="N570" i="6"/>
  <c r="V570" i="6" s="1"/>
  <c r="O570" i="6"/>
  <c r="AE570" i="6" s="1"/>
  <c r="N571" i="6"/>
  <c r="V571" i="6" s="1"/>
  <c r="O571" i="6"/>
  <c r="AE571" i="6" s="1"/>
  <c r="N572" i="6"/>
  <c r="V572" i="6" s="1"/>
  <c r="O572" i="6"/>
  <c r="AE572" i="6" s="1"/>
  <c r="N554" i="6"/>
  <c r="O554" i="6"/>
  <c r="N567" i="6"/>
  <c r="U567" i="6" s="1"/>
  <c r="U568" i="6" s="1"/>
  <c r="O567" i="6"/>
  <c r="AD567" i="6" s="1"/>
  <c r="N530" i="6"/>
  <c r="O530" i="6"/>
  <c r="N544" i="6"/>
  <c r="O544" i="6"/>
  <c r="N545" i="6"/>
  <c r="O545" i="6"/>
  <c r="N555" i="6"/>
  <c r="O555" i="6"/>
  <c r="N564" i="6"/>
  <c r="V564" i="6" s="1"/>
  <c r="O564" i="6"/>
  <c r="AE564" i="6" s="1"/>
  <c r="N565" i="6"/>
  <c r="V565" i="6" s="1"/>
  <c r="O565" i="6"/>
  <c r="AE565" i="6" s="1"/>
  <c r="N536" i="6"/>
  <c r="V536" i="6" s="1"/>
  <c r="O536" i="6"/>
  <c r="AE536" i="6" s="1"/>
  <c r="N553" i="6"/>
  <c r="V553" i="6" s="1"/>
  <c r="O553" i="6"/>
  <c r="N573" i="6"/>
  <c r="V573" i="6" s="1"/>
  <c r="O573" i="6"/>
  <c r="AE573" i="6" s="1"/>
  <c r="N574" i="6"/>
  <c r="V574" i="6" s="1"/>
  <c r="O574" i="6"/>
  <c r="N575" i="6"/>
  <c r="V575" i="6" s="1"/>
  <c r="O575" i="6"/>
  <c r="AE575" i="6" s="1"/>
  <c r="N578" i="6"/>
  <c r="V578" i="6" s="1"/>
  <c r="O578" i="6"/>
  <c r="N581" i="6"/>
  <c r="V581" i="6" s="1"/>
  <c r="O581" i="6"/>
  <c r="AE581" i="6" s="1"/>
  <c r="N588" i="6"/>
  <c r="V588" i="6" s="1"/>
  <c r="O588" i="6"/>
  <c r="AE588" i="6" s="1"/>
  <c r="N589" i="6"/>
  <c r="V589" i="6" s="1"/>
  <c r="O589" i="6"/>
  <c r="AE589" i="6" s="1"/>
  <c r="N590" i="6"/>
  <c r="V590" i="6" s="1"/>
  <c r="O590" i="6"/>
  <c r="N591" i="6"/>
  <c r="V591" i="6" s="1"/>
  <c r="O591" i="6"/>
  <c r="AE591" i="6" s="1"/>
  <c r="N592" i="6"/>
  <c r="V592" i="6" s="1"/>
  <c r="O592" i="6"/>
  <c r="N616" i="6"/>
  <c r="V616" i="6" s="1"/>
  <c r="O616" i="6"/>
  <c r="AE616" i="6" s="1"/>
  <c r="N617" i="6"/>
  <c r="V617" i="6" s="1"/>
  <c r="O617" i="6"/>
  <c r="N604" i="6"/>
  <c r="V604" i="6" s="1"/>
  <c r="O604" i="6"/>
  <c r="AE604" i="6" s="1"/>
  <c r="N620" i="6"/>
  <c r="V620" i="6" s="1"/>
  <c r="O620" i="6"/>
  <c r="AE620" i="6" s="1"/>
  <c r="N618" i="6"/>
  <c r="V618" i="6" s="1"/>
  <c r="O618" i="6"/>
  <c r="AE618" i="6" s="1"/>
  <c r="N593" i="6"/>
  <c r="V593" i="6" s="1"/>
  <c r="O593" i="6"/>
  <c r="N594" i="6"/>
  <c r="V594" i="6" s="1"/>
  <c r="O594" i="6"/>
  <c r="AE594" i="6" s="1"/>
  <c r="N595" i="6"/>
  <c r="V595" i="6" s="1"/>
  <c r="O595" i="6"/>
  <c r="N596" i="6"/>
  <c r="V596" i="6" s="1"/>
  <c r="O596" i="6"/>
  <c r="AE596" i="6" s="1"/>
  <c r="N597" i="6"/>
  <c r="V597" i="6" s="1"/>
  <c r="O597" i="6"/>
  <c r="N598" i="6"/>
  <c r="V598" i="6" s="1"/>
  <c r="O598" i="6"/>
  <c r="AE598" i="6" s="1"/>
  <c r="N623" i="6"/>
  <c r="V623" i="6" s="1"/>
  <c r="O623" i="6"/>
  <c r="AE623" i="6" s="1"/>
  <c r="N599" i="6"/>
  <c r="V599" i="6" s="1"/>
  <c r="O599" i="6"/>
  <c r="AE599" i="6" s="1"/>
  <c r="N600" i="6"/>
  <c r="V600" i="6" s="1"/>
  <c r="O600" i="6"/>
  <c r="N601" i="6"/>
  <c r="V601" i="6" s="1"/>
  <c r="O601" i="6"/>
  <c r="AE601" i="6" s="1"/>
  <c r="N619" i="6"/>
  <c r="V619" i="6" s="1"/>
  <c r="O619" i="6"/>
  <c r="N602" i="6"/>
  <c r="V602" i="6" s="1"/>
  <c r="O602" i="6"/>
  <c r="AE602" i="6" s="1"/>
  <c r="N605" i="6"/>
  <c r="V605" i="6" s="1"/>
  <c r="O605" i="6"/>
  <c r="N606" i="6"/>
  <c r="O606" i="6"/>
  <c r="N603" i="6"/>
  <c r="V603" i="6" s="1"/>
  <c r="O603" i="6"/>
  <c r="AE603" i="6" s="1"/>
  <c r="N584" i="6"/>
  <c r="O584" i="6"/>
  <c r="N607" i="6"/>
  <c r="V607" i="6" s="1"/>
  <c r="O607" i="6"/>
  <c r="N621" i="6"/>
  <c r="V621" i="6" s="1"/>
  <c r="O621" i="6"/>
  <c r="AE621" i="6" s="1"/>
  <c r="N727" i="6"/>
  <c r="V727" i="6" s="1"/>
  <c r="O727" i="6"/>
  <c r="N771" i="6"/>
  <c r="V771" i="6" s="1"/>
  <c r="O771" i="6"/>
  <c r="AE771" i="6" s="1"/>
  <c r="N608" i="6"/>
  <c r="V608" i="6" s="1"/>
  <c r="O608" i="6"/>
  <c r="N701" i="6"/>
  <c r="V701" i="6" s="1"/>
  <c r="O701" i="6"/>
  <c r="AE701" i="6" s="1"/>
  <c r="N809" i="6"/>
  <c r="V809" i="6" s="1"/>
  <c r="O809" i="6"/>
  <c r="AE809" i="6" s="1"/>
  <c r="N702" i="6"/>
  <c r="V702" i="6" s="1"/>
  <c r="O702" i="6"/>
  <c r="AE702" i="6" s="1"/>
  <c r="N704" i="6"/>
  <c r="V704" i="6" s="1"/>
  <c r="O704" i="6"/>
  <c r="N703" i="6"/>
  <c r="V703" i="6" s="1"/>
  <c r="O703" i="6"/>
  <c r="AE703" i="6" s="1"/>
  <c r="N810" i="6"/>
  <c r="V810" i="6" s="1"/>
  <c r="O810" i="6"/>
  <c r="N696" i="6"/>
  <c r="V696" i="6" s="1"/>
  <c r="O696" i="6"/>
  <c r="AE696" i="6" s="1"/>
  <c r="N609" i="6"/>
  <c r="V609" i="6" s="1"/>
  <c r="O609" i="6"/>
  <c r="N610" i="6"/>
  <c r="V610" i="6" s="1"/>
  <c r="O610" i="6"/>
  <c r="AE610" i="6" s="1"/>
  <c r="N611" i="6"/>
  <c r="V611" i="6" s="1"/>
  <c r="O611" i="6"/>
  <c r="AE611" i="6" s="1"/>
  <c r="N585" i="6"/>
  <c r="V585" i="6" s="1"/>
  <c r="O585" i="6"/>
  <c r="AE585" i="6" s="1"/>
  <c r="N586" i="6"/>
  <c r="V586" i="6" s="1"/>
  <c r="O586" i="6"/>
  <c r="N612" i="6"/>
  <c r="V612" i="6" s="1"/>
  <c r="O612" i="6"/>
  <c r="AE612" i="6" s="1"/>
  <c r="N697" i="6"/>
  <c r="V697" i="6" s="1"/>
  <c r="O697" i="6"/>
  <c r="N698" i="6"/>
  <c r="V698" i="6" s="1"/>
  <c r="O698" i="6"/>
  <c r="AE698" i="6" s="1"/>
  <c r="N708" i="6"/>
  <c r="V708" i="6" s="1"/>
  <c r="O708" i="6"/>
  <c r="N821" i="6"/>
  <c r="O821" i="6"/>
  <c r="N613" i="6"/>
  <c r="V613" i="6" s="1"/>
  <c r="O613" i="6"/>
  <c r="AE613" i="6" s="1"/>
  <c r="N624" i="6"/>
  <c r="V624" i="6" s="1"/>
  <c r="O624" i="6"/>
  <c r="AE624" i="6" s="1"/>
  <c r="N614" i="6"/>
  <c r="V614" i="6" s="1"/>
  <c r="O614" i="6"/>
  <c r="N627" i="6"/>
  <c r="V627" i="6" s="1"/>
  <c r="O627" i="6"/>
  <c r="AE627" i="6" s="1"/>
  <c r="N628" i="6"/>
  <c r="V628" i="6" s="1"/>
  <c r="O628" i="6"/>
  <c r="N825" i="6"/>
  <c r="V825" i="6" s="1"/>
  <c r="V826" i="6" s="1"/>
  <c r="O825" i="6"/>
  <c r="N755" i="6"/>
  <c r="V755" i="6" s="1"/>
  <c r="O755" i="6"/>
  <c r="N756" i="6"/>
  <c r="V756" i="6" s="1"/>
  <c r="O756" i="6"/>
  <c r="AE756" i="6" s="1"/>
  <c r="N757" i="6"/>
  <c r="V757" i="6" s="1"/>
  <c r="O757" i="6"/>
  <c r="AE757" i="6" s="1"/>
  <c r="N631" i="6"/>
  <c r="V631" i="6" s="1"/>
  <c r="O631" i="6"/>
  <c r="N780" i="6"/>
  <c r="V780" i="6" s="1"/>
  <c r="O780" i="6"/>
  <c r="N783" i="6"/>
  <c r="V783" i="6" s="1"/>
  <c r="O783" i="6"/>
  <c r="AA783" i="6" s="1"/>
  <c r="N789" i="6"/>
  <c r="V789" i="6" s="1"/>
  <c r="V790" i="6" s="1"/>
  <c r="O789" i="6"/>
  <c r="AA789" i="6" s="1"/>
  <c r="N784" i="6"/>
  <c r="V784" i="6" s="1"/>
  <c r="O784" i="6"/>
  <c r="AE784" i="6" s="1"/>
  <c r="N786" i="6"/>
  <c r="V786" i="6" s="1"/>
  <c r="O786" i="6"/>
  <c r="AG786" i="6" s="1"/>
  <c r="N709" i="6"/>
  <c r="V709" i="6" s="1"/>
  <c r="O709" i="6"/>
  <c r="N700" i="6"/>
  <c r="V700" i="6" s="1"/>
  <c r="O700" i="6"/>
  <c r="N710" i="6"/>
  <c r="V710" i="6" s="1"/>
  <c r="O710" i="6"/>
  <c r="N711" i="6"/>
  <c r="V711" i="6" s="1"/>
  <c r="O711" i="6"/>
  <c r="N712" i="6"/>
  <c r="V712" i="6" s="1"/>
  <c r="O712" i="6"/>
  <c r="N713" i="6"/>
  <c r="V713" i="6" s="1"/>
  <c r="O713" i="6"/>
  <c r="N714" i="6"/>
  <c r="V714" i="6" s="1"/>
  <c r="O714" i="6"/>
  <c r="N715" i="6"/>
  <c r="V715" i="6" s="1"/>
  <c r="O715" i="6"/>
  <c r="N699" i="6"/>
  <c r="V699" i="6" s="1"/>
  <c r="O699" i="6"/>
  <c r="N781" i="6"/>
  <c r="V781" i="6" s="1"/>
  <c r="O781" i="6"/>
  <c r="N632" i="6"/>
  <c r="V632" i="6" s="1"/>
  <c r="O632" i="6"/>
  <c r="AE632" i="6" s="1"/>
  <c r="N633" i="6"/>
  <c r="V633" i="6" s="1"/>
  <c r="O633" i="6"/>
  <c r="AE633" i="6" s="1"/>
  <c r="N634" i="6"/>
  <c r="O634" i="6"/>
  <c r="AE634" i="6" s="1"/>
  <c r="N635" i="6"/>
  <c r="V635" i="6" s="1"/>
  <c r="O635" i="6"/>
  <c r="N636" i="6"/>
  <c r="V636" i="6" s="1"/>
  <c r="O636" i="6"/>
  <c r="AE636" i="6" s="1"/>
  <c r="N637" i="6"/>
  <c r="V637" i="6" s="1"/>
  <c r="O637" i="6"/>
  <c r="AE637" i="6" s="1"/>
  <c r="N638" i="6"/>
  <c r="V638" i="6" s="1"/>
  <c r="O638" i="6"/>
  <c r="N639" i="6"/>
  <c r="V639" i="6" s="1"/>
  <c r="O639" i="6"/>
  <c r="N758" i="6"/>
  <c r="V758" i="6" s="1"/>
  <c r="O758" i="6"/>
  <c r="AE758" i="6" s="1"/>
  <c r="N759" i="6"/>
  <c r="V759" i="6" s="1"/>
  <c r="O759" i="6"/>
  <c r="AE759" i="6" s="1"/>
  <c r="N760" i="6"/>
  <c r="V760" i="6" s="1"/>
  <c r="O760" i="6"/>
  <c r="N761" i="6"/>
  <c r="V761" i="6" s="1"/>
  <c r="O761" i="6"/>
  <c r="N827" i="6"/>
  <c r="V827" i="6" s="1"/>
  <c r="V828" i="6" s="1"/>
  <c r="O827" i="6"/>
  <c r="AE827" i="6" s="1"/>
  <c r="N762" i="6"/>
  <c r="V762" i="6" s="1"/>
  <c r="O762" i="6"/>
  <c r="AE762" i="6" s="1"/>
  <c r="N785" i="6"/>
  <c r="R785" i="6" s="1"/>
  <c r="O785" i="6"/>
  <c r="AE785" i="6" s="1"/>
  <c r="N640" i="6"/>
  <c r="V640" i="6" s="1"/>
  <c r="O640" i="6"/>
  <c r="N641" i="6"/>
  <c r="V641" i="6" s="1"/>
  <c r="O641" i="6"/>
  <c r="AE641" i="6" s="1"/>
  <c r="N642" i="6"/>
  <c r="V642" i="6" s="1"/>
  <c r="O642" i="6"/>
  <c r="N763" i="6"/>
  <c r="V763" i="6" s="1"/>
  <c r="O763" i="6"/>
  <c r="AE763" i="6" s="1"/>
  <c r="N643" i="6"/>
  <c r="V643" i="6" s="1"/>
  <c r="O643" i="6"/>
  <c r="N764" i="6"/>
  <c r="V764" i="6" s="1"/>
  <c r="O764" i="6"/>
  <c r="AE764" i="6" s="1"/>
  <c r="N644" i="6"/>
  <c r="V644" i="6" s="1"/>
  <c r="O644" i="6"/>
  <c r="N765" i="6"/>
  <c r="V765" i="6" s="1"/>
  <c r="O765" i="6"/>
  <c r="N645" i="6"/>
  <c r="V645" i="6" s="1"/>
  <c r="O645" i="6"/>
  <c r="N646" i="6"/>
  <c r="V646" i="6" s="1"/>
  <c r="O646" i="6"/>
  <c r="AE646" i="6" s="1"/>
  <c r="N766" i="6"/>
  <c r="V766" i="6" s="1"/>
  <c r="O766" i="6"/>
  <c r="AE766" i="6" s="1"/>
  <c r="N647" i="6"/>
  <c r="O647" i="6"/>
  <c r="N648" i="6"/>
  <c r="V648" i="6" s="1"/>
  <c r="O648" i="6"/>
  <c r="AE648" i="6" s="1"/>
  <c r="N649" i="6"/>
  <c r="V649" i="6" s="1"/>
  <c r="O649" i="6"/>
  <c r="AE649" i="6" s="1"/>
  <c r="N650" i="6"/>
  <c r="V650" i="6" s="1"/>
  <c r="O650" i="6"/>
  <c r="N651" i="6"/>
  <c r="V651" i="6" s="1"/>
  <c r="O651" i="6"/>
  <c r="N652" i="6"/>
  <c r="V652" i="6" s="1"/>
  <c r="O652" i="6"/>
  <c r="AE652" i="6" s="1"/>
  <c r="N653" i="6"/>
  <c r="V653" i="6" s="1"/>
  <c r="O653" i="6"/>
  <c r="AE653" i="6" s="1"/>
  <c r="N791" i="6"/>
  <c r="V791" i="6" s="1"/>
  <c r="O791" i="6"/>
  <c r="N792" i="6"/>
  <c r="O792" i="6"/>
  <c r="AE792" i="6" s="1"/>
  <c r="N778" i="6"/>
  <c r="V778" i="6" s="1"/>
  <c r="V779" i="6" s="1"/>
  <c r="O778" i="6"/>
  <c r="N793" i="6"/>
  <c r="V793" i="6" s="1"/>
  <c r="O793" i="6"/>
  <c r="AE793" i="6" s="1"/>
  <c r="N716" i="6"/>
  <c r="V716" i="6" s="1"/>
  <c r="O716" i="6"/>
  <c r="N811" i="6"/>
  <c r="O811" i="6"/>
  <c r="AE811" i="6" s="1"/>
  <c r="N812" i="6"/>
  <c r="V812" i="6" s="1"/>
  <c r="O812" i="6"/>
  <c r="AE812" i="6" s="1"/>
  <c r="N813" i="6"/>
  <c r="V813" i="6" s="1"/>
  <c r="O813" i="6"/>
  <c r="AE813" i="6" s="1"/>
  <c r="N717" i="6"/>
  <c r="V717" i="6" s="1"/>
  <c r="O717" i="6"/>
  <c r="AE717" i="6" s="1"/>
  <c r="N822" i="6"/>
  <c r="V822" i="6" s="1"/>
  <c r="O822" i="6"/>
  <c r="N794" i="6"/>
  <c r="V794" i="6" s="1"/>
  <c r="O794" i="6"/>
  <c r="N795" i="6"/>
  <c r="V795" i="6" s="1"/>
  <c r="O795" i="6"/>
  <c r="AE795" i="6" s="1"/>
  <c r="N796" i="6"/>
  <c r="V796" i="6" s="1"/>
  <c r="O796" i="6"/>
  <c r="N797" i="6"/>
  <c r="V797" i="6" s="1"/>
  <c r="O797" i="6"/>
  <c r="N798" i="6"/>
  <c r="V798" i="6" s="1"/>
  <c r="O798" i="6"/>
  <c r="AE798" i="6" s="1"/>
  <c r="N705" i="6"/>
  <c r="O705" i="6"/>
  <c r="N799" i="6"/>
  <c r="V799" i="6" s="1"/>
  <c r="O799" i="6"/>
  <c r="AE799" i="6" s="1"/>
  <c r="N800" i="6"/>
  <c r="O800" i="6"/>
  <c r="N722" i="6"/>
  <c r="V722" i="6" s="1"/>
  <c r="O722" i="6"/>
  <c r="AE722" i="6" s="1"/>
  <c r="N723" i="6"/>
  <c r="V723" i="6" s="1"/>
  <c r="O723" i="6"/>
  <c r="AE723" i="6" s="1"/>
  <c r="N767" i="6"/>
  <c r="V767" i="6" s="1"/>
  <c r="O767" i="6"/>
  <c r="N768" i="6"/>
  <c r="V768" i="6" s="1"/>
  <c r="O768" i="6"/>
  <c r="N654" i="6"/>
  <c r="V654" i="6" s="1"/>
  <c r="O654" i="6"/>
  <c r="N655" i="6"/>
  <c r="V655" i="6" s="1"/>
  <c r="O655" i="6"/>
  <c r="AE655" i="6" s="1"/>
  <c r="N656" i="6"/>
  <c r="V656" i="6" s="1"/>
  <c r="O656" i="6"/>
  <c r="N657" i="6"/>
  <c r="V657" i="6" s="1"/>
  <c r="O657" i="6"/>
  <c r="AE657" i="6" s="1"/>
  <c r="N658" i="6"/>
  <c r="V658" i="6" s="1"/>
  <c r="O658" i="6"/>
  <c r="N724" i="6"/>
  <c r="V724" i="6" s="1"/>
  <c r="O724" i="6"/>
  <c r="AE724" i="6" s="1"/>
  <c r="N659" i="6"/>
  <c r="V659" i="6" s="1"/>
  <c r="O659" i="6"/>
  <c r="N660" i="6"/>
  <c r="V660" i="6" s="1"/>
  <c r="O660" i="6"/>
  <c r="AE660" i="6" s="1"/>
  <c r="N661" i="6"/>
  <c r="V661" i="6" s="1"/>
  <c r="O661" i="6"/>
  <c r="N662" i="6"/>
  <c r="V662" i="6" s="1"/>
  <c r="O662" i="6"/>
  <c r="AE662" i="6" s="1"/>
  <c r="N663" i="6"/>
  <c r="V663" i="6" s="1"/>
  <c r="O663" i="6"/>
  <c r="N823" i="6"/>
  <c r="V823" i="6" s="1"/>
  <c r="O823" i="6"/>
  <c r="N664" i="6"/>
  <c r="V664" i="6" s="1"/>
  <c r="O664" i="6"/>
  <c r="N801" i="6"/>
  <c r="V801" i="6" s="1"/>
  <c r="O801" i="6"/>
  <c r="AE801" i="6" s="1"/>
  <c r="N819" i="6"/>
  <c r="V819" i="6" s="1"/>
  <c r="V820" i="6" s="1"/>
  <c r="O819" i="6"/>
  <c r="AE819" i="6" s="1"/>
  <c r="N725" i="6"/>
  <c r="V725" i="6" s="1"/>
  <c r="O725" i="6"/>
  <c r="N665" i="6"/>
  <c r="V665" i="6" s="1"/>
  <c r="O665" i="6"/>
  <c r="N706" i="6"/>
  <c r="O706" i="6"/>
  <c r="AA706" i="6" s="1"/>
  <c r="N726" i="6"/>
  <c r="V726" i="6" s="1"/>
  <c r="O726" i="6"/>
  <c r="N666" i="6"/>
  <c r="O666" i="6"/>
  <c r="N667" i="6"/>
  <c r="V667" i="6" s="1"/>
  <c r="O667" i="6"/>
  <c r="N668" i="6"/>
  <c r="V668" i="6" s="1"/>
  <c r="O668" i="6"/>
  <c r="AE668" i="6" s="1"/>
  <c r="N669" i="6"/>
  <c r="V669" i="6" s="1"/>
  <c r="O669" i="6"/>
  <c r="N670" i="6"/>
  <c r="V670" i="6" s="1"/>
  <c r="O670" i="6"/>
  <c r="N671" i="6"/>
  <c r="V671" i="6" s="1"/>
  <c r="O671" i="6"/>
  <c r="AE671" i="6" s="1"/>
  <c r="N720" i="6"/>
  <c r="V720" i="6" s="1"/>
  <c r="O720" i="6"/>
  <c r="AE720" i="6" s="1"/>
  <c r="N707" i="6"/>
  <c r="O707" i="6"/>
  <c r="N721" i="6"/>
  <c r="O721" i="6"/>
  <c r="AE721" i="6" s="1"/>
  <c r="N672" i="6"/>
  <c r="V672" i="6" s="1"/>
  <c r="O672" i="6"/>
  <c r="N673" i="6"/>
  <c r="V673" i="6" s="1"/>
  <c r="O673" i="6"/>
  <c r="AE673" i="6" s="1"/>
  <c r="N769" i="6"/>
  <c r="V769" i="6" s="1"/>
  <c r="O769" i="6"/>
  <c r="AE769" i="6" s="1"/>
  <c r="N770" i="6"/>
  <c r="O770" i="6"/>
  <c r="AE770" i="6" s="1"/>
  <c r="N674" i="6"/>
  <c r="V674" i="6" s="1"/>
  <c r="O674" i="6"/>
  <c r="N675" i="6"/>
  <c r="V675" i="6" s="1"/>
  <c r="O675" i="6"/>
  <c r="AE675" i="6" s="1"/>
  <c r="N676" i="6"/>
  <c r="V676" i="6" s="1"/>
  <c r="O676" i="6"/>
  <c r="AE676" i="6" s="1"/>
  <c r="N677" i="6"/>
  <c r="O677" i="6"/>
  <c r="AE677" i="6" s="1"/>
  <c r="N678" i="6"/>
  <c r="V678" i="6" s="1"/>
  <c r="O678" i="6"/>
  <c r="AE678" i="6" s="1"/>
  <c r="N679" i="6"/>
  <c r="V679" i="6" s="1"/>
  <c r="O679" i="6"/>
  <c r="AE679" i="6" s="1"/>
  <c r="N680" i="6"/>
  <c r="V680" i="6" s="1"/>
  <c r="O680" i="6"/>
  <c r="N681" i="6"/>
  <c r="V681" i="6" s="1"/>
  <c r="O681" i="6"/>
  <c r="AE681" i="6" s="1"/>
  <c r="N802" i="6"/>
  <c r="V802" i="6" s="1"/>
  <c r="O802" i="6"/>
  <c r="N682" i="6"/>
  <c r="V682" i="6" s="1"/>
  <c r="O682" i="6"/>
  <c r="AE682" i="6" s="1"/>
  <c r="N683" i="6"/>
  <c r="V683" i="6" s="1"/>
  <c r="O683" i="6"/>
  <c r="AE683" i="6" s="1"/>
  <c r="N684" i="6"/>
  <c r="O684" i="6"/>
  <c r="AE684" i="6" s="1"/>
  <c r="N803" i="6"/>
  <c r="V803" i="6" s="1"/>
  <c r="O803" i="6"/>
  <c r="N804" i="6"/>
  <c r="V804" i="6" s="1"/>
  <c r="O804" i="6"/>
  <c r="AE804" i="6" s="1"/>
  <c r="N685" i="6"/>
  <c r="V685" i="6" s="1"/>
  <c r="O685" i="6"/>
  <c r="N686" i="6"/>
  <c r="O686" i="6"/>
  <c r="AE686" i="6" s="1"/>
  <c r="N687" i="6"/>
  <c r="V687" i="6" s="1"/>
  <c r="O687" i="6"/>
  <c r="N688" i="6"/>
  <c r="V688" i="6" s="1"/>
  <c r="O688" i="6"/>
  <c r="AE688" i="6" s="1"/>
  <c r="N689" i="6"/>
  <c r="V689" i="6" s="1"/>
  <c r="O689" i="6"/>
  <c r="N690" i="6"/>
  <c r="O690" i="6"/>
  <c r="N691" i="6"/>
  <c r="V691" i="6" s="1"/>
  <c r="O691" i="6"/>
  <c r="AE691" i="6" s="1"/>
  <c r="N692" i="6"/>
  <c r="V692" i="6" s="1"/>
  <c r="O692" i="6"/>
  <c r="AE692" i="6" s="1"/>
  <c r="N693" i="6"/>
  <c r="V693" i="6" s="1"/>
  <c r="O693" i="6"/>
  <c r="N694" i="6"/>
  <c r="V694" i="6" s="1"/>
  <c r="O694" i="6"/>
  <c r="N695" i="6"/>
  <c r="V695" i="6" s="1"/>
  <c r="O695" i="6"/>
  <c r="AE695" i="6" s="1"/>
  <c r="N805" i="6"/>
  <c r="V805" i="6" s="1"/>
  <c r="O805" i="6"/>
  <c r="AE805" i="6" s="1"/>
  <c r="N806" i="6"/>
  <c r="V806" i="6" s="1"/>
  <c r="O806" i="6"/>
  <c r="AE806" i="6" s="1"/>
  <c r="N807" i="6"/>
  <c r="V807" i="6" s="1"/>
  <c r="O807" i="6"/>
  <c r="AE807" i="6" s="1"/>
  <c r="N808" i="6"/>
  <c r="O808" i="6"/>
  <c r="AE808" i="6" s="1"/>
  <c r="N718" i="6"/>
  <c r="V718" i="6" s="1"/>
  <c r="O718" i="6"/>
  <c r="AE718" i="6" s="1"/>
  <c r="N719" i="6"/>
  <c r="O719" i="6"/>
  <c r="AE719" i="6" s="1"/>
  <c r="N787" i="6"/>
  <c r="V787" i="6" s="1"/>
  <c r="O787" i="6"/>
  <c r="AE787" i="6" s="1"/>
  <c r="N728" i="6"/>
  <c r="V728" i="6" s="1"/>
  <c r="O728" i="6"/>
  <c r="AE728" i="6" s="1"/>
  <c r="N729" i="6"/>
  <c r="O729" i="6"/>
  <c r="AE729" i="6" s="1"/>
  <c r="N730" i="6"/>
  <c r="V730" i="6" s="1"/>
  <c r="O730" i="6"/>
  <c r="AE730" i="6" s="1"/>
  <c r="N772" i="6"/>
  <c r="O772" i="6"/>
  <c r="AE772" i="6" s="1"/>
  <c r="N773" i="6"/>
  <c r="V773" i="6" s="1"/>
  <c r="O773" i="6"/>
  <c r="AE773" i="6" s="1"/>
  <c r="N731" i="6"/>
  <c r="O731" i="6"/>
  <c r="AE731" i="6" s="1"/>
  <c r="N732" i="6"/>
  <c r="V732" i="6" s="1"/>
  <c r="O732" i="6"/>
  <c r="AE732" i="6" s="1"/>
  <c r="N733" i="6"/>
  <c r="V733" i="6" s="1"/>
  <c r="O733" i="6"/>
  <c r="AE733" i="6" s="1"/>
  <c r="N734" i="6"/>
  <c r="O734" i="6"/>
  <c r="AA734" i="6" s="1"/>
  <c r="N735" i="6"/>
  <c r="R735" i="6" s="1"/>
  <c r="O735" i="6"/>
  <c r="AA735" i="6" s="1"/>
  <c r="N736" i="6"/>
  <c r="O736" i="6"/>
  <c r="AE736" i="6" s="1"/>
  <c r="N737" i="6"/>
  <c r="V737" i="6" s="1"/>
  <c r="O737" i="6"/>
  <c r="AE737" i="6" s="1"/>
  <c r="N738" i="6"/>
  <c r="V738" i="6" s="1"/>
  <c r="O738" i="6"/>
  <c r="AE738" i="6" s="1"/>
  <c r="N739" i="6"/>
  <c r="V739" i="6" s="1"/>
  <c r="O739" i="6"/>
  <c r="AE739" i="6" s="1"/>
  <c r="N740" i="6"/>
  <c r="O740" i="6"/>
  <c r="AE740" i="6" s="1"/>
  <c r="N741" i="6"/>
  <c r="V741" i="6" s="1"/>
  <c r="O741" i="6"/>
  <c r="AE741" i="6" s="1"/>
  <c r="N742" i="6"/>
  <c r="O742" i="6"/>
  <c r="AE742" i="6" s="1"/>
  <c r="N743" i="6"/>
  <c r="O743" i="6"/>
  <c r="AE743" i="6" s="1"/>
  <c r="N744" i="6"/>
  <c r="V744" i="6" s="1"/>
  <c r="O744" i="6"/>
  <c r="AE744" i="6" s="1"/>
  <c r="N745" i="6"/>
  <c r="O745" i="6"/>
  <c r="AE745" i="6" s="1"/>
  <c r="N746" i="6"/>
  <c r="V746" i="6" s="1"/>
  <c r="O746" i="6"/>
  <c r="AE746" i="6" s="1"/>
  <c r="N774" i="6"/>
  <c r="O774" i="6"/>
  <c r="AE774" i="6" s="1"/>
  <c r="N775" i="6"/>
  <c r="V775" i="6" s="1"/>
  <c r="O775" i="6"/>
  <c r="AE775" i="6" s="1"/>
  <c r="N747" i="6"/>
  <c r="O747" i="6"/>
  <c r="AE747" i="6" s="1"/>
  <c r="N748" i="6"/>
  <c r="O748" i="6"/>
  <c r="AE748" i="6" s="1"/>
  <c r="N749" i="6"/>
  <c r="V749" i="6" s="1"/>
  <c r="O749" i="6"/>
  <c r="AE749" i="6" s="1"/>
  <c r="N750" i="6"/>
  <c r="O750" i="6"/>
  <c r="AE750" i="6" s="1"/>
  <c r="N751" i="6"/>
  <c r="V751" i="6" s="1"/>
  <c r="O751" i="6"/>
  <c r="AE751" i="6" s="1"/>
  <c r="N752" i="6"/>
  <c r="O752" i="6"/>
  <c r="AE752" i="6" s="1"/>
  <c r="N753" i="6"/>
  <c r="V753" i="6" s="1"/>
  <c r="O753" i="6"/>
  <c r="AE753" i="6" s="1"/>
  <c r="N814" i="6"/>
  <c r="V814" i="6" s="1"/>
  <c r="O814" i="6"/>
  <c r="AE814" i="6" s="1"/>
  <c r="N815" i="6"/>
  <c r="V815" i="6" s="1"/>
  <c r="O815" i="6"/>
  <c r="AE815" i="6" s="1"/>
  <c r="N816" i="6"/>
  <c r="O816" i="6"/>
  <c r="AE816" i="6" s="1"/>
  <c r="N817" i="6"/>
  <c r="V817" i="6" s="1"/>
  <c r="O817" i="6"/>
  <c r="AE817" i="6" s="1"/>
  <c r="N776" i="6"/>
  <c r="V776" i="6" s="1"/>
  <c r="O776" i="6"/>
  <c r="AE776" i="6" s="1"/>
  <c r="N830" i="6"/>
  <c r="O830" i="6"/>
  <c r="AE830" i="6" s="1"/>
  <c r="N831" i="6"/>
  <c r="V831" i="6" s="1"/>
  <c r="O831" i="6"/>
  <c r="AE831" i="6" s="1"/>
  <c r="N839" i="6"/>
  <c r="O839" i="6"/>
  <c r="AE839" i="6" s="1"/>
  <c r="N833" i="6"/>
  <c r="V833" i="6" s="1"/>
  <c r="V834" i="6" s="1"/>
  <c r="O833" i="6"/>
  <c r="AE833" i="6" s="1"/>
  <c r="N836" i="6"/>
  <c r="O836" i="6"/>
  <c r="AE836" i="6" s="1"/>
  <c r="N840" i="6"/>
  <c r="O840" i="6"/>
  <c r="N841" i="6"/>
  <c r="O841" i="6"/>
  <c r="AE841" i="6" s="1"/>
  <c r="N843" i="6"/>
  <c r="V843" i="6" s="1"/>
  <c r="V844" i="6" s="1"/>
  <c r="O843" i="6"/>
  <c r="AE843" i="6" s="1"/>
  <c r="N870" i="6"/>
  <c r="V870" i="6" s="1"/>
  <c r="V871" i="6" s="1"/>
  <c r="O870" i="6"/>
  <c r="AE870" i="6" s="1"/>
  <c r="N846" i="6"/>
  <c r="V846" i="6" s="1"/>
  <c r="O846" i="6"/>
  <c r="AE846" i="6" s="1"/>
  <c r="N873" i="6"/>
  <c r="O873" i="6"/>
  <c r="AE873" i="6" s="1"/>
  <c r="N874" i="6"/>
  <c r="V874" i="6" s="1"/>
  <c r="O874" i="6"/>
  <c r="AE874" i="6" s="1"/>
  <c r="N875" i="6"/>
  <c r="O875" i="6"/>
  <c r="AE875" i="6" s="1"/>
  <c r="N876" i="6"/>
  <c r="V876" i="6" s="1"/>
  <c r="O876" i="6"/>
  <c r="AE876" i="6" s="1"/>
  <c r="N877" i="6"/>
  <c r="O877" i="6"/>
  <c r="AE877" i="6" s="1"/>
  <c r="N847" i="6"/>
  <c r="V847" i="6" s="1"/>
  <c r="O847" i="6"/>
  <c r="AE847" i="6" s="1"/>
  <c r="N848" i="6"/>
  <c r="V848" i="6" s="1"/>
  <c r="O848" i="6"/>
  <c r="AE848" i="6" s="1"/>
  <c r="N849" i="6"/>
  <c r="O849" i="6"/>
  <c r="AE849" i="6" s="1"/>
  <c r="N850" i="6"/>
  <c r="O850" i="6"/>
  <c r="AE850" i="6" s="1"/>
  <c r="N851" i="6"/>
  <c r="O851" i="6"/>
  <c r="AE851" i="6" s="1"/>
  <c r="N852" i="6"/>
  <c r="V852" i="6" s="1"/>
  <c r="O852" i="6"/>
  <c r="AE852" i="6" s="1"/>
  <c r="N886" i="6"/>
  <c r="V886" i="6" s="1"/>
  <c r="V887" i="6" s="1"/>
  <c r="O886" i="6"/>
  <c r="N883" i="6"/>
  <c r="O883" i="6"/>
  <c r="N853" i="6"/>
  <c r="O853" i="6"/>
  <c r="AE853" i="6" s="1"/>
  <c r="N884" i="6"/>
  <c r="O884" i="6"/>
  <c r="N888" i="6"/>
  <c r="O888" i="6"/>
  <c r="N854" i="6"/>
  <c r="V854" i="6" s="1"/>
  <c r="O854" i="6"/>
  <c r="AE854" i="6" s="1"/>
  <c r="N855" i="6"/>
  <c r="O855" i="6"/>
  <c r="AE855" i="6" s="1"/>
  <c r="N856" i="6"/>
  <c r="V856" i="6" s="1"/>
  <c r="O856" i="6"/>
  <c r="AE856" i="6" s="1"/>
  <c r="N857" i="6"/>
  <c r="O857" i="6"/>
  <c r="AE857" i="6" s="1"/>
  <c r="N858" i="6"/>
  <c r="V858" i="6" s="1"/>
  <c r="O858" i="6"/>
  <c r="AE858" i="6" s="1"/>
  <c r="N859" i="6"/>
  <c r="V859" i="6" s="1"/>
  <c r="O859" i="6"/>
  <c r="AE859" i="6" s="1"/>
  <c r="N860" i="6"/>
  <c r="O860" i="6"/>
  <c r="AE860" i="6" s="1"/>
  <c r="N891" i="6"/>
  <c r="O891" i="6"/>
  <c r="AG891" i="6" s="1"/>
  <c r="N861" i="6"/>
  <c r="O861" i="6"/>
  <c r="AE861" i="6" s="1"/>
  <c r="N862" i="6"/>
  <c r="V862" i="6" s="1"/>
  <c r="O862" i="6"/>
  <c r="AE862" i="6" s="1"/>
  <c r="N951" i="6"/>
  <c r="O951" i="6"/>
  <c r="N952" i="6"/>
  <c r="O952" i="6"/>
  <c r="N953" i="6"/>
  <c r="R953" i="6" s="1"/>
  <c r="S953" i="6" s="1"/>
  <c r="O953" i="6"/>
  <c r="N954" i="6"/>
  <c r="R954" i="6" s="1"/>
  <c r="O954" i="6"/>
  <c r="N956" i="6"/>
  <c r="V956" i="6" s="1"/>
  <c r="O956" i="6"/>
  <c r="AE956" i="6" s="1"/>
  <c r="N946" i="6"/>
  <c r="O946" i="6"/>
  <c r="N917" i="6"/>
  <c r="O917" i="6"/>
  <c r="N868" i="6"/>
  <c r="V868" i="6" s="1"/>
  <c r="O868" i="6"/>
  <c r="AE868" i="6" s="1"/>
  <c r="N918" i="6"/>
  <c r="V918" i="6" s="1"/>
  <c r="O918" i="6"/>
  <c r="AA918" i="6" s="1"/>
  <c r="N863" i="6"/>
  <c r="O863" i="6"/>
  <c r="AE863" i="6" s="1"/>
  <c r="N896" i="6"/>
  <c r="R896" i="6" s="1"/>
  <c r="O896" i="6"/>
  <c r="AD896" i="6" s="1"/>
  <c r="N919" i="6"/>
  <c r="V919" i="6" s="1"/>
  <c r="O919" i="6"/>
  <c r="N920" i="6"/>
  <c r="R920" i="6" s="1"/>
  <c r="S920" i="6" s="1"/>
  <c r="O920" i="6"/>
  <c r="N921" i="6"/>
  <c r="V921" i="6" s="1"/>
  <c r="O921" i="6"/>
  <c r="N892" i="6"/>
  <c r="V892" i="6" s="1"/>
  <c r="O892" i="6"/>
  <c r="N893" i="6"/>
  <c r="X893" i="6" s="1"/>
  <c r="O893" i="6"/>
  <c r="N957" i="6"/>
  <c r="V957" i="6" s="1"/>
  <c r="O957" i="6"/>
  <c r="AE957" i="6" s="1"/>
  <c r="N880" i="6"/>
  <c r="O880" i="6"/>
  <c r="AE880" i="6" s="1"/>
  <c r="N894" i="6"/>
  <c r="O894" i="6"/>
  <c r="AA894" i="6" s="1"/>
  <c r="N958" i="6"/>
  <c r="O958" i="6"/>
  <c r="AE958" i="6" s="1"/>
  <c r="N895" i="6"/>
  <c r="X895" i="6" s="1"/>
  <c r="O895" i="6"/>
  <c r="AG895" i="6" s="1"/>
  <c r="N864" i="6"/>
  <c r="V864" i="6" s="1"/>
  <c r="O864" i="6"/>
  <c r="AE864" i="6" s="1"/>
  <c r="N897" i="6"/>
  <c r="V897" i="6" s="1"/>
  <c r="O897" i="6"/>
  <c r="AE897" i="6" s="1"/>
  <c r="N865" i="6"/>
  <c r="V865" i="6" s="1"/>
  <c r="O865" i="6"/>
  <c r="AE865" i="6" s="1"/>
  <c r="N866" i="6"/>
  <c r="V866" i="6" s="1"/>
  <c r="O866" i="6"/>
  <c r="AE866" i="6" s="1"/>
  <c r="N867" i="6"/>
  <c r="O867" i="6"/>
  <c r="AE867" i="6" s="1"/>
  <c r="N878" i="6"/>
  <c r="V878" i="6" s="1"/>
  <c r="O878" i="6"/>
  <c r="AE878" i="6" s="1"/>
  <c r="O8" i="6"/>
  <c r="AE8" i="6" s="1"/>
  <c r="N8" i="6"/>
  <c r="V8" i="6" s="1"/>
  <c r="U521" i="6" l="1"/>
  <c r="U449" i="6"/>
  <c r="U402" i="6"/>
  <c r="U208" i="6"/>
  <c r="U183" i="6"/>
  <c r="R550" i="6"/>
  <c r="R455" i="6"/>
  <c r="X402" i="6"/>
  <c r="U201" i="6"/>
  <c r="U832" i="6"/>
  <c r="U835" i="6" s="1"/>
  <c r="U754" i="6"/>
  <c r="U629" i="6"/>
  <c r="U630" i="6"/>
  <c r="U348" i="6"/>
  <c r="U298" i="6"/>
  <c r="U108" i="6"/>
  <c r="U67" i="6"/>
  <c r="U72" i="6" s="1"/>
  <c r="U52" i="6"/>
  <c r="U46" i="6"/>
  <c r="U47" i="6"/>
  <c r="U27" i="6"/>
  <c r="U28" i="6"/>
  <c r="U20" i="6"/>
  <c r="U25" i="6" s="1"/>
  <c r="U924" i="6"/>
  <c r="R959" i="6"/>
  <c r="U955" i="6"/>
  <c r="U885" i="6"/>
  <c r="U890" i="6" s="1"/>
  <c r="R879" i="6"/>
  <c r="R882" i="6" s="1"/>
  <c r="X869" i="6"/>
  <c r="X872" i="6" s="1"/>
  <c r="R837" i="6"/>
  <c r="R838" i="6"/>
  <c r="R832" i="6"/>
  <c r="R835" i="6" s="1"/>
  <c r="X818" i="6"/>
  <c r="U788" i="6"/>
  <c r="X782" i="6"/>
  <c r="X777" i="6"/>
  <c r="R629" i="6"/>
  <c r="R630" i="6"/>
  <c r="U824" i="6"/>
  <c r="U587" i="6"/>
  <c r="R622" i="6"/>
  <c r="R582" i="6"/>
  <c r="R583" i="6"/>
  <c r="X579" i="6"/>
  <c r="X580" i="6"/>
  <c r="X576" i="6"/>
  <c r="X577" i="6"/>
  <c r="U556" i="6"/>
  <c r="X528" i="6"/>
  <c r="X529" i="6"/>
  <c r="R521" i="6"/>
  <c r="X516" i="6"/>
  <c r="U459" i="6"/>
  <c r="X437" i="6"/>
  <c r="R498" i="6"/>
  <c r="R491" i="6"/>
  <c r="R492" i="6"/>
  <c r="X485" i="6"/>
  <c r="X486" i="6"/>
  <c r="U446" i="6"/>
  <c r="R449" i="6"/>
  <c r="U424" i="6"/>
  <c r="X399" i="6"/>
  <c r="X433" i="6"/>
  <c r="X429" i="6"/>
  <c r="R405" i="6"/>
  <c r="X377" i="6"/>
  <c r="X257" i="6"/>
  <c r="R298" i="6"/>
  <c r="U228" i="6"/>
  <c r="R208" i="6"/>
  <c r="R183" i="6"/>
  <c r="X191" i="6"/>
  <c r="X205" i="6"/>
  <c r="R198" i="6"/>
  <c r="X168" i="6"/>
  <c r="X179" i="6" s="1"/>
  <c r="U122" i="6"/>
  <c r="X178" i="6"/>
  <c r="U146" i="6"/>
  <c r="R156" i="6"/>
  <c r="X165" i="6"/>
  <c r="R108" i="6"/>
  <c r="U82" i="6"/>
  <c r="R67" i="6"/>
  <c r="R72" i="6" s="1"/>
  <c r="R52" i="6"/>
  <c r="R47" i="6"/>
  <c r="R46" i="6"/>
  <c r="X35" i="6"/>
  <c r="X34" i="6"/>
  <c r="X42" i="6"/>
  <c r="X43" i="6"/>
  <c r="X30" i="6"/>
  <c r="X31" i="6"/>
  <c r="R28" i="6"/>
  <c r="R27" i="6"/>
  <c r="R20" i="6"/>
  <c r="R17" i="6"/>
  <c r="R18" i="6"/>
  <c r="X14" i="6"/>
  <c r="X15" i="6"/>
  <c r="U959" i="6"/>
  <c r="U838" i="6"/>
  <c r="U837" i="6"/>
  <c r="U582" i="6"/>
  <c r="U583" i="6"/>
  <c r="U477" i="6"/>
  <c r="U498" i="6"/>
  <c r="U508" i="6"/>
  <c r="U491" i="6"/>
  <c r="U492" i="6"/>
  <c r="R14" i="6"/>
  <c r="R15" i="6"/>
  <c r="U869" i="6"/>
  <c r="U872" i="6" s="1"/>
  <c r="U818" i="6"/>
  <c r="U782" i="6"/>
  <c r="U777" i="6"/>
  <c r="U615" i="6"/>
  <c r="U579" i="6"/>
  <c r="U580" i="6"/>
  <c r="U547" i="6"/>
  <c r="U550" i="6"/>
  <c r="U528" i="6"/>
  <c r="U529" i="6"/>
  <c r="U516" i="6"/>
  <c r="U526" i="6" s="1"/>
  <c r="U455" i="6"/>
  <c r="U437" i="6"/>
  <c r="U485" i="6"/>
  <c r="U486" i="6"/>
  <c r="U399" i="6"/>
  <c r="U433" i="6"/>
  <c r="U429" i="6"/>
  <c r="U318" i="6"/>
  <c r="U219" i="6"/>
  <c r="U191" i="6"/>
  <c r="U205" i="6"/>
  <c r="U168" i="6"/>
  <c r="U179" i="6" s="1"/>
  <c r="U178" i="6"/>
  <c r="U165" i="6"/>
  <c r="U64" i="6"/>
  <c r="U34" i="6"/>
  <c r="U35" i="6"/>
  <c r="U43" i="6"/>
  <c r="U42" i="6"/>
  <c r="U31" i="6"/>
  <c r="U30" i="6"/>
  <c r="U879" i="6"/>
  <c r="U882" i="6" s="1"/>
  <c r="U842" i="6"/>
  <c r="U622" i="6"/>
  <c r="U480" i="6"/>
  <c r="U483" i="6" s="1"/>
  <c r="U405" i="6"/>
  <c r="U411" i="6" s="1"/>
  <c r="U198" i="6"/>
  <c r="U156" i="6"/>
  <c r="U17" i="6"/>
  <c r="U18" i="6"/>
  <c r="U14" i="6"/>
  <c r="U15" i="6"/>
  <c r="X959" i="6"/>
  <c r="X879" i="6"/>
  <c r="X882" i="6" s="1"/>
  <c r="R869" i="6"/>
  <c r="R872" i="6" s="1"/>
  <c r="X837" i="6"/>
  <c r="X838" i="6"/>
  <c r="X832" i="6"/>
  <c r="X835" i="6"/>
  <c r="R818" i="6"/>
  <c r="R782" i="6"/>
  <c r="R777" i="6"/>
  <c r="X629" i="6"/>
  <c r="X630" i="6"/>
  <c r="U625" i="6"/>
  <c r="X622" i="6"/>
  <c r="X582" i="6"/>
  <c r="X583" i="6"/>
  <c r="R579" i="6"/>
  <c r="R580" i="6"/>
  <c r="U566" i="6"/>
  <c r="R528" i="6"/>
  <c r="R529" i="6"/>
  <c r="X521" i="6"/>
  <c r="R516" i="6"/>
  <c r="R437" i="6"/>
  <c r="X498" i="6"/>
  <c r="X491" i="6"/>
  <c r="X492" i="6"/>
  <c r="R485" i="6"/>
  <c r="R486" i="6"/>
  <c r="X480" i="6"/>
  <c r="X483" i="6" s="1"/>
  <c r="U418" i="6"/>
  <c r="X449" i="6"/>
  <c r="U415" i="6"/>
  <c r="R433" i="6"/>
  <c r="R429" i="6"/>
  <c r="U358" i="6"/>
  <c r="U268" i="6"/>
  <c r="X298" i="6"/>
  <c r="U332" i="6"/>
  <c r="X335" i="6"/>
  <c r="X208" i="6"/>
  <c r="X183" i="6"/>
  <c r="R191" i="6"/>
  <c r="R205" i="6"/>
  <c r="X198" i="6"/>
  <c r="R168" i="6"/>
  <c r="R179" i="6" s="1"/>
  <c r="R178" i="6"/>
  <c r="X162" i="6"/>
  <c r="X156" i="6"/>
  <c r="R165" i="6"/>
  <c r="X108" i="6"/>
  <c r="R64" i="6"/>
  <c r="U74" i="6"/>
  <c r="U83" i="6" s="1"/>
  <c r="U57" i="6"/>
  <c r="U65" i="6" s="1"/>
  <c r="X67" i="6"/>
  <c r="X72" i="6" s="1"/>
  <c r="X52" i="6"/>
  <c r="X47" i="6"/>
  <c r="X46" i="6"/>
  <c r="R35" i="6"/>
  <c r="R34" i="6"/>
  <c r="R42" i="6"/>
  <c r="R43" i="6"/>
  <c r="R30" i="6"/>
  <c r="R31" i="6"/>
  <c r="X28" i="6"/>
  <c r="X27" i="6"/>
  <c r="X20" i="6"/>
  <c r="X17" i="6"/>
  <c r="X18" i="6"/>
  <c r="V782" i="6"/>
  <c r="V629" i="6"/>
  <c r="V625" i="6"/>
  <c r="V622" i="6"/>
  <c r="V583" i="6"/>
  <c r="V582" i="6"/>
  <c r="V580" i="6"/>
  <c r="V579" i="6"/>
  <c r="V576" i="6"/>
  <c r="V550" i="6"/>
  <c r="V529" i="6"/>
  <c r="V528" i="6"/>
  <c r="V521" i="6"/>
  <c r="V491" i="6"/>
  <c r="V486" i="6"/>
  <c r="V485" i="6"/>
  <c r="V480" i="6"/>
  <c r="V483" i="6" s="1"/>
  <c r="V455" i="6"/>
  <c r="V449" i="6"/>
  <c r="V446" i="6"/>
  <c r="V437" i="6"/>
  <c r="V429" i="6"/>
  <c r="V205" i="6"/>
  <c r="V183" i="6"/>
  <c r="V162" i="6"/>
  <c r="V28" i="6"/>
  <c r="V27" i="6"/>
  <c r="V18" i="6"/>
  <c r="V17" i="6"/>
  <c r="V630" i="6"/>
  <c r="V577" i="6"/>
  <c r="V492" i="6"/>
  <c r="AF163" i="6"/>
  <c r="X784" i="6"/>
  <c r="X564" i="6"/>
  <c r="X557" i="6"/>
  <c r="R368" i="6"/>
  <c r="X524" i="6"/>
  <c r="X525" i="6" s="1"/>
  <c r="R387" i="6"/>
  <c r="R388" i="6" s="1"/>
  <c r="AA324" i="6"/>
  <c r="AB324" i="6" s="1"/>
  <c r="AD425" i="6"/>
  <c r="AF425" i="6" s="1"/>
  <c r="AE896" i="6"/>
  <c r="AF896" i="6" s="1"/>
  <c r="R370" i="6"/>
  <c r="S370" i="6" s="1"/>
  <c r="AD369" i="6"/>
  <c r="AA329" i="6"/>
  <c r="AB329" i="6" s="1"/>
  <c r="AC329" i="6" s="1"/>
  <c r="AG327" i="6"/>
  <c r="X562" i="6"/>
  <c r="X422" i="6"/>
  <c r="R406" i="6"/>
  <c r="R407" i="6" s="1"/>
  <c r="R361" i="6"/>
  <c r="S361" i="6" s="1"/>
  <c r="AE394" i="6"/>
  <c r="X787" i="6"/>
  <c r="X783" i="6"/>
  <c r="AE546" i="6"/>
  <c r="AF546" i="6" s="1"/>
  <c r="X561" i="6"/>
  <c r="R425" i="6"/>
  <c r="R426" i="6" s="1"/>
  <c r="R360" i="6"/>
  <c r="S360" i="6" s="1"/>
  <c r="Y360" i="6" s="1"/>
  <c r="AD370" i="6"/>
  <c r="AF370" i="6" s="1"/>
  <c r="R369" i="6"/>
  <c r="S369" i="6" s="1"/>
  <c r="AD368" i="6"/>
  <c r="AD843" i="6"/>
  <c r="AF843" i="6" s="1"/>
  <c r="X785" i="6"/>
  <c r="AD789" i="6"/>
  <c r="X624" i="6"/>
  <c r="X558" i="6"/>
  <c r="X560" i="6"/>
  <c r="R420" i="6"/>
  <c r="S420" i="6" s="1"/>
  <c r="AA325" i="6"/>
  <c r="AB325" i="6" s="1"/>
  <c r="AC325" i="6" s="1"/>
  <c r="V329" i="6"/>
  <c r="W329" i="6" s="1"/>
  <c r="X329" i="6"/>
  <c r="V325" i="6"/>
  <c r="X325" i="6"/>
  <c r="U336" i="6"/>
  <c r="U337" i="6" s="1"/>
  <c r="V336" i="6"/>
  <c r="V337" i="6" s="1"/>
  <c r="V276" i="6"/>
  <c r="R276" i="6"/>
  <c r="S276" i="6" s="1"/>
  <c r="V273" i="6"/>
  <c r="R273" i="6"/>
  <c r="U244" i="6"/>
  <c r="V244" i="6"/>
  <c r="V234" i="6"/>
  <c r="V235" i="6" s="1"/>
  <c r="R234" i="6"/>
  <c r="R235" i="6" s="1"/>
  <c r="V111" i="6"/>
  <c r="W111" i="6" s="1"/>
  <c r="R111" i="6"/>
  <c r="S111" i="6" s="1"/>
  <c r="X111" i="6"/>
  <c r="V117" i="6"/>
  <c r="W117" i="6" s="1"/>
  <c r="R117" i="6"/>
  <c r="S117" i="6" s="1"/>
  <c r="X117" i="6"/>
  <c r="R623" i="6"/>
  <c r="R563" i="6"/>
  <c r="S563" i="6" s="1"/>
  <c r="Y563" i="6" s="1"/>
  <c r="R421" i="6"/>
  <c r="S421" i="6" s="1"/>
  <c r="X359" i="6"/>
  <c r="U123" i="6"/>
  <c r="AD375" i="6"/>
  <c r="AE375" i="6"/>
  <c r="AA373" i="6"/>
  <c r="AB373" i="6" s="1"/>
  <c r="AC373" i="6" s="1"/>
  <c r="AE373" i="6"/>
  <c r="AD372" i="6"/>
  <c r="AE372" i="6"/>
  <c r="AE322" i="6"/>
  <c r="AF322" i="6" s="1"/>
  <c r="AA322" i="6"/>
  <c r="AB322" i="6" s="1"/>
  <c r="AD338" i="6"/>
  <c r="AE338" i="6"/>
  <c r="AE272" i="6"/>
  <c r="AA272" i="6"/>
  <c r="AB272" i="6" s="1"/>
  <c r="AD272" i="6"/>
  <c r="AD302" i="6"/>
  <c r="AE302" i="6"/>
  <c r="AE275" i="6"/>
  <c r="AD275" i="6"/>
  <c r="AE321" i="6"/>
  <c r="AF321" i="6" s="1"/>
  <c r="AG321" i="6"/>
  <c r="AE333" i="6"/>
  <c r="AD333" i="6"/>
  <c r="AE230" i="6"/>
  <c r="AF230" i="6" s="1"/>
  <c r="AG230" i="6"/>
  <c r="AE231" i="6"/>
  <c r="AF231" i="6" s="1"/>
  <c r="AA231" i="6"/>
  <c r="AB231" i="6" s="1"/>
  <c r="AE199" i="6"/>
  <c r="AF199" i="6" s="1"/>
  <c r="AA199" i="6"/>
  <c r="AB199" i="6" s="1"/>
  <c r="AE116" i="6"/>
  <c r="AF116" i="6" s="1"/>
  <c r="AA116" i="6"/>
  <c r="AB116" i="6" s="1"/>
  <c r="AE112" i="6"/>
  <c r="AF112" i="6" s="1"/>
  <c r="AA112" i="6"/>
  <c r="AB112" i="6" s="1"/>
  <c r="AE110" i="6"/>
  <c r="AF110" i="6" s="1"/>
  <c r="AA110" i="6"/>
  <c r="AB110" i="6" s="1"/>
  <c r="AC110" i="6" s="1"/>
  <c r="AE126" i="6"/>
  <c r="AA126" i="6"/>
  <c r="AB126" i="6" s="1"/>
  <c r="AD126" i="6"/>
  <c r="AE157" i="6"/>
  <c r="AF157" i="6" s="1"/>
  <c r="AA157" i="6"/>
  <c r="AB157" i="6" s="1"/>
  <c r="AC157" i="6" s="1"/>
  <c r="AE124" i="6"/>
  <c r="AD124" i="6"/>
  <c r="AE121" i="6"/>
  <c r="AF121" i="6" s="1"/>
  <c r="AG121" i="6"/>
  <c r="AE119" i="6"/>
  <c r="AF119" i="6" s="1"/>
  <c r="AG119" i="6"/>
  <c r="AE118" i="6"/>
  <c r="AF118" i="6" s="1"/>
  <c r="AA118" i="6"/>
  <c r="AB118" i="6" s="1"/>
  <c r="AC118" i="6" s="1"/>
  <c r="AD87" i="6"/>
  <c r="AE87" i="6"/>
  <c r="AA843" i="6"/>
  <c r="AB843" i="6" s="1"/>
  <c r="AH843" i="6" s="1"/>
  <c r="AI843" i="6" s="1"/>
  <c r="AG787" i="6"/>
  <c r="AG785" i="6"/>
  <c r="AA786" i="6"/>
  <c r="AG784" i="6"/>
  <c r="AG783" i="6"/>
  <c r="AG624" i="6"/>
  <c r="AA623" i="6"/>
  <c r="AB623" i="6" s="1"/>
  <c r="AA565" i="6"/>
  <c r="AB565" i="6" s="1"/>
  <c r="AH565" i="6" s="1"/>
  <c r="AG564" i="6"/>
  <c r="AA559" i="6"/>
  <c r="AB559" i="6" s="1"/>
  <c r="AC559" i="6" s="1"/>
  <c r="AG558" i="6"/>
  <c r="AG557" i="6"/>
  <c r="AA563" i="6"/>
  <c r="AB563" i="6" s="1"/>
  <c r="AC563" i="6" s="1"/>
  <c r="AG562" i="6"/>
  <c r="AG561" i="6"/>
  <c r="AG560" i="6"/>
  <c r="AG524" i="6"/>
  <c r="AA511" i="6"/>
  <c r="AB511" i="6" s="1"/>
  <c r="AH511" i="6" s="1"/>
  <c r="AA423" i="6"/>
  <c r="AB423" i="6" s="1"/>
  <c r="AH423" i="6" s="1"/>
  <c r="AG422" i="6"/>
  <c r="AA421" i="6"/>
  <c r="AB421" i="6" s="1"/>
  <c r="AA425" i="6"/>
  <c r="AB425" i="6" s="1"/>
  <c r="AC425" i="6" s="1"/>
  <c r="AA420" i="6"/>
  <c r="AB420" i="6" s="1"/>
  <c r="AA387" i="6"/>
  <c r="AB387" i="6" s="1"/>
  <c r="AA406" i="6"/>
  <c r="AB406" i="6" s="1"/>
  <c r="AC406" i="6" s="1"/>
  <c r="AA360" i="6"/>
  <c r="AB360" i="6" s="1"/>
  <c r="AH360" i="6" s="1"/>
  <c r="AG359" i="6"/>
  <c r="AG362" i="6"/>
  <c r="AA370" i="6"/>
  <c r="AB370" i="6" s="1"/>
  <c r="AC370" i="6" s="1"/>
  <c r="AA361" i="6"/>
  <c r="AB361" i="6" s="1"/>
  <c r="AE379" i="6"/>
  <c r="AF379" i="6" s="1"/>
  <c r="AA328" i="6"/>
  <c r="AB328" i="6" s="1"/>
  <c r="AC328" i="6" s="1"/>
  <c r="AG326" i="6"/>
  <c r="AG322" i="6"/>
  <c r="AA271" i="6"/>
  <c r="AB271" i="6" s="1"/>
  <c r="AA275" i="6"/>
  <c r="AB275" i="6" s="1"/>
  <c r="AG116" i="6"/>
  <c r="AG112" i="6"/>
  <c r="V330" i="6"/>
  <c r="X330" i="6"/>
  <c r="R330" i="6"/>
  <c r="V269" i="6"/>
  <c r="R269" i="6"/>
  <c r="U256" i="6"/>
  <c r="U257" i="6" s="1"/>
  <c r="V256" i="6"/>
  <c r="V257" i="6" s="1"/>
  <c r="V334" i="6"/>
  <c r="R334" i="6"/>
  <c r="V229" i="6"/>
  <c r="X229" i="6"/>
  <c r="R229" i="6"/>
  <c r="R285" i="6"/>
  <c r="S285" i="6" s="1"/>
  <c r="V285" i="6"/>
  <c r="V232" i="6"/>
  <c r="W232" i="6" s="1"/>
  <c r="R232" i="6"/>
  <c r="S232" i="6" s="1"/>
  <c r="X232" i="6"/>
  <c r="V115" i="6"/>
  <c r="W115" i="6" s="1"/>
  <c r="R115" i="6"/>
  <c r="S115" i="6" s="1"/>
  <c r="X115" i="6"/>
  <c r="R56" i="6"/>
  <c r="S56" i="6" s="1"/>
  <c r="X56" i="6"/>
  <c r="R843" i="6"/>
  <c r="R844" i="6" s="1"/>
  <c r="R789" i="6"/>
  <c r="R790" i="6" s="1"/>
  <c r="R559" i="6"/>
  <c r="S559" i="6" s="1"/>
  <c r="Y559" i="6" s="1"/>
  <c r="R511" i="6"/>
  <c r="R512" i="6" s="1"/>
  <c r="R423" i="6"/>
  <c r="S423" i="6" s="1"/>
  <c r="Y423" i="6" s="1"/>
  <c r="V328" i="6"/>
  <c r="W328" i="6" s="1"/>
  <c r="R328" i="6"/>
  <c r="S328" i="6" s="1"/>
  <c r="V326" i="6"/>
  <c r="W326" i="6" s="1"/>
  <c r="R326" i="6"/>
  <c r="S326" i="6" s="1"/>
  <c r="T326" i="6" s="1"/>
  <c r="U375" i="6"/>
  <c r="V375" i="6"/>
  <c r="V377" i="6" s="1"/>
  <c r="V324" i="6"/>
  <c r="W324" i="6" s="1"/>
  <c r="R324" i="6"/>
  <c r="S324" i="6" s="1"/>
  <c r="X324" i="6"/>
  <c r="V322" i="6"/>
  <c r="W322" i="6" s="1"/>
  <c r="X322" i="6"/>
  <c r="R322" i="6"/>
  <c r="S322" i="6" s="1"/>
  <c r="V272" i="6"/>
  <c r="W272" i="6" s="1"/>
  <c r="R272" i="6"/>
  <c r="S272" i="6" s="1"/>
  <c r="V271" i="6"/>
  <c r="R271" i="6"/>
  <c r="S271" i="6" s="1"/>
  <c r="U271" i="6"/>
  <c r="U302" i="6"/>
  <c r="U303" i="6" s="1"/>
  <c r="V302" i="6"/>
  <c r="V303" i="6" s="1"/>
  <c r="V277" i="6"/>
  <c r="R277" i="6"/>
  <c r="S277" i="6" s="1"/>
  <c r="T277" i="6" s="1"/>
  <c r="U277" i="6"/>
  <c r="V275" i="6"/>
  <c r="R275" i="6"/>
  <c r="S275" i="6" s="1"/>
  <c r="U275" i="6"/>
  <c r="V321" i="6"/>
  <c r="R321" i="6"/>
  <c r="X321" i="6"/>
  <c r="V333" i="6"/>
  <c r="V335" i="6" s="1"/>
  <c r="R333" i="6"/>
  <c r="R335" i="6" s="1"/>
  <c r="U333" i="6"/>
  <c r="V230" i="6"/>
  <c r="W230" i="6" s="1"/>
  <c r="R230" i="6"/>
  <c r="S230" i="6" s="1"/>
  <c r="X230" i="6"/>
  <c r="X231" i="6"/>
  <c r="R231" i="6"/>
  <c r="V199" i="6"/>
  <c r="X199" i="6"/>
  <c r="R199" i="6"/>
  <c r="V116" i="6"/>
  <c r="W116" i="6" s="1"/>
  <c r="X116" i="6"/>
  <c r="R116" i="6"/>
  <c r="S116" i="6" s="1"/>
  <c r="V114" i="6"/>
  <c r="W114" i="6" s="1"/>
  <c r="X114" i="6"/>
  <c r="R114" i="6"/>
  <c r="S114" i="6" s="1"/>
  <c r="X112" i="6"/>
  <c r="R112" i="6"/>
  <c r="S112" i="6" s="1"/>
  <c r="T112" i="6" s="1"/>
  <c r="V110" i="6"/>
  <c r="W110" i="6" s="1"/>
  <c r="X110" i="6"/>
  <c r="R110" i="6"/>
  <c r="S110" i="6" s="1"/>
  <c r="V157" i="6"/>
  <c r="V158" i="6" s="1"/>
  <c r="X157" i="6"/>
  <c r="X158" i="6" s="1"/>
  <c r="R157" i="6"/>
  <c r="R158" i="6" s="1"/>
  <c r="U97" i="6"/>
  <c r="V97" i="6"/>
  <c r="V124" i="6"/>
  <c r="R124" i="6"/>
  <c r="S124" i="6" s="1"/>
  <c r="U124" i="6"/>
  <c r="V121" i="6"/>
  <c r="W121" i="6" s="1"/>
  <c r="R121" i="6"/>
  <c r="S121" i="6" s="1"/>
  <c r="X121" i="6"/>
  <c r="V119" i="6"/>
  <c r="W119" i="6" s="1"/>
  <c r="R119" i="6"/>
  <c r="S119" i="6" s="1"/>
  <c r="X119" i="6"/>
  <c r="V118" i="6"/>
  <c r="W118" i="6" s="1"/>
  <c r="X118" i="6"/>
  <c r="R118" i="6"/>
  <c r="S118" i="6" s="1"/>
  <c r="T118" i="6" s="1"/>
  <c r="R87" i="6"/>
  <c r="S87" i="6" s="1"/>
  <c r="V87" i="6"/>
  <c r="V896" i="6"/>
  <c r="R787" i="6"/>
  <c r="X786" i="6"/>
  <c r="R784" i="6"/>
  <c r="R783" i="6"/>
  <c r="R624" i="6"/>
  <c r="X623" i="6"/>
  <c r="X565" i="6"/>
  <c r="R564" i="6"/>
  <c r="S564" i="6" s="1"/>
  <c r="V546" i="6"/>
  <c r="X559" i="6"/>
  <c r="R558" i="6"/>
  <c r="R557" i="6"/>
  <c r="X563" i="6"/>
  <c r="R561" i="6"/>
  <c r="S561" i="6" s="1"/>
  <c r="R560" i="6"/>
  <c r="S560" i="6" s="1"/>
  <c r="R524" i="6"/>
  <c r="R525" i="6" s="1"/>
  <c r="X423" i="6"/>
  <c r="R422" i="6"/>
  <c r="S422" i="6" s="1"/>
  <c r="Y422" i="6" s="1"/>
  <c r="X421" i="6"/>
  <c r="AE468" i="6"/>
  <c r="AF468" i="6" s="1"/>
  <c r="AE467" i="6"/>
  <c r="AF467" i="6" s="1"/>
  <c r="X420" i="6"/>
  <c r="X387" i="6"/>
  <c r="X388" i="6" s="1"/>
  <c r="X360" i="6"/>
  <c r="R359" i="6"/>
  <c r="R362" i="6"/>
  <c r="X361" i="6"/>
  <c r="AE395" i="6"/>
  <c r="AF395" i="6" s="1"/>
  <c r="AE380" i="6"/>
  <c r="AF380" i="6" s="1"/>
  <c r="R329" i="6"/>
  <c r="S329" i="6" s="1"/>
  <c r="X328" i="6"/>
  <c r="AA327" i="6"/>
  <c r="AB327" i="6" s="1"/>
  <c r="AC327" i="6" s="1"/>
  <c r="R325" i="6"/>
  <c r="AG330" i="6"/>
  <c r="U273" i="6"/>
  <c r="AA333" i="6"/>
  <c r="AB333" i="6" s="1"/>
  <c r="AH333" i="6" s="1"/>
  <c r="AI333" i="6" s="1"/>
  <c r="U234" i="6"/>
  <c r="U235" i="6" s="1"/>
  <c r="AG229" i="6"/>
  <c r="AG231" i="6"/>
  <c r="AG157" i="6"/>
  <c r="U125" i="6"/>
  <c r="AA121" i="6"/>
  <c r="AB121" i="6" s="1"/>
  <c r="V327" i="6"/>
  <c r="W327" i="6" s="1"/>
  <c r="X327" i="6"/>
  <c r="V323" i="6"/>
  <c r="W323" i="6" s="1"/>
  <c r="R323" i="6"/>
  <c r="S323" i="6" s="1"/>
  <c r="X323" i="6"/>
  <c r="U300" i="6"/>
  <c r="V300" i="6"/>
  <c r="V270" i="6"/>
  <c r="R270" i="6"/>
  <c r="S270" i="6" s="1"/>
  <c r="V274" i="6"/>
  <c r="W274" i="6" s="1"/>
  <c r="R274" i="6"/>
  <c r="S274" i="6" s="1"/>
  <c r="V200" i="6"/>
  <c r="W200" i="6" s="1"/>
  <c r="R200" i="6"/>
  <c r="S200" i="6" s="1"/>
  <c r="X200" i="6"/>
  <c r="V113" i="6"/>
  <c r="W113" i="6" s="1"/>
  <c r="R113" i="6"/>
  <c r="S113" i="6" s="1"/>
  <c r="X113" i="6"/>
  <c r="V109" i="6"/>
  <c r="R109" i="6"/>
  <c r="X109" i="6"/>
  <c r="U98" i="6"/>
  <c r="V98" i="6"/>
  <c r="X120" i="6"/>
  <c r="R120" i="6"/>
  <c r="S120" i="6" s="1"/>
  <c r="V55" i="6"/>
  <c r="R55" i="6"/>
  <c r="R57" i="6" s="1"/>
  <c r="X55" i="6"/>
  <c r="X57" i="6" s="1"/>
  <c r="R786" i="6"/>
  <c r="R565" i="6"/>
  <c r="S565" i="6" s="1"/>
  <c r="Y565" i="6" s="1"/>
  <c r="Z565" i="6" s="1"/>
  <c r="V467" i="6"/>
  <c r="W467" i="6" s="1"/>
  <c r="X362" i="6"/>
  <c r="R327" i="6"/>
  <c r="S327" i="6" s="1"/>
  <c r="U334" i="6"/>
  <c r="AE323" i="6"/>
  <c r="AF323" i="6" s="1"/>
  <c r="AG323" i="6"/>
  <c r="AD336" i="6"/>
  <c r="AE336" i="6"/>
  <c r="AA300" i="6"/>
  <c r="AB300" i="6" s="1"/>
  <c r="AE300" i="6"/>
  <c r="AE270" i="6"/>
  <c r="AA270" i="6"/>
  <c r="AB270" i="6" s="1"/>
  <c r="AD270" i="6"/>
  <c r="AE269" i="6"/>
  <c r="AA269" i="6"/>
  <c r="AB269" i="6" s="1"/>
  <c r="AD269" i="6"/>
  <c r="AA256" i="6"/>
  <c r="AB256" i="6" s="1"/>
  <c r="AE256" i="6"/>
  <c r="AA248" i="6"/>
  <c r="AB248" i="6" s="1"/>
  <c r="AE248" i="6"/>
  <c r="AE276" i="6"/>
  <c r="AA276" i="6"/>
  <c r="AB276" i="6" s="1"/>
  <c r="AD276" i="6"/>
  <c r="AE274" i="6"/>
  <c r="AA274" i="6"/>
  <c r="AB274" i="6" s="1"/>
  <c r="AC274" i="6" s="1"/>
  <c r="AD274" i="6"/>
  <c r="AE273" i="6"/>
  <c r="AA273" i="6"/>
  <c r="AB273" i="6" s="1"/>
  <c r="AD273" i="6"/>
  <c r="AA334" i="6"/>
  <c r="AB334" i="6" s="1"/>
  <c r="AD334" i="6"/>
  <c r="AE234" i="6"/>
  <c r="AA234" i="6"/>
  <c r="AB234" i="6" s="1"/>
  <c r="AC234" i="6" s="1"/>
  <c r="AD234" i="6"/>
  <c r="AA285" i="6"/>
  <c r="AB285" i="6" s="1"/>
  <c r="AE285" i="6"/>
  <c r="AE232" i="6"/>
  <c r="AF232" i="6" s="1"/>
  <c r="AG232" i="6"/>
  <c r="AE200" i="6"/>
  <c r="AF200" i="6" s="1"/>
  <c r="AG200" i="6"/>
  <c r="AE115" i="6"/>
  <c r="AF115" i="6" s="1"/>
  <c r="AG115" i="6"/>
  <c r="AE113" i="6"/>
  <c r="AF113" i="6" s="1"/>
  <c r="AG113" i="6"/>
  <c r="AE111" i="6"/>
  <c r="AF111" i="6" s="1"/>
  <c r="AG111" i="6"/>
  <c r="AE109" i="6"/>
  <c r="AF109" i="6" s="1"/>
  <c r="AG109" i="6"/>
  <c r="AA96" i="6"/>
  <c r="AB96" i="6" s="1"/>
  <c r="AC96" i="6" s="1"/>
  <c r="AE96" i="6"/>
  <c r="AE125" i="6"/>
  <c r="AA125" i="6"/>
  <c r="AB125" i="6" s="1"/>
  <c r="AC125" i="6" s="1"/>
  <c r="AD125" i="6"/>
  <c r="AE123" i="6"/>
  <c r="AA123" i="6"/>
  <c r="AB123" i="6" s="1"/>
  <c r="AD123" i="6"/>
  <c r="AE120" i="6"/>
  <c r="AF120" i="6" s="1"/>
  <c r="AA120" i="6"/>
  <c r="AB120" i="6" s="1"/>
  <c r="AC120" i="6" s="1"/>
  <c r="AE117" i="6"/>
  <c r="AF117" i="6" s="1"/>
  <c r="AG117" i="6"/>
  <c r="AE56" i="6"/>
  <c r="AF56" i="6" s="1"/>
  <c r="AG56" i="6"/>
  <c r="AE55" i="6"/>
  <c r="AF55" i="6" s="1"/>
  <c r="AG55" i="6"/>
  <c r="U843" i="6"/>
  <c r="U844" i="6" s="1"/>
  <c r="AA787" i="6"/>
  <c r="AB787" i="6" s="1"/>
  <c r="AH787" i="6" s="1"/>
  <c r="AA785" i="6"/>
  <c r="AB785" i="6" s="1"/>
  <c r="AC785" i="6" s="1"/>
  <c r="AA784" i="6"/>
  <c r="AB784" i="6" s="1"/>
  <c r="AC784" i="6" s="1"/>
  <c r="U789" i="6"/>
  <c r="U790" i="6" s="1"/>
  <c r="AA624" i="6"/>
  <c r="AB624" i="6" s="1"/>
  <c r="AG623" i="6"/>
  <c r="AG565" i="6"/>
  <c r="AA564" i="6"/>
  <c r="AB564" i="6" s="1"/>
  <c r="AA558" i="6"/>
  <c r="AB558" i="6" s="1"/>
  <c r="AA557" i="6"/>
  <c r="AB557" i="6" s="1"/>
  <c r="AH557" i="6" s="1"/>
  <c r="AA562" i="6"/>
  <c r="AB562" i="6" s="1"/>
  <c r="AA561" i="6"/>
  <c r="AB561" i="6" s="1"/>
  <c r="AG511" i="6"/>
  <c r="AG423" i="6"/>
  <c r="AA422" i="6"/>
  <c r="AB422" i="6" s="1"/>
  <c r="AH422" i="6" s="1"/>
  <c r="AG421" i="6"/>
  <c r="AG387" i="6"/>
  <c r="AG406" i="6"/>
  <c r="AG360" i="6"/>
  <c r="AA362" i="6"/>
  <c r="AB362" i="6" s="1"/>
  <c r="U370" i="6"/>
  <c r="W370" i="6" s="1"/>
  <c r="U369" i="6"/>
  <c r="W369" i="6" s="1"/>
  <c r="U368" i="6"/>
  <c r="AG361" i="6"/>
  <c r="U270" i="6"/>
  <c r="AA277" i="6"/>
  <c r="AB277" i="6" s="1"/>
  <c r="AC277" i="6" s="1"/>
  <c r="U276" i="6"/>
  <c r="AG199" i="6"/>
  <c r="AA200" i="6"/>
  <c r="AB200" i="6" s="1"/>
  <c r="AG114" i="6"/>
  <c r="AA113" i="6"/>
  <c r="AB113" i="6" s="1"/>
  <c r="AG110" i="6"/>
  <c r="AA109" i="6"/>
  <c r="AB109" i="6" s="1"/>
  <c r="U126" i="6"/>
  <c r="AB786" i="6"/>
  <c r="AC786" i="6" s="1"/>
  <c r="AB515" i="6"/>
  <c r="AC515" i="6" s="1"/>
  <c r="W295" i="6"/>
  <c r="AF10" i="6"/>
  <c r="AF307" i="6"/>
  <c r="AF94" i="6"/>
  <c r="W673" i="6"/>
  <c r="W797" i="6"/>
  <c r="W646" i="6"/>
  <c r="W764" i="6"/>
  <c r="W827" i="6"/>
  <c r="W828" i="6" s="1"/>
  <c r="W784" i="6"/>
  <c r="W783" i="6"/>
  <c r="W624" i="6"/>
  <c r="W698" i="6"/>
  <c r="W612" i="6"/>
  <c r="W585" i="6"/>
  <c r="W610" i="6"/>
  <c r="W696" i="6"/>
  <c r="W621" i="6"/>
  <c r="W601" i="6"/>
  <c r="W598" i="6"/>
  <c r="W594" i="6"/>
  <c r="W581" i="6"/>
  <c r="W422" i="6"/>
  <c r="W805" i="6"/>
  <c r="W688" i="6"/>
  <c r="W804" i="6"/>
  <c r="AB687" i="6"/>
  <c r="AC687" i="6" s="1"/>
  <c r="AF671" i="6"/>
  <c r="AF264" i="6"/>
  <c r="AB286" i="6"/>
  <c r="AB760" i="6"/>
  <c r="AC760" i="6" s="1"/>
  <c r="AF627" i="6"/>
  <c r="AF612" i="6"/>
  <c r="AF601" i="6"/>
  <c r="AB436" i="6"/>
  <c r="AF490" i="6"/>
  <c r="S759" i="6"/>
  <c r="Y759" i="6" s="1"/>
  <c r="Z759" i="6" s="1"/>
  <c r="AF632" i="6"/>
  <c r="AB783" i="6"/>
  <c r="AC783" i="6" s="1"/>
  <c r="AF621" i="6"/>
  <c r="AF594" i="6"/>
  <c r="S811" i="6"/>
  <c r="S562" i="6"/>
  <c r="W349" i="6"/>
  <c r="W350" i="6" s="1"/>
  <c r="W216" i="6"/>
  <c r="W214" i="6"/>
  <c r="W207" i="6"/>
  <c r="W195" i="6"/>
  <c r="W177" i="6"/>
  <c r="AF238" i="6"/>
  <c r="AF227" i="6"/>
  <c r="S958" i="6"/>
  <c r="S174" i="6"/>
  <c r="T174" i="6" s="1"/>
  <c r="S63" i="6"/>
  <c r="T63" i="6" s="1"/>
  <c r="AF213" i="6"/>
  <c r="AF686" i="6"/>
  <c r="AF770" i="6"/>
  <c r="AB401" i="6"/>
  <c r="X393" i="6"/>
  <c r="AF859" i="6"/>
  <c r="AF857" i="6"/>
  <c r="AF855" i="6"/>
  <c r="AF851" i="6"/>
  <c r="AF876" i="6"/>
  <c r="AF874" i="6"/>
  <c r="AF831" i="6"/>
  <c r="AF776" i="6"/>
  <c r="AF816" i="6"/>
  <c r="AF814" i="6"/>
  <c r="AF752" i="6"/>
  <c r="AF750" i="6"/>
  <c r="AF775" i="6"/>
  <c r="AF746" i="6"/>
  <c r="AF740" i="6"/>
  <c r="AF738" i="6"/>
  <c r="AF732" i="6"/>
  <c r="AF719" i="6"/>
  <c r="AF808" i="6"/>
  <c r="AF806" i="6"/>
  <c r="AF695" i="6"/>
  <c r="AF812" i="6"/>
  <c r="AB778" i="6"/>
  <c r="AC778" i="6" s="1"/>
  <c r="AF759" i="6"/>
  <c r="AF439" i="6"/>
  <c r="AB330" i="6"/>
  <c r="AB288" i="6"/>
  <c r="R892" i="6"/>
  <c r="AF862" i="6"/>
  <c r="S863" i="6"/>
  <c r="W859" i="6"/>
  <c r="S855" i="6"/>
  <c r="T855" i="6" s="1"/>
  <c r="W876" i="6"/>
  <c r="W874" i="6"/>
  <c r="S816" i="6"/>
  <c r="T816" i="6" s="1"/>
  <c r="W814" i="6"/>
  <c r="W746" i="6"/>
  <c r="W738" i="6"/>
  <c r="S497" i="6"/>
  <c r="T497" i="6" s="1"/>
  <c r="W439" i="6"/>
  <c r="W453" i="6"/>
  <c r="W493" i="6"/>
  <c r="W499" i="6"/>
  <c r="W292" i="6"/>
  <c r="W240" i="6"/>
  <c r="W440" i="6"/>
  <c r="AF660" i="6"/>
  <c r="AF655" i="6"/>
  <c r="AF785" i="6"/>
  <c r="AF291" i="6"/>
  <c r="AF210" i="6"/>
  <c r="AF186" i="6"/>
  <c r="X920" i="6"/>
  <c r="W651" i="6"/>
  <c r="S541" i="6"/>
  <c r="Y541" i="6" s="1"/>
  <c r="Z541" i="6" s="1"/>
  <c r="X919" i="6"/>
  <c r="S956" i="6"/>
  <c r="S860" i="6"/>
  <c r="T860" i="6" s="1"/>
  <c r="S850" i="6"/>
  <c r="T850" i="6" s="1"/>
  <c r="W662" i="6"/>
  <c r="W655" i="6"/>
  <c r="W723" i="6"/>
  <c r="W636" i="6"/>
  <c r="W484" i="6"/>
  <c r="W360" i="6"/>
  <c r="W161" i="6"/>
  <c r="V958" i="6"/>
  <c r="V959" i="6" s="1"/>
  <c r="X892" i="6"/>
  <c r="U896" i="6"/>
  <c r="U913" i="6" s="1"/>
  <c r="S795" i="6"/>
  <c r="W423" i="6"/>
  <c r="AE481" i="6"/>
  <c r="AB481" i="6"/>
  <c r="AE892" i="6"/>
  <c r="AF892" i="6" s="1"/>
  <c r="AA892" i="6"/>
  <c r="AB892" i="6" s="1"/>
  <c r="AA920" i="6"/>
  <c r="AE920" i="6"/>
  <c r="AA917" i="6"/>
  <c r="AB917" i="6" s="1"/>
  <c r="AE917" i="6"/>
  <c r="AF917" i="6" s="1"/>
  <c r="AE953" i="6"/>
  <c r="AF953" i="6" s="1"/>
  <c r="AG953" i="6"/>
  <c r="AA953" i="6"/>
  <c r="AA951" i="6"/>
  <c r="AG951" i="6"/>
  <c r="AG884" i="6"/>
  <c r="AA884" i="6"/>
  <c r="AA883" i="6"/>
  <c r="AB883" i="6" s="1"/>
  <c r="AE883" i="6"/>
  <c r="AF883" i="6" s="1"/>
  <c r="AE694" i="6"/>
  <c r="AB694" i="6"/>
  <c r="AC694" i="6" s="1"/>
  <c r="AE690" i="6"/>
  <c r="AF690" i="6" s="1"/>
  <c r="AB690" i="6"/>
  <c r="AC690" i="6" s="1"/>
  <c r="AE670" i="6"/>
  <c r="AB670" i="6"/>
  <c r="AC670" i="6" s="1"/>
  <c r="AB666" i="6"/>
  <c r="AC666" i="6" s="1"/>
  <c r="AE666" i="6"/>
  <c r="AB725" i="6"/>
  <c r="AC725" i="6" s="1"/>
  <c r="AE725" i="6"/>
  <c r="AB823" i="6"/>
  <c r="AE823" i="6"/>
  <c r="AE768" i="6"/>
  <c r="AF768" i="6" s="1"/>
  <c r="AB768" i="6"/>
  <c r="AE800" i="6"/>
  <c r="AF800" i="6" s="1"/>
  <c r="AB800" i="6"/>
  <c r="AC800" i="6" s="1"/>
  <c r="AE705" i="6"/>
  <c r="AA705" i="6"/>
  <c r="AE797" i="6"/>
  <c r="AF797" i="6" s="1"/>
  <c r="AB797" i="6"/>
  <c r="AC797" i="6" s="1"/>
  <c r="AE822" i="6"/>
  <c r="AF822" i="6" s="1"/>
  <c r="AB822" i="6"/>
  <c r="AE651" i="6"/>
  <c r="AB651" i="6"/>
  <c r="AC651" i="6" s="1"/>
  <c r="AE647" i="6"/>
  <c r="AF647" i="6" s="1"/>
  <c r="AB647" i="6"/>
  <c r="AE765" i="6"/>
  <c r="AF765" i="6" s="1"/>
  <c r="AB765" i="6"/>
  <c r="AC765" i="6" s="1"/>
  <c r="AE638" i="6"/>
  <c r="AF638" i="6" s="1"/>
  <c r="AB638" i="6"/>
  <c r="AC638" i="6" s="1"/>
  <c r="AE699" i="6"/>
  <c r="AF699" i="6" s="1"/>
  <c r="AB699" i="6"/>
  <c r="AB714" i="6"/>
  <c r="AC714" i="6" s="1"/>
  <c r="AE714" i="6"/>
  <c r="AF714" i="6" s="1"/>
  <c r="AE712" i="6"/>
  <c r="AF712" i="6" s="1"/>
  <c r="AB712" i="6"/>
  <c r="AC712" i="6" s="1"/>
  <c r="AB710" i="6"/>
  <c r="AE710" i="6"/>
  <c r="AE709" i="6"/>
  <c r="AF709" i="6" s="1"/>
  <c r="AB709" i="6"/>
  <c r="AE631" i="6"/>
  <c r="AB631" i="6"/>
  <c r="AC631" i="6" s="1"/>
  <c r="AE825" i="6"/>
  <c r="AF825" i="6" s="1"/>
  <c r="AB825" i="6"/>
  <c r="AA821" i="6"/>
  <c r="AE821" i="6"/>
  <c r="AA584" i="6"/>
  <c r="AE584" i="6"/>
  <c r="AA606" i="6"/>
  <c r="AE606" i="6"/>
  <c r="AE545" i="6"/>
  <c r="AF545" i="6" s="1"/>
  <c r="AG545" i="6"/>
  <c r="AA545" i="6"/>
  <c r="AB545" i="6" s="1"/>
  <c r="AE530" i="6"/>
  <c r="AA530" i="6"/>
  <c r="AB530" i="6" s="1"/>
  <c r="AG530" i="6"/>
  <c r="AA554" i="6"/>
  <c r="AE554" i="6"/>
  <c r="AD571" i="6"/>
  <c r="AF571" i="6" s="1"/>
  <c r="AB541" i="6"/>
  <c r="AC541" i="6" s="1"/>
  <c r="AE541" i="6"/>
  <c r="AF541" i="6" s="1"/>
  <c r="AB539" i="6"/>
  <c r="AC539" i="6" s="1"/>
  <c r="AE539" i="6"/>
  <c r="AF539" i="6" s="1"/>
  <c r="AB560" i="6"/>
  <c r="AE560" i="6"/>
  <c r="AE548" i="6"/>
  <c r="AB548" i="6"/>
  <c r="AB535" i="6"/>
  <c r="AE535" i="6"/>
  <c r="AB520" i="6"/>
  <c r="AE520" i="6"/>
  <c r="AE524" i="6"/>
  <c r="AB524" i="6"/>
  <c r="AE514" i="6"/>
  <c r="AB514" i="6"/>
  <c r="AE494" i="6"/>
  <c r="AB494" i="6"/>
  <c r="AC494" i="6" s="1"/>
  <c r="AB502" i="6"/>
  <c r="AE502" i="6"/>
  <c r="AB452" i="6"/>
  <c r="AE452" i="6"/>
  <c r="AB500" i="6"/>
  <c r="AC500" i="6" s="1"/>
  <c r="AE500" i="6"/>
  <c r="AF500" i="6" s="1"/>
  <c r="AE435" i="6"/>
  <c r="AB435" i="6"/>
  <c r="AE469" i="6"/>
  <c r="AB469" i="6"/>
  <c r="AB509" i="6"/>
  <c r="AE509" i="6"/>
  <c r="AF509" i="6" s="1"/>
  <c r="AB441" i="6"/>
  <c r="AE441" i="6"/>
  <c r="AG465" i="6"/>
  <c r="AA465" i="6"/>
  <c r="AB465" i="6" s="1"/>
  <c r="AE463" i="6"/>
  <c r="AF463" i="6" s="1"/>
  <c r="AG463" i="6"/>
  <c r="AA463" i="6"/>
  <c r="AB463" i="6" s="1"/>
  <c r="AA461" i="6"/>
  <c r="AB461" i="6" s="1"/>
  <c r="AE461" i="6"/>
  <c r="AF461" i="6" s="1"/>
  <c r="AG461" i="6"/>
  <c r="AA466" i="6"/>
  <c r="AD466" i="6"/>
  <c r="AA416" i="6"/>
  <c r="AB416" i="6" s="1"/>
  <c r="AE416" i="6"/>
  <c r="AF416" i="6" s="1"/>
  <c r="AE413" i="6"/>
  <c r="AA413" i="6"/>
  <c r="AG413" i="6"/>
  <c r="AE412" i="6"/>
  <c r="AG412" i="6"/>
  <c r="AA412" i="6"/>
  <c r="AE420" i="6"/>
  <c r="AA383" i="6"/>
  <c r="AG383" i="6"/>
  <c r="AE383" i="6"/>
  <c r="AF383" i="6" s="1"/>
  <c r="AE382" i="6"/>
  <c r="AF382" i="6" s="1"/>
  <c r="AA382" i="6"/>
  <c r="AB382" i="6" s="1"/>
  <c r="AG382" i="6"/>
  <c r="AF397" i="6"/>
  <c r="AE430" i="6"/>
  <c r="AF430" i="6" s="1"/>
  <c r="AB430" i="6"/>
  <c r="AC430" i="6" s="1"/>
  <c r="AE392" i="6"/>
  <c r="AF392" i="6" s="1"/>
  <c r="AG392" i="6"/>
  <c r="AA392" i="6"/>
  <c r="AB392" i="6" s="1"/>
  <c r="AA390" i="6"/>
  <c r="AB390" i="6" s="1"/>
  <c r="AE390" i="6"/>
  <c r="AF390" i="6" s="1"/>
  <c r="AE369" i="6"/>
  <c r="AB369" i="6"/>
  <c r="AE357" i="6"/>
  <c r="AF357" i="6" s="1"/>
  <c r="AA357" i="6"/>
  <c r="AB357" i="6" s="1"/>
  <c r="AG357" i="6"/>
  <c r="AB368" i="6"/>
  <c r="AE368" i="6"/>
  <c r="AA355" i="6"/>
  <c r="AB355" i="6" s="1"/>
  <c r="AE355" i="6"/>
  <c r="AF355" i="6" s="1"/>
  <c r="AE353" i="6"/>
  <c r="AF353" i="6" s="1"/>
  <c r="AG353" i="6"/>
  <c r="AA365" i="6"/>
  <c r="AB365" i="6" s="1"/>
  <c r="AE365" i="6"/>
  <c r="AF365" i="6" s="1"/>
  <c r="AG365" i="6"/>
  <c r="AA363" i="6"/>
  <c r="AG363" i="6"/>
  <c r="AE328" i="6"/>
  <c r="AF328" i="6" s="1"/>
  <c r="AE326" i="6"/>
  <c r="AF326" i="6" s="1"/>
  <c r="AB326" i="6"/>
  <c r="AC326" i="6" s="1"/>
  <c r="AE309" i="6"/>
  <c r="AB309" i="6"/>
  <c r="AA351" i="6"/>
  <c r="AB351" i="6" s="1"/>
  <c r="AA317" i="6"/>
  <c r="AB317" i="6" s="1"/>
  <c r="AE317" i="6"/>
  <c r="AF317" i="6" s="1"/>
  <c r="AE315" i="6"/>
  <c r="AF315" i="6" s="1"/>
  <c r="AG315" i="6"/>
  <c r="AA315" i="6"/>
  <c r="AB315" i="6" s="1"/>
  <c r="AE313" i="6"/>
  <c r="AF313" i="6" s="1"/>
  <c r="AG313" i="6"/>
  <c r="AA313" i="6"/>
  <c r="AE312" i="6"/>
  <c r="AF312" i="6" s="1"/>
  <c r="AA312" i="6"/>
  <c r="AG312" i="6"/>
  <c r="AE340" i="6"/>
  <c r="AF340" i="6" s="1"/>
  <c r="AA340" i="6"/>
  <c r="AB340" i="6" s="1"/>
  <c r="AG340" i="6"/>
  <c r="AE324" i="6"/>
  <c r="AB252" i="6"/>
  <c r="AC252" i="6" s="1"/>
  <c r="AE252" i="6"/>
  <c r="AF252" i="6" s="1"/>
  <c r="AE271" i="6"/>
  <c r="AA280" i="6"/>
  <c r="AB280" i="6" s="1"/>
  <c r="AE280" i="6"/>
  <c r="AF280" i="6" s="1"/>
  <c r="AA267" i="6"/>
  <c r="AE267" i="6"/>
  <c r="AA266" i="6"/>
  <c r="AB266" i="6" s="1"/>
  <c r="AG266" i="6"/>
  <c r="AE266" i="6"/>
  <c r="AF266" i="6" s="1"/>
  <c r="AE241" i="6"/>
  <c r="AG241" i="6"/>
  <c r="AA241" i="6"/>
  <c r="AB241" i="6" s="1"/>
  <c r="AA263" i="6"/>
  <c r="AB263" i="6" s="1"/>
  <c r="AE263" i="6"/>
  <c r="AD249" i="6"/>
  <c r="AF249" i="6" s="1"/>
  <c r="AA249" i="6"/>
  <c r="AB249" i="6" s="1"/>
  <c r="AH249" i="6" s="1"/>
  <c r="AI249" i="6" s="1"/>
  <c r="AA247" i="6"/>
  <c r="AB247" i="6" s="1"/>
  <c r="AC247" i="6" s="1"/>
  <c r="AD247" i="6"/>
  <c r="AF247" i="6" s="1"/>
  <c r="AG260" i="6"/>
  <c r="AA260" i="6"/>
  <c r="AB260" i="6" s="1"/>
  <c r="AC260" i="6" s="1"/>
  <c r="AE260" i="6"/>
  <c r="AF260" i="6" s="1"/>
  <c r="AE258" i="6"/>
  <c r="AF258" i="6" s="1"/>
  <c r="AG258" i="6"/>
  <c r="AA258" i="6"/>
  <c r="AE279" i="6"/>
  <c r="AF279" i="6" s="1"/>
  <c r="AA279" i="6"/>
  <c r="AB279" i="6" s="1"/>
  <c r="AG279" i="6"/>
  <c r="AE277" i="6"/>
  <c r="AE251" i="6"/>
  <c r="AF251" i="6" s="1"/>
  <c r="AB251" i="6"/>
  <c r="AD245" i="6"/>
  <c r="AF245" i="6" s="1"/>
  <c r="AA245" i="6"/>
  <c r="AB245" i="6" s="1"/>
  <c r="AD281" i="6"/>
  <c r="AF281" i="6" s="1"/>
  <c r="AA281" i="6"/>
  <c r="AB281" i="6" s="1"/>
  <c r="AE217" i="6"/>
  <c r="AB217" i="6"/>
  <c r="AE218" i="6"/>
  <c r="AG218" i="6"/>
  <c r="AA218" i="6"/>
  <c r="AE225" i="6"/>
  <c r="AB225" i="6"/>
  <c r="AA221" i="6"/>
  <c r="AG221" i="6"/>
  <c r="AE221" i="6"/>
  <c r="AF221" i="6" s="1"/>
  <c r="AB197" i="6"/>
  <c r="AC197" i="6" s="1"/>
  <c r="AE197" i="6"/>
  <c r="AF197" i="6" s="1"/>
  <c r="AE114" i="6"/>
  <c r="AB114" i="6"/>
  <c r="AE147" i="6"/>
  <c r="AF147" i="6" s="1"/>
  <c r="AG147" i="6"/>
  <c r="AA147" i="6"/>
  <c r="AB147" i="6" s="1"/>
  <c r="AC147" i="6" s="1"/>
  <c r="AA145" i="6"/>
  <c r="AB145" i="6" s="1"/>
  <c r="AE145" i="6"/>
  <c r="AF145" i="6" s="1"/>
  <c r="AA143" i="6"/>
  <c r="AB143" i="6" s="1"/>
  <c r="AG143" i="6"/>
  <c r="AE143" i="6"/>
  <c r="AA141" i="6"/>
  <c r="AB141" i="6" s="1"/>
  <c r="AE141" i="6"/>
  <c r="AF141" i="6" s="1"/>
  <c r="AE140" i="6"/>
  <c r="AF140" i="6" s="1"/>
  <c r="AA140" i="6"/>
  <c r="AB140" i="6" s="1"/>
  <c r="AG140" i="6"/>
  <c r="AA138" i="6"/>
  <c r="AB138" i="6" s="1"/>
  <c r="AE138" i="6"/>
  <c r="AF138" i="6" s="1"/>
  <c r="AG138" i="6"/>
  <c r="AA136" i="6"/>
  <c r="AG136" i="6"/>
  <c r="AA159" i="6"/>
  <c r="AB159" i="6" s="1"/>
  <c r="AH159" i="6" s="1"/>
  <c r="AI159" i="6" s="1"/>
  <c r="AD159" i="6"/>
  <c r="AF159" i="6" s="1"/>
  <c r="AA131" i="6"/>
  <c r="AB131" i="6" s="1"/>
  <c r="AH131" i="6" s="1"/>
  <c r="AI131" i="6" s="1"/>
  <c r="AD131" i="6"/>
  <c r="AF131" i="6" s="1"/>
  <c r="AD97" i="6"/>
  <c r="AF97" i="6" s="1"/>
  <c r="AA97" i="6"/>
  <c r="AB97" i="6" s="1"/>
  <c r="AA150" i="6"/>
  <c r="AD150" i="6"/>
  <c r="AG134" i="6"/>
  <c r="AA134" i="6"/>
  <c r="AB134" i="6" s="1"/>
  <c r="AE129" i="6"/>
  <c r="AF129" i="6" s="1"/>
  <c r="AG129" i="6"/>
  <c r="AA127" i="6"/>
  <c r="AB127" i="6" s="1"/>
  <c r="AG127" i="6"/>
  <c r="AA149" i="6"/>
  <c r="AD149" i="6"/>
  <c r="AB100" i="6"/>
  <c r="AE100" i="6"/>
  <c r="AG85" i="6"/>
  <c r="AA85" i="6"/>
  <c r="AB85" i="6" s="1"/>
  <c r="AG81" i="6"/>
  <c r="AA81" i="6"/>
  <c r="AB81" i="6" s="1"/>
  <c r="AA80" i="6"/>
  <c r="AE80" i="6"/>
  <c r="AA78" i="6"/>
  <c r="AB78" i="6" s="1"/>
  <c r="AG78" i="6"/>
  <c r="AE78" i="6"/>
  <c r="AF78" i="6" s="1"/>
  <c r="AA75" i="6"/>
  <c r="AB75" i="6" s="1"/>
  <c r="AG75" i="6"/>
  <c r="AE75" i="6"/>
  <c r="AF75" i="6" s="1"/>
  <c r="AG70" i="6"/>
  <c r="AA70" i="6"/>
  <c r="AB66" i="6"/>
  <c r="AC66" i="6" s="1"/>
  <c r="AE66" i="6"/>
  <c r="AF66" i="6" s="1"/>
  <c r="W897" i="6"/>
  <c r="AE894" i="6"/>
  <c r="AF894" i="6" s="1"/>
  <c r="AG918" i="6"/>
  <c r="AE951" i="6"/>
  <c r="AF951" i="6" s="1"/>
  <c r="V894" i="6"/>
  <c r="X894" i="6"/>
  <c r="V917" i="6"/>
  <c r="X917" i="6"/>
  <c r="V951" i="6"/>
  <c r="X951" i="6"/>
  <c r="R951" i="6"/>
  <c r="S861" i="6"/>
  <c r="T861" i="6" s="1"/>
  <c r="V861" i="6"/>
  <c r="X884" i="6"/>
  <c r="R884" i="6"/>
  <c r="R883" i="6"/>
  <c r="V883" i="6"/>
  <c r="S877" i="6"/>
  <c r="T877" i="6" s="1"/>
  <c r="V877" i="6"/>
  <c r="V875" i="6"/>
  <c r="S875" i="6"/>
  <c r="T875" i="6" s="1"/>
  <c r="V873" i="6"/>
  <c r="S873" i="6"/>
  <c r="S841" i="6"/>
  <c r="V841" i="6"/>
  <c r="V836" i="6"/>
  <c r="S836" i="6"/>
  <c r="V839" i="6"/>
  <c r="S839" i="6"/>
  <c r="S830" i="6"/>
  <c r="V830" i="6"/>
  <c r="S747" i="6"/>
  <c r="V747" i="6"/>
  <c r="S774" i="6"/>
  <c r="V774" i="6"/>
  <c r="V745" i="6"/>
  <c r="W745" i="6" s="1"/>
  <c r="S745" i="6"/>
  <c r="T745" i="6" s="1"/>
  <c r="V743" i="6"/>
  <c r="W743" i="6" s="1"/>
  <c r="S743" i="6"/>
  <c r="T743" i="6" s="1"/>
  <c r="S735" i="6"/>
  <c r="V735" i="6"/>
  <c r="X735" i="6"/>
  <c r="S731" i="6"/>
  <c r="V731" i="6"/>
  <c r="V772" i="6"/>
  <c r="S772" i="6"/>
  <c r="V729" i="6"/>
  <c r="W729" i="6" s="1"/>
  <c r="S729" i="6"/>
  <c r="T729" i="6" s="1"/>
  <c r="S690" i="6"/>
  <c r="T690" i="6" s="1"/>
  <c r="V690" i="6"/>
  <c r="W690" i="6" s="1"/>
  <c r="V686" i="6"/>
  <c r="W686" i="6" s="1"/>
  <c r="S686" i="6"/>
  <c r="T686" i="6" s="1"/>
  <c r="S684" i="6"/>
  <c r="T684" i="6" s="1"/>
  <c r="V684" i="6"/>
  <c r="W684" i="6" s="1"/>
  <c r="V677" i="6"/>
  <c r="W677" i="6" s="1"/>
  <c r="S677" i="6"/>
  <c r="T677" i="6" s="1"/>
  <c r="W675" i="6"/>
  <c r="V770" i="6"/>
  <c r="S770" i="6"/>
  <c r="T770" i="6" s="1"/>
  <c r="V721" i="6"/>
  <c r="W721" i="6" s="1"/>
  <c r="S721" i="6"/>
  <c r="S666" i="6"/>
  <c r="V666" i="6"/>
  <c r="R706" i="6"/>
  <c r="V706" i="6"/>
  <c r="S800" i="6"/>
  <c r="T800" i="6" s="1"/>
  <c r="V800" i="6"/>
  <c r="V705" i="6"/>
  <c r="X705" i="6"/>
  <c r="R705" i="6"/>
  <c r="W793" i="6"/>
  <c r="V792" i="6"/>
  <c r="W792" i="6" s="1"/>
  <c r="S792" i="6"/>
  <c r="T792" i="6" s="1"/>
  <c r="S647" i="6"/>
  <c r="V647" i="6"/>
  <c r="S785" i="6"/>
  <c r="V785" i="6"/>
  <c r="V788" i="6" s="1"/>
  <c r="S634" i="6"/>
  <c r="T634" i="6" s="1"/>
  <c r="V634" i="6"/>
  <c r="W631" i="6"/>
  <c r="W756" i="6"/>
  <c r="W627" i="6"/>
  <c r="R821" i="6"/>
  <c r="R824" i="6" s="1"/>
  <c r="V821" i="6"/>
  <c r="V824" i="6" s="1"/>
  <c r="R584" i="6"/>
  <c r="V584" i="6"/>
  <c r="V587" i="6" s="1"/>
  <c r="R606" i="6"/>
  <c r="R615" i="6" s="1"/>
  <c r="V606" i="6"/>
  <c r="V615" i="6" s="1"/>
  <c r="X545" i="6"/>
  <c r="R545" i="6"/>
  <c r="S545" i="6" s="1"/>
  <c r="V530" i="6"/>
  <c r="V531" i="6" s="1"/>
  <c r="R530" i="6"/>
  <c r="X530" i="6"/>
  <c r="R554" i="6"/>
  <c r="V554" i="6"/>
  <c r="U571" i="6"/>
  <c r="W571" i="6" s="1"/>
  <c r="R571" i="6"/>
  <c r="S571" i="6" s="1"/>
  <c r="Y571" i="6" s="1"/>
  <c r="Z571" i="6" s="1"/>
  <c r="R476" i="6"/>
  <c r="V476" i="6"/>
  <c r="R457" i="6"/>
  <c r="S457" i="6" s="1"/>
  <c r="V457" i="6"/>
  <c r="W457" i="6" s="1"/>
  <c r="X457" i="6"/>
  <c r="R475" i="6"/>
  <c r="R477" i="6" s="1"/>
  <c r="V475" i="6"/>
  <c r="X465" i="6"/>
  <c r="R465" i="6"/>
  <c r="X463" i="6"/>
  <c r="R463" i="6"/>
  <c r="S463" i="6" s="1"/>
  <c r="R461" i="6"/>
  <c r="V461" i="6"/>
  <c r="X461" i="6"/>
  <c r="V460" i="6"/>
  <c r="R460" i="6"/>
  <c r="U468" i="6"/>
  <c r="W468" i="6" s="1"/>
  <c r="R468" i="6"/>
  <c r="S468" i="6" s="1"/>
  <c r="Y468" i="6" s="1"/>
  <c r="Z468" i="6" s="1"/>
  <c r="R466" i="6"/>
  <c r="U466" i="6"/>
  <c r="R416" i="6"/>
  <c r="V416" i="6"/>
  <c r="V418" i="6" s="1"/>
  <c r="V413" i="6"/>
  <c r="R413" i="6"/>
  <c r="X413" i="6"/>
  <c r="V425" i="6"/>
  <c r="V426" i="6" s="1"/>
  <c r="V412" i="6"/>
  <c r="X412" i="6"/>
  <c r="R412" i="6"/>
  <c r="V383" i="6"/>
  <c r="X383" i="6"/>
  <c r="R383" i="6"/>
  <c r="V382" i="6"/>
  <c r="X382" i="6"/>
  <c r="V401" i="6"/>
  <c r="V402" i="6" s="1"/>
  <c r="S401" i="6"/>
  <c r="S430" i="6"/>
  <c r="V430" i="6"/>
  <c r="V433" i="6" s="1"/>
  <c r="V406" i="6"/>
  <c r="V392" i="6"/>
  <c r="W392" i="6" s="1"/>
  <c r="X392" i="6"/>
  <c r="R392" i="6"/>
  <c r="S392" i="6" s="1"/>
  <c r="T392" i="6" s="1"/>
  <c r="R390" i="6"/>
  <c r="S390" i="6" s="1"/>
  <c r="T390" i="6" s="1"/>
  <c r="V390" i="6"/>
  <c r="V357" i="6"/>
  <c r="X357" i="6"/>
  <c r="R357" i="6"/>
  <c r="U380" i="6"/>
  <c r="W380" i="6" s="1"/>
  <c r="R380" i="6"/>
  <c r="S380" i="6" s="1"/>
  <c r="R355" i="6"/>
  <c r="S355" i="6" s="1"/>
  <c r="V355" i="6"/>
  <c r="W355" i="6" s="1"/>
  <c r="V353" i="6"/>
  <c r="W353" i="6" s="1"/>
  <c r="X353" i="6"/>
  <c r="R353" i="6"/>
  <c r="S353" i="6" s="1"/>
  <c r="V365" i="6"/>
  <c r="W365" i="6" s="1"/>
  <c r="R365" i="6"/>
  <c r="S365" i="6" s="1"/>
  <c r="X365" i="6"/>
  <c r="R363" i="6"/>
  <c r="V363" i="6"/>
  <c r="R394" i="6"/>
  <c r="U394" i="6"/>
  <c r="V351" i="6"/>
  <c r="X351" i="6"/>
  <c r="R351" i="6"/>
  <c r="R317" i="6"/>
  <c r="S317" i="6" s="1"/>
  <c r="V317" i="6"/>
  <c r="W317" i="6" s="1"/>
  <c r="V315" i="6"/>
  <c r="W315" i="6" s="1"/>
  <c r="X315" i="6"/>
  <c r="R315" i="6"/>
  <c r="S315" i="6" s="1"/>
  <c r="X313" i="6"/>
  <c r="R313" i="6"/>
  <c r="V312" i="6"/>
  <c r="W312" i="6" s="1"/>
  <c r="R312" i="6"/>
  <c r="S312" i="6" s="1"/>
  <c r="X312" i="6"/>
  <c r="V340" i="6"/>
  <c r="W340" i="6" s="1"/>
  <c r="R340" i="6"/>
  <c r="S340" i="6" s="1"/>
  <c r="X340" i="6"/>
  <c r="R373" i="6"/>
  <c r="U373" i="6"/>
  <c r="W373" i="6" s="1"/>
  <c r="U372" i="6"/>
  <c r="R372" i="6"/>
  <c r="R338" i="6"/>
  <c r="U338" i="6"/>
  <c r="U341" i="6" s="1"/>
  <c r="R280" i="6"/>
  <c r="V280" i="6"/>
  <c r="R267" i="6"/>
  <c r="V267" i="6"/>
  <c r="R266" i="6"/>
  <c r="S266" i="6" s="1"/>
  <c r="V266" i="6"/>
  <c r="W266" i="6" s="1"/>
  <c r="X266" i="6"/>
  <c r="R263" i="6"/>
  <c r="S263" i="6" s="1"/>
  <c r="V263" i="6"/>
  <c r="W263" i="6" s="1"/>
  <c r="R261" i="6"/>
  <c r="S261" i="6" s="1"/>
  <c r="X261" i="6"/>
  <c r="V261" i="6"/>
  <c r="W261" i="6" s="1"/>
  <c r="R249" i="6"/>
  <c r="S249" i="6" s="1"/>
  <c r="U249" i="6"/>
  <c r="W249" i="6" s="1"/>
  <c r="R247" i="6"/>
  <c r="S247" i="6" s="1"/>
  <c r="Y247" i="6" s="1"/>
  <c r="Z247" i="6" s="1"/>
  <c r="U247" i="6"/>
  <c r="W247" i="6" s="1"/>
  <c r="V260" i="6"/>
  <c r="W260" i="6" s="1"/>
  <c r="X260" i="6"/>
  <c r="R260" i="6"/>
  <c r="S260" i="6" s="1"/>
  <c r="X258" i="6"/>
  <c r="R258" i="6"/>
  <c r="V279" i="6"/>
  <c r="W279" i="6" s="1"/>
  <c r="R279" i="6"/>
  <c r="S279" i="6" s="1"/>
  <c r="X279" i="6"/>
  <c r="U245" i="6"/>
  <c r="R245" i="6"/>
  <c r="R281" i="6"/>
  <c r="U281" i="6"/>
  <c r="V305" i="6"/>
  <c r="S305" i="6"/>
  <c r="V210" i="6"/>
  <c r="S210" i="6"/>
  <c r="V217" i="6"/>
  <c r="W217" i="6" s="1"/>
  <c r="S217" i="6"/>
  <c r="T217" i="6" s="1"/>
  <c r="V218" i="6"/>
  <c r="R218" i="6"/>
  <c r="R219" i="6" s="1"/>
  <c r="X218" i="6"/>
  <c r="X219" i="6" s="1"/>
  <c r="V231" i="6"/>
  <c r="V221" i="6"/>
  <c r="W221" i="6" s="1"/>
  <c r="R221" i="6"/>
  <c r="S221" i="6" s="1"/>
  <c r="X221" i="6"/>
  <c r="S197" i="6"/>
  <c r="V197" i="6"/>
  <c r="V198" i="6" s="1"/>
  <c r="S190" i="6"/>
  <c r="V190" i="6"/>
  <c r="S186" i="6"/>
  <c r="V186" i="6"/>
  <c r="V175" i="6"/>
  <c r="S175" i="6"/>
  <c r="V112" i="6"/>
  <c r="V126" i="6"/>
  <c r="S126" i="6"/>
  <c r="V147" i="6"/>
  <c r="R147" i="6"/>
  <c r="X147" i="6"/>
  <c r="R145" i="6"/>
  <c r="S145" i="6" s="1"/>
  <c r="T145" i="6" s="1"/>
  <c r="V145" i="6"/>
  <c r="W145" i="6" s="1"/>
  <c r="R143" i="6"/>
  <c r="S143" i="6" s="1"/>
  <c r="V143" i="6"/>
  <c r="W143" i="6" s="1"/>
  <c r="X143" i="6"/>
  <c r="V138" i="6"/>
  <c r="W138" i="6" s="1"/>
  <c r="X138" i="6"/>
  <c r="R138" i="6"/>
  <c r="V136" i="6"/>
  <c r="R136" i="6"/>
  <c r="X136" i="6"/>
  <c r="R159" i="6"/>
  <c r="R162" i="6" s="1"/>
  <c r="U159" i="6"/>
  <c r="U162" i="6" s="1"/>
  <c r="U131" i="6"/>
  <c r="U132" i="6" s="1"/>
  <c r="R131" i="6"/>
  <c r="R132" i="6" s="1"/>
  <c r="R150" i="6"/>
  <c r="U150" i="6"/>
  <c r="V129" i="6"/>
  <c r="W129" i="6" s="1"/>
  <c r="X129" i="6"/>
  <c r="R129" i="6"/>
  <c r="S129" i="6" s="1"/>
  <c r="V127" i="6"/>
  <c r="R127" i="6"/>
  <c r="X127" i="6"/>
  <c r="R149" i="6"/>
  <c r="U149" i="6"/>
  <c r="V94" i="6"/>
  <c r="S94" i="6"/>
  <c r="T94" i="6" s="1"/>
  <c r="V101" i="6"/>
  <c r="S101" i="6"/>
  <c r="S89" i="6"/>
  <c r="V89" i="6"/>
  <c r="S61" i="6"/>
  <c r="T61" i="6" s="1"/>
  <c r="V61" i="6"/>
  <c r="R85" i="6"/>
  <c r="S85" i="6" s="1"/>
  <c r="R81" i="6"/>
  <c r="V81" i="6"/>
  <c r="V80" i="6"/>
  <c r="R80" i="6"/>
  <c r="X80" i="6"/>
  <c r="R78" i="6"/>
  <c r="R79" i="6" s="1"/>
  <c r="X78" i="6"/>
  <c r="X79" i="6" s="1"/>
  <c r="V75" i="6"/>
  <c r="R75" i="6"/>
  <c r="X75" i="6"/>
  <c r="AB866" i="6"/>
  <c r="AC866" i="6" s="1"/>
  <c r="AA895" i="6"/>
  <c r="R893" i="6"/>
  <c r="S893" i="6" s="1"/>
  <c r="V920" i="6"/>
  <c r="AA896" i="6"/>
  <c r="V863" i="6"/>
  <c r="AE918" i="6"/>
  <c r="R918" i="6"/>
  <c r="W730" i="6"/>
  <c r="AB668" i="6"/>
  <c r="AH668" i="6" s="1"/>
  <c r="AI668" i="6" s="1"/>
  <c r="S632" i="6"/>
  <c r="AB621" i="6"/>
  <c r="AH621" i="6" s="1"/>
  <c r="AI621" i="6" s="1"/>
  <c r="AB602" i="6"/>
  <c r="AH602" i="6" s="1"/>
  <c r="AI602" i="6" s="1"/>
  <c r="AB601" i="6"/>
  <c r="AB596" i="6"/>
  <c r="AH596" i="6" s="1"/>
  <c r="AI596" i="6" s="1"/>
  <c r="AB594" i="6"/>
  <c r="AH594" i="6" s="1"/>
  <c r="AI594" i="6" s="1"/>
  <c r="AB616" i="6"/>
  <c r="AB575" i="6"/>
  <c r="AH575" i="6" s="1"/>
  <c r="AI575" i="6" s="1"/>
  <c r="AF532" i="6"/>
  <c r="X475" i="6"/>
  <c r="AB490" i="6"/>
  <c r="R256" i="6"/>
  <c r="R257" i="6" s="1"/>
  <c r="AE644" i="6"/>
  <c r="AB644" i="6"/>
  <c r="AC644" i="6" s="1"/>
  <c r="AE563" i="6"/>
  <c r="AD244" i="6"/>
  <c r="AA244" i="6"/>
  <c r="AB244" i="6" s="1"/>
  <c r="AB222" i="6"/>
  <c r="AE222" i="6"/>
  <c r="AE224" i="6"/>
  <c r="AB224" i="6"/>
  <c r="AC224" i="6" s="1"/>
  <c r="AB192" i="6"/>
  <c r="AE192" i="6"/>
  <c r="AD98" i="6"/>
  <c r="AF98" i="6" s="1"/>
  <c r="AA98" i="6"/>
  <c r="AB98" i="6" s="1"/>
  <c r="AH98" i="6" s="1"/>
  <c r="AI98" i="6" s="1"/>
  <c r="AG892" i="6"/>
  <c r="AG920" i="6"/>
  <c r="AB836" i="6"/>
  <c r="AH836" i="6" s="1"/>
  <c r="AI836" i="6" s="1"/>
  <c r="AE760" i="6"/>
  <c r="AF760" i="6" s="1"/>
  <c r="AB533" i="6"/>
  <c r="AE436" i="6"/>
  <c r="AE401" i="6"/>
  <c r="AD394" i="6"/>
  <c r="AD373" i="6"/>
  <c r="AE136" i="6"/>
  <c r="V880" i="6"/>
  <c r="V881" i="6" s="1"/>
  <c r="S880" i="6"/>
  <c r="S881" i="6" s="1"/>
  <c r="V946" i="6"/>
  <c r="V950" i="6" s="1"/>
  <c r="X946" i="6"/>
  <c r="X950" i="6" s="1"/>
  <c r="S857" i="6"/>
  <c r="T857" i="6" s="1"/>
  <c r="V857" i="6"/>
  <c r="W857" i="6" s="1"/>
  <c r="V888" i="6"/>
  <c r="V889" i="6" s="1"/>
  <c r="X888" i="6"/>
  <c r="X889" i="6" s="1"/>
  <c r="V840" i="6"/>
  <c r="R840" i="6"/>
  <c r="R842" i="6" s="1"/>
  <c r="R845" i="6" s="1"/>
  <c r="S740" i="6"/>
  <c r="T740" i="6" s="1"/>
  <c r="V740" i="6"/>
  <c r="V736" i="6"/>
  <c r="S736" i="6"/>
  <c r="W534" i="6"/>
  <c r="S495" i="6"/>
  <c r="V495" i="6"/>
  <c r="V515" i="6"/>
  <c r="S515" i="6"/>
  <c r="V474" i="6"/>
  <c r="S474" i="6"/>
  <c r="V389" i="6"/>
  <c r="X389" i="6"/>
  <c r="V354" i="6"/>
  <c r="W354" i="6" s="1"/>
  <c r="R354" i="6"/>
  <c r="S354" i="6" s="1"/>
  <c r="R374" i="6"/>
  <c r="S374" i="6" s="1"/>
  <c r="Y374" i="6" s="1"/>
  <c r="Z374" i="6" s="1"/>
  <c r="U374" i="6"/>
  <c r="V297" i="6"/>
  <c r="W297" i="6" s="1"/>
  <c r="S297" i="6"/>
  <c r="T297" i="6" s="1"/>
  <c r="V164" i="6"/>
  <c r="V165" i="6" s="1"/>
  <c r="S164" i="6"/>
  <c r="R96" i="6"/>
  <c r="U96" i="6"/>
  <c r="V133" i="6"/>
  <c r="X133" i="6"/>
  <c r="V125" i="6"/>
  <c r="S125" i="6"/>
  <c r="T125" i="6" s="1"/>
  <c r="S123" i="6"/>
  <c r="V123" i="6"/>
  <c r="S103" i="6"/>
  <c r="V103" i="6"/>
  <c r="S53" i="6"/>
  <c r="S54" i="6" s="1"/>
  <c r="V53" i="6"/>
  <c r="V54" i="6" s="1"/>
  <c r="V45" i="6"/>
  <c r="W45" i="6" s="1"/>
  <c r="S45" i="6"/>
  <c r="R895" i="6"/>
  <c r="AG894" i="6"/>
  <c r="R894" i="6"/>
  <c r="X918" i="6"/>
  <c r="S868" i="6"/>
  <c r="R917" i="6"/>
  <c r="V860" i="6"/>
  <c r="S859" i="6"/>
  <c r="T859" i="6" s="1"/>
  <c r="V855" i="6"/>
  <c r="W855" i="6" s="1"/>
  <c r="V850" i="6"/>
  <c r="W850" i="6" s="1"/>
  <c r="S847" i="6"/>
  <c r="T847" i="6" s="1"/>
  <c r="AE706" i="6"/>
  <c r="S660" i="6"/>
  <c r="Y660" i="6" s="1"/>
  <c r="Z660" i="6" s="1"/>
  <c r="AG705" i="6"/>
  <c r="V811" i="6"/>
  <c r="AE786" i="6"/>
  <c r="AE783" i="6"/>
  <c r="AF783" i="6" s="1"/>
  <c r="AA571" i="6"/>
  <c r="AB571" i="6" s="1"/>
  <c r="AH571" i="6" s="1"/>
  <c r="AI571" i="6" s="1"/>
  <c r="AB517" i="6"/>
  <c r="AH517" i="6" s="1"/>
  <c r="AF444" i="6"/>
  <c r="AA353" i="6"/>
  <c r="AB353" i="6" s="1"/>
  <c r="AE351" i="6"/>
  <c r="AF351" i="6" s="1"/>
  <c r="AE330" i="6"/>
  <c r="AF330" i="6" s="1"/>
  <c r="AA372" i="6"/>
  <c r="R97" i="6"/>
  <c r="S97" i="6" s="1"/>
  <c r="AA129" i="6"/>
  <c r="AB129" i="6" s="1"/>
  <c r="AE127" i="6"/>
  <c r="V85" i="6"/>
  <c r="W85" i="6" s="1"/>
  <c r="V66" i="6"/>
  <c r="V67" i="6" s="1"/>
  <c r="S66" i="6"/>
  <c r="V62" i="6"/>
  <c r="S62" i="6"/>
  <c r="S88" i="6"/>
  <c r="V88" i="6"/>
  <c r="V48" i="6"/>
  <c r="S48" i="6"/>
  <c r="S49" i="6"/>
  <c r="V49" i="6"/>
  <c r="V44" i="6"/>
  <c r="S44" i="6"/>
  <c r="V40" i="6"/>
  <c r="W40" i="6" s="1"/>
  <c r="S40" i="6"/>
  <c r="T40" i="6" s="1"/>
  <c r="V38" i="6"/>
  <c r="S38" i="6"/>
  <c r="S37" i="6"/>
  <c r="T37" i="6" s="1"/>
  <c r="V37" i="6"/>
  <c r="W37" i="6" s="1"/>
  <c r="V33" i="6"/>
  <c r="V35" i="6" s="1"/>
  <c r="S33" i="6"/>
  <c r="S10" i="6"/>
  <c r="T10" i="6" s="1"/>
  <c r="V10" i="6"/>
  <c r="V15" i="6" s="1"/>
  <c r="S866" i="6"/>
  <c r="AF858" i="6"/>
  <c r="S746" i="6"/>
  <c r="T746" i="6" s="1"/>
  <c r="AB795" i="6"/>
  <c r="AH795" i="6" s="1"/>
  <c r="AI795" i="6" s="1"/>
  <c r="S822" i="6"/>
  <c r="S649" i="6"/>
  <c r="Y649" i="6" s="1"/>
  <c r="Z649" i="6" s="1"/>
  <c r="AF641" i="6"/>
  <c r="S641" i="6"/>
  <c r="Y641" i="6" s="1"/>
  <c r="Z641" i="6" s="1"/>
  <c r="AB634" i="6"/>
  <c r="AB527" i="6"/>
  <c r="AC527" i="6" s="1"/>
  <c r="S488" i="6"/>
  <c r="AF484" i="6"/>
  <c r="AB848" i="6"/>
  <c r="AC848" i="6" s="1"/>
  <c r="AF877" i="6"/>
  <c r="AF817" i="6"/>
  <c r="AB749" i="6"/>
  <c r="AB686" i="6"/>
  <c r="AH686" i="6" s="1"/>
  <c r="AI686" i="6" s="1"/>
  <c r="AB804" i="6"/>
  <c r="AH804" i="6" s="1"/>
  <c r="AI804" i="6" s="1"/>
  <c r="S669" i="6"/>
  <c r="Y669" i="6" s="1"/>
  <c r="Z669" i="6" s="1"/>
  <c r="W768" i="6"/>
  <c r="AF646" i="6"/>
  <c r="W765" i="6"/>
  <c r="W638" i="6"/>
  <c r="AF756" i="6"/>
  <c r="W541" i="6"/>
  <c r="S519" i="6"/>
  <c r="AB184" i="6"/>
  <c r="AH184" i="6" s="1"/>
  <c r="AI184" i="6" s="1"/>
  <c r="AF860" i="6"/>
  <c r="AB875" i="6"/>
  <c r="W776" i="6"/>
  <c r="AB774" i="6"/>
  <c r="AH774" i="6" s="1"/>
  <c r="AI774" i="6" s="1"/>
  <c r="AB737" i="6"/>
  <c r="AH737" i="6" s="1"/>
  <c r="AI737" i="6" s="1"/>
  <c r="S685" i="6"/>
  <c r="AF676" i="6"/>
  <c r="AB660" i="6"/>
  <c r="AC660" i="6" s="1"/>
  <c r="AB649" i="6"/>
  <c r="AH649" i="6" s="1"/>
  <c r="AI649" i="6" s="1"/>
  <c r="S764" i="6"/>
  <c r="S825" i="6"/>
  <c r="S826" i="6" s="1"/>
  <c r="S627" i="6"/>
  <c r="AF698" i="6"/>
  <c r="S698" i="6"/>
  <c r="Y698" i="6" s="1"/>
  <c r="Z698" i="6" s="1"/>
  <c r="S612" i="6"/>
  <c r="AF696" i="6"/>
  <c r="S696" i="6"/>
  <c r="S216" i="6"/>
  <c r="T216" i="6" s="1"/>
  <c r="AB850" i="6"/>
  <c r="AC850" i="6" s="1"/>
  <c r="W846" i="6"/>
  <c r="AB870" i="6"/>
  <c r="AH870" i="6" s="1"/>
  <c r="AI870" i="6" s="1"/>
  <c r="AB745" i="6"/>
  <c r="AC745" i="6" s="1"/>
  <c r="S738" i="6"/>
  <c r="T738" i="6" s="1"/>
  <c r="W732" i="6"/>
  <c r="AB731" i="6"/>
  <c r="AH731" i="6" s="1"/>
  <c r="AI731" i="6" s="1"/>
  <c r="AB770" i="6"/>
  <c r="S668" i="6"/>
  <c r="T668" i="6" s="1"/>
  <c r="S657" i="6"/>
  <c r="Y657" i="6" s="1"/>
  <c r="Z657" i="6" s="1"/>
  <c r="AB723" i="6"/>
  <c r="AH723" i="6" s="1"/>
  <c r="AI723" i="6" s="1"/>
  <c r="S723" i="6"/>
  <c r="T723" i="6" s="1"/>
  <c r="S650" i="6"/>
  <c r="T650" i="6" s="1"/>
  <c r="AB764" i="6"/>
  <c r="AH764" i="6" s="1"/>
  <c r="AI764" i="6" s="1"/>
  <c r="S758" i="6"/>
  <c r="S714" i="6"/>
  <c r="AB627" i="6"/>
  <c r="AH627" i="6" s="1"/>
  <c r="AI627" i="6" s="1"/>
  <c r="AB698" i="6"/>
  <c r="AH698" i="6" s="1"/>
  <c r="AI698" i="6" s="1"/>
  <c r="AB612" i="6"/>
  <c r="AB696" i="6"/>
  <c r="AH696" i="6" s="1"/>
  <c r="AI696" i="6" s="1"/>
  <c r="S621" i="6"/>
  <c r="AF602" i="6"/>
  <c r="S602" i="6"/>
  <c r="S601" i="6"/>
  <c r="Y601" i="6" s="1"/>
  <c r="Z601" i="6" s="1"/>
  <c r="AF596" i="6"/>
  <c r="S596" i="6"/>
  <c r="Y596" i="6" s="1"/>
  <c r="Z596" i="6" s="1"/>
  <c r="S594" i="6"/>
  <c r="Y594" i="6" s="1"/>
  <c r="Z594" i="6" s="1"/>
  <c r="AF616" i="6"/>
  <c r="S616" i="6"/>
  <c r="AF575" i="6"/>
  <c r="S575" i="6"/>
  <c r="Y575" i="6" s="1"/>
  <c r="Z575" i="6" s="1"/>
  <c r="S509" i="6"/>
  <c r="S510" i="6" s="1"/>
  <c r="S427" i="6"/>
  <c r="AB210" i="6"/>
  <c r="AH210" i="6" s="1"/>
  <c r="AI210" i="6" s="1"/>
  <c r="S167" i="6"/>
  <c r="AB427" i="6"/>
  <c r="AH427" i="6" s="1"/>
  <c r="AI427" i="6" s="1"/>
  <c r="AF154" i="6"/>
  <c r="S207" i="6"/>
  <c r="T207" i="6" s="1"/>
  <c r="AB321" i="6"/>
  <c r="AF287" i="6"/>
  <c r="AB167" i="6"/>
  <c r="AC167" i="6" s="1"/>
  <c r="AB124" i="6"/>
  <c r="AC124" i="6" s="1"/>
  <c r="S12" i="6"/>
  <c r="T12" i="6" s="1"/>
  <c r="AF730" i="6"/>
  <c r="W868" i="6"/>
  <c r="S794" i="6"/>
  <c r="AB119" i="6"/>
  <c r="AC119" i="6" s="1"/>
  <c r="AF867" i="6"/>
  <c r="AF865" i="6"/>
  <c r="AF864" i="6"/>
  <c r="AF958" i="6"/>
  <c r="AF880" i="6"/>
  <c r="AA893" i="6"/>
  <c r="AB893" i="6" s="1"/>
  <c r="AG893" i="6"/>
  <c r="AE893" i="6"/>
  <c r="AF893" i="6" s="1"/>
  <c r="AA921" i="6"/>
  <c r="AG921" i="6"/>
  <c r="AE921" i="6"/>
  <c r="AF921" i="6" s="1"/>
  <c r="AA919" i="6"/>
  <c r="AE919" i="6"/>
  <c r="AG919" i="6"/>
  <c r="AE946" i="6"/>
  <c r="AA946" i="6"/>
  <c r="AG946" i="6"/>
  <c r="AA954" i="6"/>
  <c r="AG954" i="6"/>
  <c r="AA952" i="6"/>
  <c r="AB952" i="6" s="1"/>
  <c r="AG952" i="6"/>
  <c r="AE891" i="6"/>
  <c r="AA891" i="6"/>
  <c r="AE888" i="6"/>
  <c r="AF888" i="6" s="1"/>
  <c r="AA888" i="6"/>
  <c r="AB888" i="6" s="1"/>
  <c r="AG888" i="6"/>
  <c r="AF853" i="6"/>
  <c r="AA886" i="6"/>
  <c r="AB886" i="6" s="1"/>
  <c r="AG886" i="6"/>
  <c r="AE886" i="6"/>
  <c r="AE840" i="6"/>
  <c r="AA840" i="6"/>
  <c r="AG840" i="6"/>
  <c r="AF833" i="6"/>
  <c r="AF736" i="6"/>
  <c r="AE734" i="6"/>
  <c r="AG734" i="6"/>
  <c r="AF773" i="6"/>
  <c r="AF728" i="6"/>
  <c r="AB693" i="6"/>
  <c r="AC693" i="6" s="1"/>
  <c r="AE693" i="6"/>
  <c r="AF693" i="6" s="1"/>
  <c r="AE689" i="6"/>
  <c r="AF689" i="6" s="1"/>
  <c r="AB689" i="6"/>
  <c r="AC689" i="6" s="1"/>
  <c r="AB685" i="6"/>
  <c r="AC685" i="6" s="1"/>
  <c r="AE685" i="6"/>
  <c r="AF685" i="6" s="1"/>
  <c r="AE803" i="6"/>
  <c r="AF803" i="6" s="1"/>
  <c r="AB803" i="6"/>
  <c r="AC803" i="6" s="1"/>
  <c r="AB802" i="6"/>
  <c r="AC802" i="6" s="1"/>
  <c r="AE802" i="6"/>
  <c r="AF802" i="6" s="1"/>
  <c r="AB680" i="6"/>
  <c r="AE680" i="6"/>
  <c r="AF680" i="6" s="1"/>
  <c r="AB674" i="6"/>
  <c r="AC674" i="6" s="1"/>
  <c r="AE674" i="6"/>
  <c r="AF674" i="6" s="1"/>
  <c r="AE672" i="6"/>
  <c r="AF672" i="6" s="1"/>
  <c r="AB672" i="6"/>
  <c r="AC672" i="6" s="1"/>
  <c r="AA707" i="6"/>
  <c r="AG707" i="6"/>
  <c r="AE707" i="6"/>
  <c r="AE669" i="6"/>
  <c r="AF669" i="6" s="1"/>
  <c r="AB669" i="6"/>
  <c r="AB667" i="6"/>
  <c r="AC667" i="6" s="1"/>
  <c r="AE667" i="6"/>
  <c r="AF667" i="6" s="1"/>
  <c r="AE726" i="6"/>
  <c r="AB726" i="6"/>
  <c r="AB665" i="6"/>
  <c r="AE665" i="6"/>
  <c r="AE664" i="6"/>
  <c r="AB664" i="6"/>
  <c r="AE663" i="6"/>
  <c r="AF663" i="6" s="1"/>
  <c r="AB663" i="6"/>
  <c r="AC663" i="6" s="1"/>
  <c r="AB661" i="6"/>
  <c r="AC661" i="6" s="1"/>
  <c r="AE661" i="6"/>
  <c r="AF661" i="6" s="1"/>
  <c r="AE659" i="6"/>
  <c r="AB659" i="6"/>
  <c r="AE658" i="6"/>
  <c r="AF658" i="6" s="1"/>
  <c r="AB658" i="6"/>
  <c r="AC658" i="6" s="1"/>
  <c r="AB656" i="6"/>
  <c r="AC656" i="6" s="1"/>
  <c r="AE656" i="6"/>
  <c r="AF656" i="6" s="1"/>
  <c r="AE654" i="6"/>
  <c r="AF654" i="6" s="1"/>
  <c r="AB654" i="6"/>
  <c r="AE767" i="6"/>
  <c r="AB767" i="6"/>
  <c r="AF799" i="6"/>
  <c r="AE796" i="6"/>
  <c r="AF796" i="6" s="1"/>
  <c r="AB796" i="6"/>
  <c r="AB794" i="6"/>
  <c r="AE794" i="6"/>
  <c r="AE716" i="6"/>
  <c r="AB716" i="6"/>
  <c r="AB791" i="6"/>
  <c r="AC791" i="6" s="1"/>
  <c r="AE791" i="6"/>
  <c r="AF791" i="6" s="1"/>
  <c r="AE650" i="6"/>
  <c r="AF650" i="6" s="1"/>
  <c r="AB650" i="6"/>
  <c r="AC650" i="6" s="1"/>
  <c r="AB645" i="6"/>
  <c r="AC645" i="6" s="1"/>
  <c r="AE645" i="6"/>
  <c r="AF645" i="6" s="1"/>
  <c r="AB643" i="6"/>
  <c r="AC643" i="6" s="1"/>
  <c r="AE643" i="6"/>
  <c r="AF643" i="6" s="1"/>
  <c r="AB642" i="6"/>
  <c r="AC642" i="6" s="1"/>
  <c r="AE642" i="6"/>
  <c r="AF642" i="6" s="1"/>
  <c r="AB640" i="6"/>
  <c r="AC640" i="6" s="1"/>
  <c r="AE640" i="6"/>
  <c r="AE761" i="6"/>
  <c r="AF761" i="6" s="1"/>
  <c r="AB761" i="6"/>
  <c r="AE639" i="6"/>
  <c r="AF639" i="6" s="1"/>
  <c r="AB639" i="6"/>
  <c r="AE635" i="6"/>
  <c r="AF635" i="6" s="1"/>
  <c r="AB635" i="6"/>
  <c r="AC635" i="6" s="1"/>
  <c r="AB781" i="6"/>
  <c r="AE781" i="6"/>
  <c r="AB715" i="6"/>
  <c r="AC715" i="6" s="1"/>
  <c r="AE715" i="6"/>
  <c r="AF715" i="6" s="1"/>
  <c r="AB713" i="6"/>
  <c r="AE713" i="6"/>
  <c r="AF713" i="6" s="1"/>
  <c r="AB711" i="6"/>
  <c r="AC711" i="6" s="1"/>
  <c r="AE711" i="6"/>
  <c r="AB700" i="6"/>
  <c r="AE700" i="6"/>
  <c r="AB789" i="6"/>
  <c r="AE789" i="6"/>
  <c r="AE780" i="6"/>
  <c r="AF780" i="6" s="1"/>
  <c r="AB780" i="6"/>
  <c r="AB755" i="6"/>
  <c r="AC755" i="6" s="1"/>
  <c r="AE755" i="6"/>
  <c r="AF755" i="6" s="1"/>
  <c r="AB628" i="6"/>
  <c r="AE628" i="6"/>
  <c r="AE614" i="6"/>
  <c r="AB614" i="6"/>
  <c r="AB708" i="6"/>
  <c r="AE708" i="6"/>
  <c r="AB697" i="6"/>
  <c r="AE697" i="6"/>
  <c r="AE586" i="6"/>
  <c r="AF586" i="6" s="1"/>
  <c r="AB586" i="6"/>
  <c r="AB609" i="6"/>
  <c r="AE609" i="6"/>
  <c r="AB810" i="6"/>
  <c r="AE810" i="6"/>
  <c r="AA704" i="6"/>
  <c r="AG704" i="6"/>
  <c r="AE704" i="6"/>
  <c r="AB608" i="6"/>
  <c r="AE608" i="6"/>
  <c r="AB727" i="6"/>
  <c r="AE727" i="6"/>
  <c r="AE607" i="6"/>
  <c r="AB607" i="6"/>
  <c r="AE605" i="6"/>
  <c r="AB605" i="6"/>
  <c r="AB619" i="6"/>
  <c r="AE619" i="6"/>
  <c r="AF619" i="6" s="1"/>
  <c r="AE600" i="6"/>
  <c r="AB600" i="6"/>
  <c r="AE597" i="6"/>
  <c r="AF597" i="6" s="1"/>
  <c r="AB597" i="6"/>
  <c r="AB595" i="6"/>
  <c r="AE595" i="6"/>
  <c r="AE593" i="6"/>
  <c r="AB593" i="6"/>
  <c r="AB617" i="6"/>
  <c r="AE617" i="6"/>
  <c r="AF617" i="6" s="1"/>
  <c r="AB592" i="6"/>
  <c r="AE592" i="6"/>
  <c r="AB590" i="6"/>
  <c r="AE590" i="6"/>
  <c r="AE578" i="6"/>
  <c r="AF578" i="6" s="1"/>
  <c r="AB578" i="6"/>
  <c r="AB574" i="6"/>
  <c r="AE574" i="6"/>
  <c r="AB553" i="6"/>
  <c r="AE553" i="6"/>
  <c r="AE555" i="6"/>
  <c r="AF555" i="6" s="1"/>
  <c r="AG555" i="6"/>
  <c r="AA544" i="6"/>
  <c r="AB544" i="6" s="1"/>
  <c r="AG544" i="6"/>
  <c r="AA567" i="6"/>
  <c r="AB567" i="6" s="1"/>
  <c r="AG567" i="6"/>
  <c r="AE567" i="6"/>
  <c r="AF567" i="6" s="1"/>
  <c r="AD572" i="6"/>
  <c r="AF572" i="6" s="1"/>
  <c r="AA572" i="6"/>
  <c r="AB572" i="6" s="1"/>
  <c r="AC572" i="6" s="1"/>
  <c r="AA570" i="6"/>
  <c r="AB570" i="6" s="1"/>
  <c r="AC570" i="6" s="1"/>
  <c r="AD570" i="6"/>
  <c r="AE559" i="6"/>
  <c r="AF559" i="6" s="1"/>
  <c r="AE543" i="6"/>
  <c r="AF543" i="6" s="1"/>
  <c r="AB543" i="6"/>
  <c r="AB542" i="6"/>
  <c r="AC542" i="6" s="1"/>
  <c r="AE542" i="6"/>
  <c r="AF542" i="6" s="1"/>
  <c r="AA551" i="6"/>
  <c r="AE551" i="6"/>
  <c r="AG551" i="6"/>
  <c r="AE497" i="6"/>
  <c r="AF497" i="6" s="1"/>
  <c r="AB497" i="6"/>
  <c r="AE495" i="6"/>
  <c r="AB495" i="6"/>
  <c r="AF506" i="6"/>
  <c r="AA503" i="6"/>
  <c r="AE503" i="6"/>
  <c r="AG503" i="6"/>
  <c r="AA470" i="6"/>
  <c r="AG470" i="6"/>
  <c r="AE458" i="6"/>
  <c r="AF458" i="6" s="1"/>
  <c r="AA458" i="6"/>
  <c r="AB458" i="6" s="1"/>
  <c r="AG458" i="6"/>
  <c r="AE456" i="6"/>
  <c r="AF456" i="6" s="1"/>
  <c r="AA456" i="6"/>
  <c r="AB456" i="6" s="1"/>
  <c r="AE473" i="6"/>
  <c r="AB473" i="6"/>
  <c r="AC473" i="6" s="1"/>
  <c r="AB453" i="6"/>
  <c r="AC453" i="6" s="1"/>
  <c r="AE453" i="6"/>
  <c r="AF472" i="6"/>
  <c r="AB493" i="6"/>
  <c r="AC493" i="6" s="1"/>
  <c r="AE493" i="6"/>
  <c r="AE487" i="6"/>
  <c r="AF487" i="6" s="1"/>
  <c r="AB487" i="6"/>
  <c r="AC487" i="6" s="1"/>
  <c r="AE479" i="6"/>
  <c r="AB479" i="6"/>
  <c r="AG464" i="6"/>
  <c r="AA464" i="6"/>
  <c r="AB464" i="6" s="1"/>
  <c r="AE464" i="6"/>
  <c r="AF464" i="6" s="1"/>
  <c r="AA462" i="6"/>
  <c r="AB462" i="6" s="1"/>
  <c r="AG462" i="6"/>
  <c r="AA438" i="6"/>
  <c r="AE438" i="6"/>
  <c r="AF438" i="6" s="1"/>
  <c r="AG438" i="6"/>
  <c r="AA417" i="6"/>
  <c r="AB417" i="6" s="1"/>
  <c r="AG417" i="6"/>
  <c r="AE417" i="6"/>
  <c r="AF417" i="6" s="1"/>
  <c r="AE414" i="6"/>
  <c r="AF414" i="6" s="1"/>
  <c r="AG414" i="6"/>
  <c r="AA414" i="6"/>
  <c r="AE419" i="6"/>
  <c r="AF419" i="6" s="1"/>
  <c r="AA419" i="6"/>
  <c r="AB419" i="6" s="1"/>
  <c r="AC419" i="6" s="1"/>
  <c r="AG419" i="6"/>
  <c r="AE400" i="6"/>
  <c r="AB400" i="6"/>
  <c r="AA398" i="6"/>
  <c r="AG398" i="6"/>
  <c r="AE398" i="6"/>
  <c r="AF398" i="6" s="1"/>
  <c r="AE381" i="6"/>
  <c r="AF381" i="6" s="1"/>
  <c r="AG381" i="6"/>
  <c r="AA381" i="6"/>
  <c r="AE431" i="6"/>
  <c r="AB431" i="6"/>
  <c r="AE408" i="6"/>
  <c r="AB408" i="6"/>
  <c r="AE404" i="6"/>
  <c r="AF404" i="6" s="1"/>
  <c r="AB404" i="6"/>
  <c r="AB409" i="6"/>
  <c r="AE409" i="6"/>
  <c r="AE359" i="6"/>
  <c r="AB359" i="6"/>
  <c r="AA393" i="6"/>
  <c r="AB393" i="6" s="1"/>
  <c r="AG393" i="6"/>
  <c r="AE393" i="6"/>
  <c r="AF393" i="6" s="1"/>
  <c r="AA391" i="6"/>
  <c r="AB391" i="6" s="1"/>
  <c r="AG391" i="6"/>
  <c r="AE391" i="6"/>
  <c r="AF391" i="6" s="1"/>
  <c r="AA389" i="6"/>
  <c r="AG389" i="6"/>
  <c r="AE389" i="6"/>
  <c r="AE347" i="6"/>
  <c r="AA347" i="6"/>
  <c r="AB347" i="6" s="1"/>
  <c r="AA346" i="6"/>
  <c r="AG346" i="6"/>
  <c r="AE346" i="6"/>
  <c r="AF356" i="6"/>
  <c r="AF103" i="6"/>
  <c r="AE954" i="6"/>
  <c r="AF954" i="6" s="1"/>
  <c r="AE952" i="6"/>
  <c r="AF952" i="6" s="1"/>
  <c r="AE687" i="6"/>
  <c r="AF687" i="6" s="1"/>
  <c r="S674" i="6"/>
  <c r="AB766" i="6"/>
  <c r="AC766" i="6" s="1"/>
  <c r="S640" i="6"/>
  <c r="AA555" i="6"/>
  <c r="AB555" i="6" s="1"/>
  <c r="AF507" i="6"/>
  <c r="AE515" i="6"/>
  <c r="AG456" i="6"/>
  <c r="AB13" i="6"/>
  <c r="W12" i="6"/>
  <c r="AB864" i="6"/>
  <c r="W878" i="6"/>
  <c r="AF161" i="6"/>
  <c r="S26" i="6"/>
  <c r="S896" i="6"/>
  <c r="W823" i="6"/>
  <c r="W724" i="6"/>
  <c r="W795" i="6"/>
  <c r="W641" i="6"/>
  <c r="W703" i="6"/>
  <c r="W771" i="6"/>
  <c r="W602" i="6"/>
  <c r="W596" i="6"/>
  <c r="W616" i="6"/>
  <c r="W591" i="6"/>
  <c r="W575" i="6"/>
  <c r="W573" i="6"/>
  <c r="W539" i="6"/>
  <c r="W420" i="6"/>
  <c r="W361" i="6"/>
  <c r="S241" i="6"/>
  <c r="W223" i="6"/>
  <c r="W154" i="6"/>
  <c r="S92" i="6"/>
  <c r="S70" i="6"/>
  <c r="S71" i="6" s="1"/>
  <c r="W26" i="6"/>
  <c r="W16" i="6"/>
  <c r="AB721" i="6"/>
  <c r="S724" i="6"/>
  <c r="AE778" i="6"/>
  <c r="AE544" i="6"/>
  <c r="AF544" i="6" s="1"/>
  <c r="AE462" i="6"/>
  <c r="AF462" i="6" s="1"/>
  <c r="AA467" i="6"/>
  <c r="AG347" i="6"/>
  <c r="AB220" i="6"/>
  <c r="AC220" i="6" s="1"/>
  <c r="W202" i="6"/>
  <c r="AB175" i="6"/>
  <c r="AA395" i="6"/>
  <c r="AA354" i="6"/>
  <c r="AB354" i="6" s="1"/>
  <c r="AG354" i="6"/>
  <c r="AG352" i="6"/>
  <c r="AA352" i="6"/>
  <c r="AB352" i="6" s="1"/>
  <c r="AC352" i="6" s="1"/>
  <c r="AB376" i="6"/>
  <c r="AE376" i="6"/>
  <c r="AE367" i="6"/>
  <c r="AF367" i="6" s="1"/>
  <c r="AG367" i="6"/>
  <c r="AA367" i="6"/>
  <c r="AB367" i="6" s="1"/>
  <c r="AE314" i="6"/>
  <c r="AF314" i="6" s="1"/>
  <c r="AG314" i="6"/>
  <c r="AB306" i="6"/>
  <c r="AE306" i="6"/>
  <c r="AA339" i="6"/>
  <c r="AG339" i="6"/>
  <c r="AE339" i="6"/>
  <c r="AG331" i="6"/>
  <c r="AE331" i="6"/>
  <c r="AA331" i="6"/>
  <c r="AD248" i="6"/>
  <c r="AA259" i="6"/>
  <c r="AB259" i="6" s="1"/>
  <c r="AG259" i="6"/>
  <c r="AE259" i="6"/>
  <c r="AF259" i="6" s="1"/>
  <c r="AA240" i="6"/>
  <c r="AG240" i="6"/>
  <c r="AE240" i="6"/>
  <c r="AF240" i="6" s="1"/>
  <c r="AE334" i="6"/>
  <c r="AE229" i="6"/>
  <c r="AB229" i="6"/>
  <c r="AG284" i="6"/>
  <c r="AE284" i="6"/>
  <c r="AF284" i="6" s="1"/>
  <c r="AB215" i="6"/>
  <c r="AE215" i="6"/>
  <c r="AB189" i="6"/>
  <c r="AE189" i="6"/>
  <c r="AE220" i="6"/>
  <c r="AG220" i="6"/>
  <c r="AE188" i="6"/>
  <c r="AB188" i="6"/>
  <c r="AF193" i="6"/>
  <c r="AE176" i="6"/>
  <c r="AB176" i="6"/>
  <c r="AA139" i="6"/>
  <c r="AB139" i="6" s="1"/>
  <c r="AG139" i="6"/>
  <c r="AA137" i="6"/>
  <c r="AG137" i="6"/>
  <c r="AE137" i="6"/>
  <c r="AA151" i="6"/>
  <c r="AB151" i="6" s="1"/>
  <c r="AC151" i="6" s="1"/>
  <c r="AD151" i="6"/>
  <c r="AF151" i="6" s="1"/>
  <c r="AG135" i="6"/>
  <c r="AE135" i="6"/>
  <c r="AF135" i="6" s="1"/>
  <c r="AA135" i="6"/>
  <c r="AB135" i="6" s="1"/>
  <c r="AE91" i="6"/>
  <c r="AA91" i="6"/>
  <c r="AG91" i="6"/>
  <c r="AE84" i="6"/>
  <c r="AF84" i="6" s="1"/>
  <c r="AG84" i="6"/>
  <c r="AA76" i="6"/>
  <c r="AB76" i="6" s="1"/>
  <c r="AH76" i="6" s="1"/>
  <c r="AG76" i="6"/>
  <c r="AE21" i="6"/>
  <c r="AG21" i="6"/>
  <c r="AB878" i="6"/>
  <c r="AC878" i="6" s="1"/>
  <c r="S687" i="6"/>
  <c r="W670" i="6"/>
  <c r="W725" i="6"/>
  <c r="AB724" i="6"/>
  <c r="S710" i="6"/>
  <c r="T710" i="6" s="1"/>
  <c r="AB519" i="6"/>
  <c r="AH519" i="6" s="1"/>
  <c r="AI519" i="6" s="1"/>
  <c r="W505" i="6"/>
  <c r="AB501" i="6"/>
  <c r="AF349" i="6"/>
  <c r="AA356" i="6"/>
  <c r="AE354" i="6"/>
  <c r="AF354" i="6" s="1"/>
  <c r="AA314" i="6"/>
  <c r="AB314" i="6" s="1"/>
  <c r="W141" i="6"/>
  <c r="AB51" i="6"/>
  <c r="AH51" i="6" s="1"/>
  <c r="W19" i="6"/>
  <c r="W20" i="6" s="1"/>
  <c r="S16" i="6"/>
  <c r="S867" i="6"/>
  <c r="T867" i="6" s="1"/>
  <c r="R921" i="6"/>
  <c r="S921" i="6" s="1"/>
  <c r="X921" i="6"/>
  <c r="S954" i="6"/>
  <c r="T954" i="6" s="1"/>
  <c r="R952" i="6"/>
  <c r="S952" i="6" s="1"/>
  <c r="X952" i="6"/>
  <c r="R891" i="6"/>
  <c r="V891" i="6"/>
  <c r="S853" i="6"/>
  <c r="V853" i="6"/>
  <c r="R886" i="6"/>
  <c r="R887" i="6" s="1"/>
  <c r="X886" i="6"/>
  <c r="X887" i="6" s="1"/>
  <c r="S851" i="6"/>
  <c r="V851" i="6"/>
  <c r="W851" i="6" s="1"/>
  <c r="V849" i="6"/>
  <c r="S849" i="6"/>
  <c r="S752" i="6"/>
  <c r="T752" i="6" s="1"/>
  <c r="V752" i="6"/>
  <c r="W752" i="6" s="1"/>
  <c r="V750" i="6"/>
  <c r="W750" i="6" s="1"/>
  <c r="S750" i="6"/>
  <c r="S748" i="6"/>
  <c r="V748" i="6"/>
  <c r="W748" i="6" s="1"/>
  <c r="S742" i="6"/>
  <c r="T742" i="6" s="1"/>
  <c r="V742" i="6"/>
  <c r="W742" i="6" s="1"/>
  <c r="V734" i="6"/>
  <c r="X734" i="6"/>
  <c r="R734" i="6"/>
  <c r="W773" i="6"/>
  <c r="S719" i="6"/>
  <c r="T719" i="6" s="1"/>
  <c r="V719" i="6"/>
  <c r="S808" i="6"/>
  <c r="T808" i="6" s="1"/>
  <c r="V808" i="6"/>
  <c r="W808" i="6" s="1"/>
  <c r="R707" i="6"/>
  <c r="X707" i="6"/>
  <c r="R704" i="6"/>
  <c r="X704" i="6"/>
  <c r="V555" i="6"/>
  <c r="X555" i="6"/>
  <c r="V544" i="6"/>
  <c r="R544" i="6"/>
  <c r="R567" i="6"/>
  <c r="R568" i="6" s="1"/>
  <c r="X567" i="6"/>
  <c r="X568" i="6" s="1"/>
  <c r="U572" i="6"/>
  <c r="W572" i="6" s="1"/>
  <c r="R572" i="6"/>
  <c r="S572" i="6" s="1"/>
  <c r="Y572" i="6" s="1"/>
  <c r="Z572" i="6" s="1"/>
  <c r="R570" i="6"/>
  <c r="U570" i="6"/>
  <c r="V552" i="6"/>
  <c r="S552" i="6"/>
  <c r="R551" i="6"/>
  <c r="X551" i="6"/>
  <c r="W507" i="6"/>
  <c r="W522" i="6"/>
  <c r="W523" i="6" s="1"/>
  <c r="V511" i="6"/>
  <c r="V512" i="6" s="1"/>
  <c r="R503" i="6"/>
  <c r="X503" i="6"/>
  <c r="X508" i="6" s="1"/>
  <c r="V503" i="6"/>
  <c r="V508" i="6" s="1"/>
  <c r="R470" i="6"/>
  <c r="V470" i="6"/>
  <c r="R458" i="6"/>
  <c r="S458" i="6" s="1"/>
  <c r="Y458" i="6" s="1"/>
  <c r="X458" i="6"/>
  <c r="V456" i="6"/>
  <c r="X456" i="6"/>
  <c r="V464" i="6"/>
  <c r="W464" i="6" s="1"/>
  <c r="X464" i="6"/>
  <c r="R462" i="6"/>
  <c r="V462" i="6"/>
  <c r="R438" i="6"/>
  <c r="R446" i="6" s="1"/>
  <c r="X438" i="6"/>
  <c r="X446" i="6" s="1"/>
  <c r="R417" i="6"/>
  <c r="S417" i="6" s="1"/>
  <c r="X417" i="6"/>
  <c r="V414" i="6"/>
  <c r="W414" i="6" s="1"/>
  <c r="X414" i="6"/>
  <c r="V419" i="6"/>
  <c r="V424" i="6" s="1"/>
  <c r="R419" i="6"/>
  <c r="R424" i="6" s="1"/>
  <c r="V398" i="6"/>
  <c r="V399" i="6" s="1"/>
  <c r="R398" i="6"/>
  <c r="R399" i="6" s="1"/>
  <c r="R381" i="6"/>
  <c r="X381" i="6"/>
  <c r="X384" i="6" s="1"/>
  <c r="V381" i="6"/>
  <c r="R391" i="6"/>
  <c r="S391" i="6" s="1"/>
  <c r="Y391" i="6" s="1"/>
  <c r="X391" i="6"/>
  <c r="R347" i="6"/>
  <c r="V347" i="6"/>
  <c r="V348" i="6" s="1"/>
  <c r="R346" i="6"/>
  <c r="X346" i="6"/>
  <c r="V356" i="6"/>
  <c r="X356" i="6"/>
  <c r="R395" i="6"/>
  <c r="U395" i="6"/>
  <c r="R379" i="6"/>
  <c r="U379" i="6"/>
  <c r="R352" i="6"/>
  <c r="V352" i="6"/>
  <c r="V364" i="6"/>
  <c r="X364" i="6"/>
  <c r="X367" i="6"/>
  <c r="X371" i="6" s="1"/>
  <c r="R367" i="6"/>
  <c r="R371" i="6" s="1"/>
  <c r="V367" i="6"/>
  <c r="V371" i="6" s="1"/>
  <c r="V316" i="6"/>
  <c r="W316" i="6" s="1"/>
  <c r="R316" i="6"/>
  <c r="S316" i="6" s="1"/>
  <c r="V314" i="6"/>
  <c r="W314" i="6" s="1"/>
  <c r="X314" i="6"/>
  <c r="V311" i="6"/>
  <c r="X311" i="6"/>
  <c r="R339" i="6"/>
  <c r="X339" i="6"/>
  <c r="X341" i="6" s="1"/>
  <c r="X331" i="6"/>
  <c r="R331" i="6"/>
  <c r="V331" i="6"/>
  <c r="R243" i="6"/>
  <c r="X243" i="6"/>
  <c r="V243" i="6"/>
  <c r="R242" i="6"/>
  <c r="X242" i="6"/>
  <c r="V265" i="6"/>
  <c r="R265" i="6"/>
  <c r="R264" i="6"/>
  <c r="X264" i="6"/>
  <c r="R262" i="6"/>
  <c r="S262" i="6" s="1"/>
  <c r="X262" i="6"/>
  <c r="U248" i="6"/>
  <c r="W248" i="6" s="1"/>
  <c r="R248" i="6"/>
  <c r="U246" i="6"/>
  <c r="R246" i="6"/>
  <c r="V259" i="6"/>
  <c r="W259" i="6" s="1"/>
  <c r="S259" i="6"/>
  <c r="X259" i="6"/>
  <c r="R240" i="6"/>
  <c r="X240" i="6"/>
  <c r="X278" i="6"/>
  <c r="R278" i="6"/>
  <c r="V278" i="6"/>
  <c r="U282" i="6"/>
  <c r="W282" i="6" s="1"/>
  <c r="R282" i="6"/>
  <c r="V284" i="6"/>
  <c r="X284" i="6"/>
  <c r="X293" i="6" s="1"/>
  <c r="V220" i="6"/>
  <c r="X220" i="6"/>
  <c r="S155" i="6"/>
  <c r="V155" i="6"/>
  <c r="V156" i="6" s="1"/>
  <c r="V148" i="6"/>
  <c r="W148" i="6" s="1"/>
  <c r="S148" i="6"/>
  <c r="T148" i="6" s="1"/>
  <c r="V107" i="6"/>
  <c r="S107" i="6"/>
  <c r="R144" i="6"/>
  <c r="S144" i="6" s="1"/>
  <c r="X144" i="6"/>
  <c r="R142" i="6"/>
  <c r="S142" i="6" s="1"/>
  <c r="X142" i="6"/>
  <c r="V142" i="6"/>
  <c r="W142" i="6" s="1"/>
  <c r="V106" i="6"/>
  <c r="S106" i="6"/>
  <c r="T106" i="6" s="1"/>
  <c r="R139" i="6"/>
  <c r="S139" i="6" s="1"/>
  <c r="X139" i="6"/>
  <c r="R137" i="6"/>
  <c r="S137" i="6" s="1"/>
  <c r="X137" i="6"/>
  <c r="V137" i="6"/>
  <c r="W137" i="6" s="1"/>
  <c r="R151" i="6"/>
  <c r="U151" i="6"/>
  <c r="X135" i="6"/>
  <c r="R135" i="6"/>
  <c r="S135" i="6" s="1"/>
  <c r="V135" i="6"/>
  <c r="R128" i="6"/>
  <c r="S128" i="6" s="1"/>
  <c r="X128" i="6"/>
  <c r="V120" i="6"/>
  <c r="V104" i="6"/>
  <c r="S104" i="6"/>
  <c r="S102" i="6"/>
  <c r="V102" i="6"/>
  <c r="R91" i="6"/>
  <c r="X91" i="6"/>
  <c r="W68" i="6"/>
  <c r="W69" i="6" s="1"/>
  <c r="R84" i="6"/>
  <c r="X84" i="6"/>
  <c r="V84" i="6"/>
  <c r="S58" i="6"/>
  <c r="S59" i="6" s="1"/>
  <c r="V58" i="6"/>
  <c r="V59" i="6" s="1"/>
  <c r="U86" i="6"/>
  <c r="R86" i="6"/>
  <c r="R76" i="6"/>
  <c r="S76" i="6" s="1"/>
  <c r="X76" i="6"/>
  <c r="V76" i="6"/>
  <c r="W76" i="6" s="1"/>
  <c r="X73" i="6"/>
  <c r="X74" i="6" s="1"/>
  <c r="R73" i="6"/>
  <c r="V73" i="6"/>
  <c r="V74" i="6" s="1"/>
  <c r="S41" i="6"/>
  <c r="T41" i="6" s="1"/>
  <c r="V41" i="6"/>
  <c r="V29" i="6"/>
  <c r="S29" i="6"/>
  <c r="R21" i="6"/>
  <c r="R22" i="6" s="1"/>
  <c r="X21" i="6"/>
  <c r="X22" i="6" s="1"/>
  <c r="V21" i="6"/>
  <c r="AB865" i="6"/>
  <c r="AC865" i="6" s="1"/>
  <c r="S865" i="6"/>
  <c r="AB880" i="6"/>
  <c r="V893" i="6"/>
  <c r="W921" i="6"/>
  <c r="AB956" i="6"/>
  <c r="X954" i="6"/>
  <c r="W862" i="6"/>
  <c r="W870" i="6"/>
  <c r="W871" i="6" s="1"/>
  <c r="W833" i="6"/>
  <c r="W834" i="6" s="1"/>
  <c r="AF753" i="6"/>
  <c r="W775" i="6"/>
  <c r="AB772" i="6"/>
  <c r="W694" i="6"/>
  <c r="AF682" i="6"/>
  <c r="V707" i="6"/>
  <c r="S671" i="6"/>
  <c r="Y671" i="6" s="1"/>
  <c r="Z671" i="6" s="1"/>
  <c r="AF668" i="6"/>
  <c r="S823" i="6"/>
  <c r="S659" i="6"/>
  <c r="Y659" i="6" s="1"/>
  <c r="W657" i="6"/>
  <c r="S767" i="6"/>
  <c r="AB799" i="6"/>
  <c r="AB798" i="6"/>
  <c r="AH798" i="6" s="1"/>
  <c r="AI798" i="6" s="1"/>
  <c r="W822" i="6"/>
  <c r="AF717" i="6"/>
  <c r="S652" i="6"/>
  <c r="AB759" i="6"/>
  <c r="AC759" i="6" s="1"/>
  <c r="W712" i="6"/>
  <c r="W780" i="6"/>
  <c r="S703" i="6"/>
  <c r="S591" i="6"/>
  <c r="S573" i="6"/>
  <c r="R555" i="6"/>
  <c r="X544" i="6"/>
  <c r="X547" i="6" s="1"/>
  <c r="AF558" i="6"/>
  <c r="AF557" i="6"/>
  <c r="AB552" i="6"/>
  <c r="V497" i="6"/>
  <c r="AF527" i="6"/>
  <c r="AF517" i="6"/>
  <c r="S502" i="6"/>
  <c r="X470" i="6"/>
  <c r="W458" i="6"/>
  <c r="W473" i="6"/>
  <c r="X462" i="6"/>
  <c r="AF423" i="6"/>
  <c r="S385" i="6"/>
  <c r="S386" i="6" s="1"/>
  <c r="R393" i="6"/>
  <c r="R389" i="6"/>
  <c r="X347" i="6"/>
  <c r="X352" i="6"/>
  <c r="R364" i="6"/>
  <c r="S364" i="6" s="1"/>
  <c r="AE329" i="6"/>
  <c r="AB310" i="6"/>
  <c r="S238" i="6"/>
  <c r="T238" i="6" s="1"/>
  <c r="R336" i="6"/>
  <c r="R337" i="6" s="1"/>
  <c r="AB226" i="6"/>
  <c r="AC226" i="6" s="1"/>
  <c r="U285" i="6"/>
  <c r="U293" i="6" s="1"/>
  <c r="AE286" i="6"/>
  <c r="R220" i="6"/>
  <c r="R228" i="6" s="1"/>
  <c r="S169" i="6"/>
  <c r="S170" i="6" s="1"/>
  <c r="AB164" i="6"/>
  <c r="AC164" i="6" s="1"/>
  <c r="X148" i="6"/>
  <c r="R133" i="6"/>
  <c r="W163" i="6"/>
  <c r="S68" i="6"/>
  <c r="S69" i="6" s="1"/>
  <c r="V63" i="6"/>
  <c r="AA21" i="6"/>
  <c r="W13" i="6"/>
  <c r="AA379" i="6"/>
  <c r="AE364" i="6"/>
  <c r="AH364" i="6" s="1"/>
  <c r="AG364" i="6"/>
  <c r="AA316" i="6"/>
  <c r="AB316" i="6" s="1"/>
  <c r="AG316" i="6"/>
  <c r="AE308" i="6"/>
  <c r="AF308" i="6" s="1"/>
  <c r="AB308" i="6"/>
  <c r="AC308" i="6" s="1"/>
  <c r="AE311" i="6"/>
  <c r="AF311" i="6" s="1"/>
  <c r="AG311" i="6"/>
  <c r="AD374" i="6"/>
  <c r="AF374" i="6" s="1"/>
  <c r="AA374" i="6"/>
  <c r="AB374" i="6" s="1"/>
  <c r="AB239" i="6"/>
  <c r="AE239" i="6"/>
  <c r="AF239" i="6" s="1"/>
  <c r="AD300" i="6"/>
  <c r="AG243" i="6"/>
  <c r="AA243" i="6"/>
  <c r="AB243" i="6" s="1"/>
  <c r="AE243" i="6"/>
  <c r="AA242" i="6"/>
  <c r="AB242" i="6" s="1"/>
  <c r="AH242" i="6" s="1"/>
  <c r="AG242" i="6"/>
  <c r="AA265" i="6"/>
  <c r="AB265" i="6" s="1"/>
  <c r="AE265" i="6"/>
  <c r="AF265" i="6" s="1"/>
  <c r="AA264" i="6"/>
  <c r="AB264" i="6" s="1"/>
  <c r="AH264" i="6" s="1"/>
  <c r="AG264" i="6"/>
  <c r="AA262" i="6"/>
  <c r="AB262" i="6" s="1"/>
  <c r="AH262" i="6" s="1"/>
  <c r="AG262" i="6"/>
  <c r="AD256" i="6"/>
  <c r="AA246" i="6"/>
  <c r="AD246" i="6"/>
  <c r="AG278" i="6"/>
  <c r="AE278" i="6"/>
  <c r="AA278" i="6"/>
  <c r="AE319" i="6"/>
  <c r="AB319" i="6"/>
  <c r="AB180" i="6"/>
  <c r="AE180" i="6"/>
  <c r="AF180" i="6" s="1"/>
  <c r="AE185" i="6"/>
  <c r="AB185" i="6"/>
  <c r="AC185" i="6" s="1"/>
  <c r="AB169" i="6"/>
  <c r="AC169" i="6" s="1"/>
  <c r="AE169" i="6"/>
  <c r="AF169" i="6" s="1"/>
  <c r="AE148" i="6"/>
  <c r="AF148" i="6" s="1"/>
  <c r="AA148" i="6"/>
  <c r="AA144" i="6"/>
  <c r="AB144" i="6" s="1"/>
  <c r="AC144" i="6" s="1"/>
  <c r="AG144" i="6"/>
  <c r="AE142" i="6"/>
  <c r="AF142" i="6" s="1"/>
  <c r="AG142" i="6"/>
  <c r="AA133" i="6"/>
  <c r="AG133" i="6"/>
  <c r="AG128" i="6"/>
  <c r="AA128" i="6"/>
  <c r="AB128" i="6" s="1"/>
  <c r="AE128" i="6"/>
  <c r="AF128" i="6" s="1"/>
  <c r="AA86" i="6"/>
  <c r="AD86" i="6"/>
  <c r="AG73" i="6"/>
  <c r="AE73" i="6"/>
  <c r="AF73" i="6" s="1"/>
  <c r="AA73" i="6"/>
  <c r="AB73" i="6" s="1"/>
  <c r="AF8" i="6"/>
  <c r="W865" i="6"/>
  <c r="W892" i="6"/>
  <c r="AB854" i="6"/>
  <c r="W753" i="6"/>
  <c r="AF688" i="6"/>
  <c r="AB683" i="6"/>
  <c r="AC683" i="6" s="1"/>
  <c r="W720" i="6"/>
  <c r="W709" i="6"/>
  <c r="AF771" i="6"/>
  <c r="AB450" i="6"/>
  <c r="AF499" i="6"/>
  <c r="AF352" i="6"/>
  <c r="AF255" i="6"/>
  <c r="AB237" i="6"/>
  <c r="AA282" i="6"/>
  <c r="AB282" i="6" s="1"/>
  <c r="AH282" i="6" s="1"/>
  <c r="AI282" i="6" s="1"/>
  <c r="W184" i="6"/>
  <c r="W193" i="6"/>
  <c r="AE144" i="6"/>
  <c r="AF144" i="6" s="1"/>
  <c r="AA142" i="6"/>
  <c r="AB142" i="6" s="1"/>
  <c r="AE139" i="6"/>
  <c r="AF139" i="6" s="1"/>
  <c r="AD96" i="6"/>
  <c r="AF50" i="6"/>
  <c r="AB894" i="6"/>
  <c r="AB918" i="6"/>
  <c r="AB735" i="6"/>
  <c r="AB681" i="6"/>
  <c r="AH681" i="6" s="1"/>
  <c r="AI681" i="6" s="1"/>
  <c r="AB677" i="6"/>
  <c r="AB657" i="6"/>
  <c r="AH657" i="6" s="1"/>
  <c r="AI657" i="6" s="1"/>
  <c r="AB792" i="6"/>
  <c r="AH792" i="6" s="1"/>
  <c r="AI792" i="6" s="1"/>
  <c r="AF703" i="6"/>
  <c r="AF591" i="6"/>
  <c r="AF573" i="6"/>
  <c r="AF562" i="6"/>
  <c r="AB496" i="6"/>
  <c r="AF448" i="6"/>
  <c r="AB488" i="6"/>
  <c r="AB394" i="6"/>
  <c r="AC394" i="6" s="1"/>
  <c r="AF296" i="6"/>
  <c r="AB305" i="6"/>
  <c r="AF175" i="6"/>
  <c r="AF101" i="6"/>
  <c r="AF62" i="6"/>
  <c r="AF48" i="6"/>
  <c r="V867" i="6"/>
  <c r="S864" i="6"/>
  <c r="AB958" i="6"/>
  <c r="R919" i="6"/>
  <c r="R946" i="6"/>
  <c r="R950" i="6" s="1"/>
  <c r="V954" i="6"/>
  <c r="V952" i="6"/>
  <c r="X891" i="6"/>
  <c r="R888" i="6"/>
  <c r="R889" i="6" s="1"/>
  <c r="S876" i="6"/>
  <c r="X840" i="6"/>
  <c r="X842" i="6" s="1"/>
  <c r="X845" i="6" s="1"/>
  <c r="W831" i="6"/>
  <c r="V816" i="6"/>
  <c r="S814" i="6"/>
  <c r="W733" i="6"/>
  <c r="S773" i="6"/>
  <c r="AB718" i="6"/>
  <c r="S695" i="6"/>
  <c r="W681" i="6"/>
  <c r="AF722" i="6"/>
  <c r="AF649" i="6"/>
  <c r="S645" i="6"/>
  <c r="W644" i="6"/>
  <c r="S642" i="6"/>
  <c r="Y642" i="6" s="1"/>
  <c r="Z642" i="6" s="1"/>
  <c r="W699" i="6"/>
  <c r="AB703" i="6"/>
  <c r="W702" i="6"/>
  <c r="W701" i="6"/>
  <c r="W599" i="6"/>
  <c r="W618" i="6"/>
  <c r="W604" i="6"/>
  <c r="AB591" i="6"/>
  <c r="W589" i="6"/>
  <c r="AB573" i="6"/>
  <c r="W536" i="6"/>
  <c r="W564" i="6"/>
  <c r="V567" i="6"/>
  <c r="V568" i="6" s="1"/>
  <c r="W563" i="6"/>
  <c r="S532" i="6"/>
  <c r="W501" i="6"/>
  <c r="AB448" i="6"/>
  <c r="W481" i="6"/>
  <c r="W482" i="6" s="1"/>
  <c r="AF421" i="6"/>
  <c r="R467" i="6"/>
  <c r="R414" i="6"/>
  <c r="S414" i="6" s="1"/>
  <c r="AF447" i="6"/>
  <c r="W387" i="6"/>
  <c r="W388" i="6" s="1"/>
  <c r="AB385" i="6"/>
  <c r="AG356" i="6"/>
  <c r="R356" i="6"/>
  <c r="X354" i="6"/>
  <c r="AE325" i="6"/>
  <c r="X316" i="6"/>
  <c r="R314" i="6"/>
  <c r="S314" i="6" s="1"/>
  <c r="R311" i="6"/>
  <c r="V339" i="6"/>
  <c r="W239" i="6"/>
  <c r="AA336" i="6"/>
  <c r="AB336" i="6" s="1"/>
  <c r="R300" i="6"/>
  <c r="V242" i="6"/>
  <c r="X265" i="6"/>
  <c r="V264" i="6"/>
  <c r="W264" i="6" s="1"/>
  <c r="V262" i="6"/>
  <c r="W262" i="6" s="1"/>
  <c r="R244" i="6"/>
  <c r="AF294" i="6"/>
  <c r="AE288" i="6"/>
  <c r="AA284" i="6"/>
  <c r="W225" i="6"/>
  <c r="AD285" i="6"/>
  <c r="AB227" i="6"/>
  <c r="AC227" i="6" s="1"/>
  <c r="AB232" i="6"/>
  <c r="AC232" i="6" s="1"/>
  <c r="AF206" i="6"/>
  <c r="W224" i="6"/>
  <c r="W167" i="6"/>
  <c r="W168" i="6" s="1"/>
  <c r="AB115" i="6"/>
  <c r="V174" i="6"/>
  <c r="V144" i="6"/>
  <c r="W144" i="6" s="1"/>
  <c r="V139" i="6"/>
  <c r="W139" i="6" s="1"/>
  <c r="W105" i="6"/>
  <c r="R98" i="6"/>
  <c r="S98" i="6" s="1"/>
  <c r="V128" i="6"/>
  <c r="W128" i="6" s="1"/>
  <c r="V91" i="6"/>
  <c r="W60" i="6"/>
  <c r="AA84" i="6"/>
  <c r="AB84" i="6" s="1"/>
  <c r="V56" i="6"/>
  <c r="AB62" i="6"/>
  <c r="S36" i="6"/>
  <c r="W886" i="6"/>
  <c r="W887" i="6" s="1"/>
  <c r="S846" i="6"/>
  <c r="AB841" i="6"/>
  <c r="AF830" i="6"/>
  <c r="S776" i="6"/>
  <c r="AF747" i="6"/>
  <c r="S775" i="6"/>
  <c r="T775" i="6" s="1"/>
  <c r="AF741" i="6"/>
  <c r="S732" i="6"/>
  <c r="T732" i="6" s="1"/>
  <c r="W807" i="6"/>
  <c r="AF769" i="6"/>
  <c r="AB819" i="6"/>
  <c r="AH819" i="6" s="1"/>
  <c r="W819" i="6"/>
  <c r="W820" i="6" s="1"/>
  <c r="AF662" i="6"/>
  <c r="S661" i="6"/>
  <c r="T661" i="6" s="1"/>
  <c r="AB722" i="6"/>
  <c r="S798" i="6"/>
  <c r="T798" i="6" s="1"/>
  <c r="AF624" i="6"/>
  <c r="AF585" i="6"/>
  <c r="AF611" i="6"/>
  <c r="AF610" i="6"/>
  <c r="W704" i="6"/>
  <c r="AF702" i="6"/>
  <c r="AF809" i="6"/>
  <c r="S771" i="6"/>
  <c r="AF603" i="6"/>
  <c r="AF623" i="6"/>
  <c r="AF598" i="6"/>
  <c r="AF604" i="6"/>
  <c r="W590" i="6"/>
  <c r="AF589" i="6"/>
  <c r="AF588" i="6"/>
  <c r="AF581" i="6"/>
  <c r="W553" i="6"/>
  <c r="AF564" i="6"/>
  <c r="W558" i="6"/>
  <c r="AF537" i="6"/>
  <c r="W504" i="6"/>
  <c r="W445" i="6"/>
  <c r="S450" i="6"/>
  <c r="S451" i="6" s="1"/>
  <c r="S448" i="6"/>
  <c r="AB447" i="6"/>
  <c r="AF345" i="6"/>
  <c r="AB323" i="6"/>
  <c r="AF254" i="6"/>
  <c r="AF253" i="6"/>
  <c r="S239" i="6"/>
  <c r="AF262" i="6"/>
  <c r="AB296" i="6"/>
  <c r="AC296" i="6" s="1"/>
  <c r="W296" i="6"/>
  <c r="AB294" i="6"/>
  <c r="S289" i="6"/>
  <c r="AB206" i="6"/>
  <c r="AH206" i="6" s="1"/>
  <c r="AI206" i="6" s="1"/>
  <c r="AF194" i="6"/>
  <c r="AB163" i="6"/>
  <c r="AC163" i="6" s="1"/>
  <c r="AB102" i="6"/>
  <c r="AF92" i="6"/>
  <c r="AF63" i="6"/>
  <c r="AB39" i="6"/>
  <c r="AC39" i="6" s="1"/>
  <c r="AF16" i="6"/>
  <c r="AB11" i="6"/>
  <c r="AH11" i="6" s="1"/>
  <c r="AI11" i="6" s="1"/>
  <c r="W8" i="6"/>
  <c r="AB867" i="6"/>
  <c r="S897" i="6"/>
  <c r="W864" i="6"/>
  <c r="AE895" i="6"/>
  <c r="V895" i="6"/>
  <c r="AG917" i="6"/>
  <c r="V953" i="6"/>
  <c r="AB861" i="6"/>
  <c r="AB856" i="6"/>
  <c r="AH856" i="6" s="1"/>
  <c r="AI856" i="6" s="1"/>
  <c r="AE884" i="6"/>
  <c r="V884" i="6"/>
  <c r="AG883" i="6"/>
  <c r="X883" i="6"/>
  <c r="AB852" i="6"/>
  <c r="AH852" i="6" s="1"/>
  <c r="AI852" i="6" s="1"/>
  <c r="S852" i="6"/>
  <c r="Y852" i="6" s="1"/>
  <c r="Z852" i="6" s="1"/>
  <c r="S874" i="6"/>
  <c r="AB873" i="6"/>
  <c r="S833" i="6"/>
  <c r="S834" i="6" s="1"/>
  <c r="AB839" i="6"/>
  <c r="AB815" i="6"/>
  <c r="AH815" i="6" s="1"/>
  <c r="AI815" i="6" s="1"/>
  <c r="AF749" i="6"/>
  <c r="AB743" i="6"/>
  <c r="AC743" i="6" s="1"/>
  <c r="AB739" i="6"/>
  <c r="AE735" i="6"/>
  <c r="S730" i="6"/>
  <c r="AB729" i="6"/>
  <c r="AH729" i="6" s="1"/>
  <c r="AI729" i="6" s="1"/>
  <c r="W728" i="6"/>
  <c r="S693" i="6"/>
  <c r="Y693" i="6" s="1"/>
  <c r="Z693" i="6" s="1"/>
  <c r="AB692" i="6"/>
  <c r="S692" i="6"/>
  <c r="T692" i="6" s="1"/>
  <c r="AB691" i="6"/>
  <c r="AF683" i="6"/>
  <c r="S680" i="6"/>
  <c r="Y680" i="6" s="1"/>
  <c r="Z680" i="6" s="1"/>
  <c r="AB679" i="6"/>
  <c r="S679" i="6"/>
  <c r="Y679" i="6" s="1"/>
  <c r="Z679" i="6" s="1"/>
  <c r="AB678" i="6"/>
  <c r="AH678" i="6" s="1"/>
  <c r="AI678" i="6" s="1"/>
  <c r="S673" i="6"/>
  <c r="AB671" i="6"/>
  <c r="AH671" i="6" s="1"/>
  <c r="AI671" i="6" s="1"/>
  <c r="AG706" i="6"/>
  <c r="X706" i="6"/>
  <c r="S665" i="6"/>
  <c r="S801" i="6"/>
  <c r="S658" i="6"/>
  <c r="S654" i="6"/>
  <c r="W767" i="6"/>
  <c r="W799" i="6"/>
  <c r="AF798" i="6"/>
  <c r="S812" i="6"/>
  <c r="AB811" i="6"/>
  <c r="AH811" i="6" s="1"/>
  <c r="AI811" i="6" s="1"/>
  <c r="AB652" i="6"/>
  <c r="AB648" i="6"/>
  <c r="AH648" i="6" s="1"/>
  <c r="AI648" i="6" s="1"/>
  <c r="S643" i="6"/>
  <c r="AB763" i="6"/>
  <c r="AH763" i="6" s="1"/>
  <c r="AI763" i="6" s="1"/>
  <c r="S763" i="6"/>
  <c r="AB762" i="6"/>
  <c r="AC762" i="6" s="1"/>
  <c r="S762" i="6"/>
  <c r="AB827" i="6"/>
  <c r="AH827" i="6" s="1"/>
  <c r="AI827" i="6" s="1"/>
  <c r="S827" i="6"/>
  <c r="S828" i="6" s="1"/>
  <c r="S760" i="6"/>
  <c r="T760" i="6" s="1"/>
  <c r="AF758" i="6"/>
  <c r="AB637" i="6"/>
  <c r="AH637" i="6" s="1"/>
  <c r="AI637" i="6" s="1"/>
  <c r="S637" i="6"/>
  <c r="Y637" i="6" s="1"/>
  <c r="Z637" i="6" s="1"/>
  <c r="AB636" i="6"/>
  <c r="AH636" i="6" s="1"/>
  <c r="AI636" i="6" s="1"/>
  <c r="S636" i="6"/>
  <c r="Y636" i="6" s="1"/>
  <c r="Z636" i="6" s="1"/>
  <c r="AB633" i="6"/>
  <c r="AC633" i="6" s="1"/>
  <c r="S633" i="6"/>
  <c r="Y633" i="6" s="1"/>
  <c r="Z633" i="6" s="1"/>
  <c r="AB756" i="6"/>
  <c r="AH756" i="6" s="1"/>
  <c r="AI756" i="6" s="1"/>
  <c r="S756" i="6"/>
  <c r="Y756" i="6" s="1"/>
  <c r="Z756" i="6" s="1"/>
  <c r="W755" i="6"/>
  <c r="AG821" i="6"/>
  <c r="X821" i="6"/>
  <c r="X824" i="6" s="1"/>
  <c r="AG584" i="6"/>
  <c r="X584" i="6"/>
  <c r="AG606" i="6"/>
  <c r="X606" i="6"/>
  <c r="X615" i="6" s="1"/>
  <c r="V545" i="6"/>
  <c r="W545" i="6" s="1"/>
  <c r="AG554" i="6"/>
  <c r="X554" i="6"/>
  <c r="AA546" i="6"/>
  <c r="R546" i="6"/>
  <c r="V562" i="6"/>
  <c r="V566" i="6" s="1"/>
  <c r="AB538" i="6"/>
  <c r="AF561" i="6"/>
  <c r="AB532" i="6"/>
  <c r="W519" i="6"/>
  <c r="AB506" i="6"/>
  <c r="S506" i="6"/>
  <c r="AF505" i="6"/>
  <c r="AB444" i="6"/>
  <c r="AE476" i="6"/>
  <c r="X476" i="6"/>
  <c r="AG457" i="6"/>
  <c r="AA457" i="6"/>
  <c r="AB457" i="6" s="1"/>
  <c r="AH457" i="6" s="1"/>
  <c r="AE475" i="6"/>
  <c r="AA475" i="6"/>
  <c r="AB443" i="6"/>
  <c r="AH443" i="6" s="1"/>
  <c r="AI443" i="6" s="1"/>
  <c r="AB442" i="6"/>
  <c r="S442" i="6"/>
  <c r="AB474" i="6"/>
  <c r="S472" i="6"/>
  <c r="S499" i="6"/>
  <c r="S441" i="6"/>
  <c r="AE465" i="6"/>
  <c r="AF465" i="6" s="1"/>
  <c r="V465" i="6"/>
  <c r="W465" i="6" s="1"/>
  <c r="V463" i="6"/>
  <c r="AG460" i="6"/>
  <c r="AA460" i="6"/>
  <c r="AA468" i="6"/>
  <c r="AB468" i="6" s="1"/>
  <c r="AG416" i="6"/>
  <c r="X416" i="6"/>
  <c r="AF387" i="6"/>
  <c r="W385" i="6"/>
  <c r="W386" i="6" s="1"/>
  <c r="AB428" i="6"/>
  <c r="AC428" i="6" s="1"/>
  <c r="S428" i="6"/>
  <c r="Y428" i="6" s="1"/>
  <c r="Z428" i="6" s="1"/>
  <c r="AF427" i="6"/>
  <c r="AG390" i="6"/>
  <c r="X390" i="6"/>
  <c r="AA380" i="6"/>
  <c r="AB380" i="6" s="1"/>
  <c r="AG355" i="6"/>
  <c r="X355" i="6"/>
  <c r="AE363" i="6"/>
  <c r="X363" i="6"/>
  <c r="AG351" i="6"/>
  <c r="X317" i="6"/>
  <c r="V313" i="6"/>
  <c r="W306" i="6"/>
  <c r="AA375" i="6"/>
  <c r="AB375" i="6" s="1"/>
  <c r="R375" i="6"/>
  <c r="S375" i="6" s="1"/>
  <c r="S253" i="6"/>
  <c r="AA338" i="6"/>
  <c r="S292" i="6"/>
  <c r="AG280" i="6"/>
  <c r="X280" i="6"/>
  <c r="AG267" i="6"/>
  <c r="X267" i="6"/>
  <c r="V241" i="6"/>
  <c r="AG263" i="6"/>
  <c r="X263" i="6"/>
  <c r="AG261" i="6"/>
  <c r="AA261" i="6"/>
  <c r="AA302" i="6"/>
  <c r="AB302" i="6" s="1"/>
  <c r="AC302" i="6" s="1"/>
  <c r="R302" i="6"/>
  <c r="R303" i="6" s="1"/>
  <c r="V258" i="6"/>
  <c r="AB291" i="6"/>
  <c r="AB297" i="6"/>
  <c r="AH297" i="6" s="1"/>
  <c r="AI297" i="6" s="1"/>
  <c r="S296" i="6"/>
  <c r="AF289" i="6"/>
  <c r="AF226" i="6"/>
  <c r="AB216" i="6"/>
  <c r="AH216" i="6" s="1"/>
  <c r="AI216" i="6" s="1"/>
  <c r="AB212" i="6"/>
  <c r="AH212" i="6" s="1"/>
  <c r="AI212" i="6" s="1"/>
  <c r="AF211" i="6"/>
  <c r="S189" i="6"/>
  <c r="AB187" i="6"/>
  <c r="AB181" i="6"/>
  <c r="AF204" i="6"/>
  <c r="AF203" i="6"/>
  <c r="AB196" i="6"/>
  <c r="AC196" i="6" s="1"/>
  <c r="AF167" i="6"/>
  <c r="AB111" i="6"/>
  <c r="AC111" i="6" s="1"/>
  <c r="AB173" i="6"/>
  <c r="AH173" i="6" s="1"/>
  <c r="AI173" i="6" s="1"/>
  <c r="S173" i="6"/>
  <c r="Y173" i="6" s="1"/>
  <c r="Z173" i="6" s="1"/>
  <c r="S161" i="6"/>
  <c r="AG145" i="6"/>
  <c r="X145" i="6"/>
  <c r="AG141" i="6"/>
  <c r="X141" i="6"/>
  <c r="R141" i="6"/>
  <c r="AB106" i="6"/>
  <c r="V140" i="6"/>
  <c r="AE134" i="6"/>
  <c r="AF134" i="6" s="1"/>
  <c r="V134" i="6"/>
  <c r="AB94" i="6"/>
  <c r="AH94" i="6" s="1"/>
  <c r="AI94" i="6" s="1"/>
  <c r="S100" i="6"/>
  <c r="AE85" i="6"/>
  <c r="AF85" i="6" s="1"/>
  <c r="X85" i="6"/>
  <c r="AE81" i="6"/>
  <c r="X81" i="6"/>
  <c r="AG80" i="6"/>
  <c r="AA87" i="6"/>
  <c r="AB87" i="6" s="1"/>
  <c r="U87" i="6"/>
  <c r="AE70" i="6"/>
  <c r="V70" i="6"/>
  <c r="V71" i="6" s="1"/>
  <c r="AB55" i="6"/>
  <c r="AB88" i="6"/>
  <c r="AB45" i="6"/>
  <c r="AH45" i="6" s="1"/>
  <c r="AI45" i="6" s="1"/>
  <c r="AB36" i="6"/>
  <c r="AH36" i="6" s="1"/>
  <c r="AI36" i="6" s="1"/>
  <c r="AB23" i="6"/>
  <c r="S23" i="6"/>
  <c r="S24" i="6" s="1"/>
  <c r="AF13" i="6"/>
  <c r="AB9" i="6"/>
  <c r="S9" i="6"/>
  <c r="T9" i="6" s="1"/>
  <c r="W817" i="6"/>
  <c r="AB753" i="6"/>
  <c r="W744" i="6"/>
  <c r="AF787" i="6"/>
  <c r="AF807" i="6"/>
  <c r="W806" i="6"/>
  <c r="S691" i="6"/>
  <c r="W676" i="6"/>
  <c r="W726" i="6"/>
  <c r="AF801" i="6"/>
  <c r="W663" i="6"/>
  <c r="S796" i="6"/>
  <c r="Y796" i="6" s="1"/>
  <c r="Z796" i="6" s="1"/>
  <c r="AF813" i="6"/>
  <c r="S648" i="6"/>
  <c r="S644" i="6"/>
  <c r="S639" i="6"/>
  <c r="T639" i="6" s="1"/>
  <c r="S635" i="6"/>
  <c r="T635" i="6" s="1"/>
  <c r="W614" i="6"/>
  <c r="AF613" i="6"/>
  <c r="W586" i="6"/>
  <c r="AF701" i="6"/>
  <c r="AB771" i="6"/>
  <c r="W607" i="6"/>
  <c r="W600" i="6"/>
  <c r="AF599" i="6"/>
  <c r="W593" i="6"/>
  <c r="AF618" i="6"/>
  <c r="AF620" i="6"/>
  <c r="AF536" i="6"/>
  <c r="AF565" i="6"/>
  <c r="AF470" i="6"/>
  <c r="AF457" i="6"/>
  <c r="S473" i="6"/>
  <c r="W397" i="6"/>
  <c r="S309" i="6"/>
  <c r="W308" i="6"/>
  <c r="AF261" i="6"/>
  <c r="AB342" i="6"/>
  <c r="AC342" i="6" s="1"/>
  <c r="W188" i="6"/>
  <c r="AF182" i="6"/>
  <c r="AF187" i="6"/>
  <c r="S204" i="6"/>
  <c r="S185" i="6"/>
  <c r="T185" i="6" s="1"/>
  <c r="AB193" i="6"/>
  <c r="AF174" i="6"/>
  <c r="S105" i="6"/>
  <c r="S13" i="6"/>
  <c r="S8" i="6"/>
  <c r="AB8" i="6"/>
  <c r="S878" i="6"/>
  <c r="AB897" i="6"/>
  <c r="AB957" i="6"/>
  <c r="S957" i="6"/>
  <c r="W919" i="6"/>
  <c r="X953" i="6"/>
  <c r="S862" i="6"/>
  <c r="T862" i="6" s="1"/>
  <c r="AB860" i="6"/>
  <c r="AH860" i="6" s="1"/>
  <c r="AI860" i="6" s="1"/>
  <c r="AB858" i="6"/>
  <c r="S831" i="6"/>
  <c r="AB830" i="6"/>
  <c r="AH830" i="6" s="1"/>
  <c r="AI830" i="6" s="1"/>
  <c r="AB817" i="6"/>
  <c r="AB751" i="6"/>
  <c r="AC751" i="6" s="1"/>
  <c r="S744" i="6"/>
  <c r="T744" i="6" s="1"/>
  <c r="AB741" i="6"/>
  <c r="AH741" i="6" s="1"/>
  <c r="AI741" i="6" s="1"/>
  <c r="AG735" i="6"/>
  <c r="S728" i="6"/>
  <c r="W787" i="6"/>
  <c r="AB807" i="6"/>
  <c r="AC807" i="6" s="1"/>
  <c r="W693" i="6"/>
  <c r="AF692" i="6"/>
  <c r="AF691" i="6"/>
  <c r="S803" i="6"/>
  <c r="AB684" i="6"/>
  <c r="AH684" i="6" s="1"/>
  <c r="AI684" i="6" s="1"/>
  <c r="W680" i="6"/>
  <c r="AF679" i="6"/>
  <c r="AB676" i="6"/>
  <c r="AB769" i="6"/>
  <c r="AC769" i="6" s="1"/>
  <c r="S769" i="6"/>
  <c r="AB673" i="6"/>
  <c r="AH673" i="6" s="1"/>
  <c r="AI673" i="6" s="1"/>
  <c r="S819" i="6"/>
  <c r="S820" i="6" s="1"/>
  <c r="AB801" i="6"/>
  <c r="AH801" i="6" s="1"/>
  <c r="AI801" i="6" s="1"/>
  <c r="S664" i="6"/>
  <c r="AF657" i="6"/>
  <c r="AB717" i="6"/>
  <c r="AH717" i="6" s="1"/>
  <c r="AI717" i="6" s="1"/>
  <c r="AB812" i="6"/>
  <c r="AH812" i="6" s="1"/>
  <c r="AI812" i="6" s="1"/>
  <c r="S716" i="6"/>
  <c r="AB793" i="6"/>
  <c r="AC793" i="6" s="1"/>
  <c r="S793" i="6"/>
  <c r="W791" i="6"/>
  <c r="AF653" i="6"/>
  <c r="AF652" i="6"/>
  <c r="AF763" i="6"/>
  <c r="W763" i="6"/>
  <c r="S761" i="6"/>
  <c r="Y761" i="6" s="1"/>
  <c r="Z761" i="6" s="1"/>
  <c r="W760" i="6"/>
  <c r="AF633" i="6"/>
  <c r="S699" i="6"/>
  <c r="S712" i="6"/>
  <c r="S709" i="6"/>
  <c r="W786" i="6"/>
  <c r="S631" i="6"/>
  <c r="AB757" i="6"/>
  <c r="AC757" i="6" s="1"/>
  <c r="AB613" i="6"/>
  <c r="AB585" i="6"/>
  <c r="AH585" i="6" s="1"/>
  <c r="AI585" i="6" s="1"/>
  <c r="S585" i="6"/>
  <c r="AB611" i="6"/>
  <c r="AC611" i="6" s="1"/>
  <c r="AB610" i="6"/>
  <c r="AH610" i="6" s="1"/>
  <c r="AI610" i="6" s="1"/>
  <c r="S610" i="6"/>
  <c r="Y610" i="6" s="1"/>
  <c r="Z610" i="6" s="1"/>
  <c r="AB702" i="6"/>
  <c r="S702" i="6"/>
  <c r="AB809" i="6"/>
  <c r="AB701" i="6"/>
  <c r="S701" i="6"/>
  <c r="AB603" i="6"/>
  <c r="AB599" i="6"/>
  <c r="S599" i="6"/>
  <c r="AB598" i="6"/>
  <c r="AH598" i="6" s="1"/>
  <c r="AI598" i="6" s="1"/>
  <c r="S598" i="6"/>
  <c r="Y598" i="6" s="1"/>
  <c r="Z598" i="6" s="1"/>
  <c r="AB618" i="6"/>
  <c r="S618" i="6"/>
  <c r="Y618" i="6" s="1"/>
  <c r="AB620" i="6"/>
  <c r="AH620" i="6" s="1"/>
  <c r="AI620" i="6" s="1"/>
  <c r="AB604" i="6"/>
  <c r="S604" i="6"/>
  <c r="AB589" i="6"/>
  <c r="S589" i="6"/>
  <c r="AB588" i="6"/>
  <c r="AB581" i="6"/>
  <c r="AH581" i="6" s="1"/>
  <c r="AI581" i="6" s="1"/>
  <c r="S581" i="6"/>
  <c r="AB536" i="6"/>
  <c r="S536" i="6"/>
  <c r="W542" i="6"/>
  <c r="AB540" i="6"/>
  <c r="AB537" i="6"/>
  <c r="W560" i="6"/>
  <c r="AB549" i="6"/>
  <c r="AF496" i="6"/>
  <c r="S527" i="6"/>
  <c r="W524" i="6"/>
  <c r="W525" i="6" s="1"/>
  <c r="S517" i="6"/>
  <c r="S518" i="6" s="1"/>
  <c r="S505" i="6"/>
  <c r="AB504" i="6"/>
  <c r="S504" i="6"/>
  <c r="AG476" i="6"/>
  <c r="AG475" i="6"/>
  <c r="AF442" i="6"/>
  <c r="S469" i="6"/>
  <c r="AB445" i="6"/>
  <c r="AB454" i="6"/>
  <c r="AB499" i="6"/>
  <c r="AH499" i="6" s="1"/>
  <c r="AI499" i="6" s="1"/>
  <c r="S490" i="6"/>
  <c r="T490" i="6" s="1"/>
  <c r="AB489" i="6"/>
  <c r="AH489" i="6" s="1"/>
  <c r="AI489" i="6" s="1"/>
  <c r="AF488" i="6"/>
  <c r="W441" i="6"/>
  <c r="S432" i="6"/>
  <c r="W409" i="6"/>
  <c r="AB349" i="6"/>
  <c r="AB345" i="6"/>
  <c r="AG317" i="6"/>
  <c r="AB307" i="6"/>
  <c r="AH307" i="6" s="1"/>
  <c r="AI307" i="6" s="1"/>
  <c r="S307" i="6"/>
  <c r="T307" i="6" s="1"/>
  <c r="AB255" i="6"/>
  <c r="AH255" i="6" s="1"/>
  <c r="AI255" i="6" s="1"/>
  <c r="AB253" i="6"/>
  <c r="AC253" i="6" s="1"/>
  <c r="AB292" i="6"/>
  <c r="AH292" i="6" s="1"/>
  <c r="AI292" i="6" s="1"/>
  <c r="X241" i="6"/>
  <c r="AF290" i="6"/>
  <c r="S342" i="6"/>
  <c r="S343" i="6" s="1"/>
  <c r="W288" i="6"/>
  <c r="S287" i="6"/>
  <c r="T287" i="6" s="1"/>
  <c r="AF216" i="6"/>
  <c r="S214" i="6"/>
  <c r="Y214" i="6" s="1"/>
  <c r="Z214" i="6" s="1"/>
  <c r="W212" i="6"/>
  <c r="W222" i="6"/>
  <c r="S206" i="6"/>
  <c r="S208" i="6" s="1"/>
  <c r="S182" i="6"/>
  <c r="S180" i="6"/>
  <c r="AB190" i="6"/>
  <c r="AH190" i="6" s="1"/>
  <c r="AI190" i="6" s="1"/>
  <c r="S203" i="6"/>
  <c r="AB186" i="6"/>
  <c r="AC186" i="6" s="1"/>
  <c r="AF196" i="6"/>
  <c r="S184" i="6"/>
  <c r="AB194" i="6"/>
  <c r="S202" i="6"/>
  <c r="W173" i="6"/>
  <c r="W172" i="6"/>
  <c r="AF171" i="6"/>
  <c r="W171" i="6"/>
  <c r="X140" i="6"/>
  <c r="X134" i="6"/>
  <c r="AB103" i="6"/>
  <c r="AB101" i="6"/>
  <c r="AH101" i="6" s="1"/>
  <c r="AB95" i="6"/>
  <c r="S95" i="6"/>
  <c r="AB89" i="6"/>
  <c r="V78" i="6"/>
  <c r="V79" i="6" s="1"/>
  <c r="X70" i="6"/>
  <c r="X71" i="6" s="1"/>
  <c r="AB63" i="6"/>
  <c r="AB50" i="6"/>
  <c r="AC50" i="6" s="1"/>
  <c r="S50" i="6"/>
  <c r="T50" i="6" s="1"/>
  <c r="AB41" i="6"/>
  <c r="AH41" i="6" s="1"/>
  <c r="AI41" i="6" s="1"/>
  <c r="AB32" i="6"/>
  <c r="S32" i="6"/>
  <c r="S19" i="6"/>
  <c r="S11" i="6"/>
  <c r="Y11" i="6" s="1"/>
  <c r="Z11" i="6" s="1"/>
  <c r="S741" i="6"/>
  <c r="Y741" i="6" s="1"/>
  <c r="Z741" i="6" s="1"/>
  <c r="S737" i="6"/>
  <c r="Y737" i="6" s="1"/>
  <c r="Z737" i="6" s="1"/>
  <c r="S804" i="6"/>
  <c r="Y804" i="6" s="1"/>
  <c r="Z804" i="6" s="1"/>
  <c r="S802" i="6"/>
  <c r="S678" i="6"/>
  <c r="Y678" i="6" s="1"/>
  <c r="Z678" i="6" s="1"/>
  <c r="S722" i="6"/>
  <c r="S797" i="6"/>
  <c r="Y797" i="6" s="1"/>
  <c r="Z797" i="6" s="1"/>
  <c r="S537" i="6"/>
  <c r="S549" i="6"/>
  <c r="S454" i="6"/>
  <c r="S479" i="6"/>
  <c r="S480" i="6" s="1"/>
  <c r="S447" i="6"/>
  <c r="S213" i="6"/>
  <c r="T213" i="6" s="1"/>
  <c r="S195" i="6"/>
  <c r="S172" i="6"/>
  <c r="Y172" i="6" s="1"/>
  <c r="Z172" i="6" s="1"/>
  <c r="S171" i="6"/>
  <c r="AF878" i="6"/>
  <c r="AF897" i="6"/>
  <c r="AF856" i="6"/>
  <c r="AF854" i="6"/>
  <c r="AF852" i="6"/>
  <c r="AF850" i="6"/>
  <c r="AF848" i="6"/>
  <c r="AB877" i="6"/>
  <c r="AH877" i="6" s="1"/>
  <c r="AI877" i="6" s="1"/>
  <c r="S817" i="6"/>
  <c r="Y817" i="6" s="1"/>
  <c r="Z817" i="6" s="1"/>
  <c r="S753" i="6"/>
  <c r="AB747" i="6"/>
  <c r="AH747" i="6" s="1"/>
  <c r="AI747" i="6" s="1"/>
  <c r="AF739" i="6"/>
  <c r="W739" i="6"/>
  <c r="AF733" i="6"/>
  <c r="S807" i="6"/>
  <c r="Y807" i="6" s="1"/>
  <c r="Z807" i="6" s="1"/>
  <c r="AF805" i="6"/>
  <c r="S667" i="6"/>
  <c r="Y667" i="6" s="1"/>
  <c r="Z667" i="6" s="1"/>
  <c r="W656" i="6"/>
  <c r="W796" i="6"/>
  <c r="W716" i="6"/>
  <c r="AF793" i="6"/>
  <c r="S778" i="6"/>
  <c r="S779" i="6" s="1"/>
  <c r="AF766" i="6"/>
  <c r="AF757" i="6"/>
  <c r="W628" i="6"/>
  <c r="W697" i="6"/>
  <c r="W810" i="6"/>
  <c r="W727" i="6"/>
  <c r="W619" i="6"/>
  <c r="W595" i="6"/>
  <c r="W592" i="6"/>
  <c r="W574" i="6"/>
  <c r="S535" i="6"/>
  <c r="AF522" i="6"/>
  <c r="AB505" i="6"/>
  <c r="S501" i="6"/>
  <c r="AF223" i="6"/>
  <c r="AF184" i="6"/>
  <c r="AF866" i="6"/>
  <c r="W866" i="6"/>
  <c r="AF957" i="6"/>
  <c r="W957" i="6"/>
  <c r="AF956" i="6"/>
  <c r="T953" i="6"/>
  <c r="W858" i="6"/>
  <c r="W856" i="6"/>
  <c r="W854" i="6"/>
  <c r="W852" i="6"/>
  <c r="AF815" i="6"/>
  <c r="W815" i="6"/>
  <c r="AF751" i="6"/>
  <c r="W751" i="6"/>
  <c r="S739" i="6"/>
  <c r="Y739" i="6" s="1"/>
  <c r="Z739" i="6" s="1"/>
  <c r="AB733" i="6"/>
  <c r="AH733" i="6" s="1"/>
  <c r="AI733" i="6" s="1"/>
  <c r="AF718" i="6"/>
  <c r="W718" i="6"/>
  <c r="W689" i="6"/>
  <c r="AF684" i="6"/>
  <c r="AF720" i="6"/>
  <c r="W660" i="6"/>
  <c r="W659" i="6"/>
  <c r="AF724" i="6"/>
  <c r="W766" i="6"/>
  <c r="W642" i="6"/>
  <c r="AF762" i="6"/>
  <c r="AF634" i="6"/>
  <c r="W632" i="6"/>
  <c r="W781" i="6"/>
  <c r="W714" i="6"/>
  <c r="W713" i="6"/>
  <c r="W710" i="6"/>
  <c r="W700" i="6"/>
  <c r="AF784" i="6"/>
  <c r="W825" i="6"/>
  <c r="W826" i="6" s="1"/>
  <c r="W708" i="6"/>
  <c r="W609" i="6"/>
  <c r="W608" i="6"/>
  <c r="W605" i="6"/>
  <c r="W597" i="6"/>
  <c r="W617" i="6"/>
  <c r="W578" i="6"/>
  <c r="AF534" i="6"/>
  <c r="AF533" i="6"/>
  <c r="S496" i="6"/>
  <c r="Y496" i="6" s="1"/>
  <c r="Z496" i="6" s="1"/>
  <c r="W443" i="6"/>
  <c r="S464" i="6"/>
  <c r="S408" i="6"/>
  <c r="W215" i="6"/>
  <c r="AF214" i="6"/>
  <c r="S39" i="6"/>
  <c r="AF863" i="6"/>
  <c r="W918" i="6"/>
  <c r="AF868" i="6"/>
  <c r="W956" i="6"/>
  <c r="AF861" i="6"/>
  <c r="S858" i="6"/>
  <c r="Y858" i="6" s="1"/>
  <c r="Z858" i="6" s="1"/>
  <c r="S856" i="6"/>
  <c r="Y856" i="6" s="1"/>
  <c r="Z856" i="6" s="1"/>
  <c r="S854" i="6"/>
  <c r="S848" i="6"/>
  <c r="Y848" i="6" s="1"/>
  <c r="Z848" i="6" s="1"/>
  <c r="W847" i="6"/>
  <c r="AF846" i="6"/>
  <c r="S870" i="6"/>
  <c r="S871" i="6" s="1"/>
  <c r="S815" i="6"/>
  <c r="Y815" i="6" s="1"/>
  <c r="Z815" i="6" s="1"/>
  <c r="S751" i="6"/>
  <c r="Y751" i="6" s="1"/>
  <c r="Z751" i="6" s="1"/>
  <c r="S749" i="6"/>
  <c r="Y749" i="6" s="1"/>
  <c r="Z749" i="6" s="1"/>
  <c r="AF744" i="6"/>
  <c r="AF742" i="6"/>
  <c r="W741" i="6"/>
  <c r="AF737" i="6"/>
  <c r="W737" i="6"/>
  <c r="S733" i="6"/>
  <c r="Y733" i="6" s="1"/>
  <c r="Z733" i="6" s="1"/>
  <c r="S718" i="6"/>
  <c r="AB695" i="6"/>
  <c r="AH695" i="6" s="1"/>
  <c r="AI695" i="6" s="1"/>
  <c r="S694" i="6"/>
  <c r="Y694" i="6" s="1"/>
  <c r="Z694" i="6" s="1"/>
  <c r="W692" i="6"/>
  <c r="W685" i="6"/>
  <c r="AF804" i="6"/>
  <c r="S681" i="6"/>
  <c r="Y681" i="6" s="1"/>
  <c r="Z681" i="6" s="1"/>
  <c r="W679" i="6"/>
  <c r="AF675" i="6"/>
  <c r="S672" i="6"/>
  <c r="S670" i="6"/>
  <c r="Y670" i="6" s="1"/>
  <c r="Z670" i="6" s="1"/>
  <c r="S725" i="6"/>
  <c r="AF819" i="6"/>
  <c r="S768" i="6"/>
  <c r="Y768" i="6" s="1"/>
  <c r="Z768" i="6" s="1"/>
  <c r="W717" i="6"/>
  <c r="W813" i="6"/>
  <c r="AF811" i="6"/>
  <c r="W653" i="6"/>
  <c r="S651" i="6"/>
  <c r="Y651" i="6" s="1"/>
  <c r="Z651" i="6" s="1"/>
  <c r="AF648" i="6"/>
  <c r="S765" i="6"/>
  <c r="W759" i="6"/>
  <c r="W758" i="6"/>
  <c r="S638" i="6"/>
  <c r="Y638" i="6" s="1"/>
  <c r="Z638" i="6" s="1"/>
  <c r="AF637" i="6"/>
  <c r="W613" i="6"/>
  <c r="W611" i="6"/>
  <c r="W809" i="6"/>
  <c r="W603" i="6"/>
  <c r="W623" i="6"/>
  <c r="W620" i="6"/>
  <c r="W588" i="6"/>
  <c r="W565" i="6"/>
  <c r="W557" i="6"/>
  <c r="S539" i="6"/>
  <c r="W537" i="6"/>
  <c r="W551" i="6"/>
  <c r="S452" i="6"/>
  <c r="S436" i="6"/>
  <c r="S445" i="6"/>
  <c r="AB472" i="6"/>
  <c r="AB432" i="6"/>
  <c r="AF295" i="6"/>
  <c r="AF849" i="6"/>
  <c r="W848" i="6"/>
  <c r="AF847" i="6"/>
  <c r="AF875" i="6"/>
  <c r="AF873" i="6"/>
  <c r="AF870" i="6"/>
  <c r="AF841" i="6"/>
  <c r="AF836" i="6"/>
  <c r="AF839" i="6"/>
  <c r="W749" i="6"/>
  <c r="AF748" i="6"/>
  <c r="AF774" i="6"/>
  <c r="AF745" i="6"/>
  <c r="AF743" i="6"/>
  <c r="AF731" i="6"/>
  <c r="AF772" i="6"/>
  <c r="AF729" i="6"/>
  <c r="W683" i="6"/>
  <c r="W682" i="6"/>
  <c r="AF681" i="6"/>
  <c r="AF678" i="6"/>
  <c r="AF677" i="6"/>
  <c r="W769" i="6"/>
  <c r="AF673" i="6"/>
  <c r="AF721" i="6"/>
  <c r="W669" i="6"/>
  <c r="W668" i="6"/>
  <c r="W801" i="6"/>
  <c r="AF723" i="6"/>
  <c r="AF795" i="6"/>
  <c r="AF792" i="6"/>
  <c r="W650" i="6"/>
  <c r="W649" i="6"/>
  <c r="AF764" i="6"/>
  <c r="W762" i="6"/>
  <c r="AF827" i="6"/>
  <c r="W637" i="6"/>
  <c r="AF636" i="6"/>
  <c r="W633" i="6"/>
  <c r="W757" i="6"/>
  <c r="S533" i="6"/>
  <c r="W549" i="6"/>
  <c r="W506" i="6"/>
  <c r="S494" i="6"/>
  <c r="AF440" i="6"/>
  <c r="S500" i="6"/>
  <c r="S443" i="6"/>
  <c r="Y443" i="6" s="1"/>
  <c r="Z443" i="6" s="1"/>
  <c r="W442" i="6"/>
  <c r="W487" i="6"/>
  <c r="AF422" i="6"/>
  <c r="AF432" i="6"/>
  <c r="S349" i="6"/>
  <c r="S350" i="6" s="1"/>
  <c r="AF361" i="6"/>
  <c r="S294" i="6"/>
  <c r="AF342" i="6"/>
  <c r="S319" i="6"/>
  <c r="S320" i="6" s="1"/>
  <c r="AB213" i="6"/>
  <c r="AH213" i="6" s="1"/>
  <c r="AI213" i="6" s="1"/>
  <c r="W559" i="6"/>
  <c r="AF540" i="6"/>
  <c r="AF538" i="6"/>
  <c r="AF552" i="6"/>
  <c r="W535" i="6"/>
  <c r="AF519" i="6"/>
  <c r="AF504" i="6"/>
  <c r="AF474" i="6"/>
  <c r="AF445" i="6"/>
  <c r="W454" i="6"/>
  <c r="AF450" i="6"/>
  <c r="AF489" i="6"/>
  <c r="W489" i="6"/>
  <c r="W400" i="6"/>
  <c r="W431" i="6"/>
  <c r="AF428" i="6"/>
  <c r="AF360" i="6"/>
  <c r="AF327" i="6"/>
  <c r="S252" i="6"/>
  <c r="W251" i="6"/>
  <c r="AF297" i="6"/>
  <c r="S295" i="6"/>
  <c r="Y295" i="6" s="1"/>
  <c r="Z295" i="6" s="1"/>
  <c r="S226" i="6"/>
  <c r="Y226" i="6" s="1"/>
  <c r="Z226" i="6" s="1"/>
  <c r="S212" i="6"/>
  <c r="AF501" i="6"/>
  <c r="AF454" i="6"/>
  <c r="W472" i="6"/>
  <c r="AF460" i="6"/>
  <c r="AF385" i="6"/>
  <c r="W428" i="6"/>
  <c r="W427" i="6"/>
  <c r="S404" i="6"/>
  <c r="S405" i="6" s="1"/>
  <c r="AF362" i="6"/>
  <c r="W376" i="6"/>
  <c r="AF310" i="6"/>
  <c r="W255" i="6"/>
  <c r="W254" i="6"/>
  <c r="AF237" i="6"/>
  <c r="S251" i="6"/>
  <c r="W290" i="6"/>
  <c r="W289" i="6"/>
  <c r="AF305" i="6"/>
  <c r="S286" i="6"/>
  <c r="AF212" i="6"/>
  <c r="AB203" i="6"/>
  <c r="AB174" i="6"/>
  <c r="AC174" i="6" s="1"/>
  <c r="AF105" i="6"/>
  <c r="W23" i="6"/>
  <c r="W24" i="6" s="1"/>
  <c r="AF406" i="6"/>
  <c r="W362" i="6"/>
  <c r="W391" i="6"/>
  <c r="W345" i="6"/>
  <c r="W309" i="6"/>
  <c r="AF316" i="6"/>
  <c r="W307" i="6"/>
  <c r="W310" i="6"/>
  <c r="W238" i="6"/>
  <c r="W237" i="6"/>
  <c r="AF242" i="6"/>
  <c r="S225" i="6"/>
  <c r="S187" i="6"/>
  <c r="W181" i="6"/>
  <c r="W176" i="6"/>
  <c r="AF133" i="6"/>
  <c r="W204" i="6"/>
  <c r="S192" i="6"/>
  <c r="S154" i="6"/>
  <c r="S160" i="6"/>
  <c r="S60" i="6"/>
  <c r="W287" i="6"/>
  <c r="W227" i="6"/>
  <c r="W211" i="6"/>
  <c r="AF207" i="6"/>
  <c r="W182" i="6"/>
  <c r="AF181" i="6"/>
  <c r="S181" i="6"/>
  <c r="AF190" i="6"/>
  <c r="W196" i="6"/>
  <c r="AF195" i="6"/>
  <c r="AF177" i="6"/>
  <c r="T134" i="6"/>
  <c r="W160" i="6"/>
  <c r="AF93" i="6"/>
  <c r="W93" i="6"/>
  <c r="AF61" i="6"/>
  <c r="W194" i="6"/>
  <c r="AF202" i="6"/>
  <c r="AF164" i="6"/>
  <c r="AF106" i="6"/>
  <c r="AB61" i="6"/>
  <c r="AH61" i="6" s="1"/>
  <c r="AI61" i="6" s="1"/>
  <c r="AF19" i="6"/>
  <c r="W9" i="6"/>
  <c r="S51" i="6"/>
  <c r="AB29" i="6"/>
  <c r="AF26" i="6"/>
  <c r="AF160" i="6"/>
  <c r="AF90" i="6"/>
  <c r="W90" i="6"/>
  <c r="W92" i="6"/>
  <c r="AF89" i="6"/>
  <c r="AF88" i="6"/>
  <c r="W50" i="6"/>
  <c r="AF49" i="6"/>
  <c r="AF44" i="6"/>
  <c r="AF40" i="6"/>
  <c r="W39" i="6"/>
  <c r="AF38" i="6"/>
  <c r="W32" i="6"/>
  <c r="AF37" i="6"/>
  <c r="W36" i="6"/>
  <c r="AF33" i="6"/>
  <c r="AF23" i="6"/>
  <c r="AF12" i="6"/>
  <c r="W11" i="6"/>
  <c r="W95" i="6"/>
  <c r="W100" i="6"/>
  <c r="AF68" i="6"/>
  <c r="AF76" i="6"/>
  <c r="W51" i="6"/>
  <c r="AF45" i="6"/>
  <c r="AF41" i="6"/>
  <c r="AF39" i="6"/>
  <c r="AF32" i="6"/>
  <c r="AF36" i="6"/>
  <c r="AF29" i="6"/>
  <c r="AF11" i="6"/>
  <c r="AF9" i="6"/>
  <c r="AB863" i="6"/>
  <c r="AB849" i="6"/>
  <c r="AH849" i="6" s="1"/>
  <c r="AI849" i="6" s="1"/>
  <c r="S805" i="6"/>
  <c r="S689" i="6"/>
  <c r="Y689" i="6" s="1"/>
  <c r="Z689" i="6" s="1"/>
  <c r="AB720" i="6"/>
  <c r="S726" i="6"/>
  <c r="S717" i="6"/>
  <c r="T920" i="6"/>
  <c r="AB688" i="6"/>
  <c r="AH688" i="6" s="1"/>
  <c r="AI688" i="6" s="1"/>
  <c r="S688" i="6"/>
  <c r="Y688" i="6" s="1"/>
  <c r="Z688" i="6" s="1"/>
  <c r="S683" i="6"/>
  <c r="Y683" i="6" s="1"/>
  <c r="Z683" i="6" s="1"/>
  <c r="AB706" i="6"/>
  <c r="S663" i="6"/>
  <c r="Y663" i="6" s="1"/>
  <c r="Z663" i="6" s="1"/>
  <c r="AB813" i="6"/>
  <c r="AH813" i="6" s="1"/>
  <c r="AI813" i="6" s="1"/>
  <c r="S813" i="6"/>
  <c r="Y813" i="6" s="1"/>
  <c r="Z813" i="6" s="1"/>
  <c r="S791" i="6"/>
  <c r="AB857" i="6"/>
  <c r="AH857" i="6" s="1"/>
  <c r="AI857" i="6" s="1"/>
  <c r="AB876" i="6"/>
  <c r="AH876" i="6" s="1"/>
  <c r="AI876" i="6" s="1"/>
  <c r="AB846" i="6"/>
  <c r="AH846" i="6" s="1"/>
  <c r="AI846" i="6" s="1"/>
  <c r="AB816" i="6"/>
  <c r="AH816" i="6" s="1"/>
  <c r="AI816" i="6" s="1"/>
  <c r="AB748" i="6"/>
  <c r="AH748" i="6" s="1"/>
  <c r="AI748" i="6" s="1"/>
  <c r="AB742" i="6"/>
  <c r="AH742" i="6" s="1"/>
  <c r="AI742" i="6" s="1"/>
  <c r="AB738" i="6"/>
  <c r="AH738" i="6" s="1"/>
  <c r="AI738" i="6" s="1"/>
  <c r="AB734" i="6"/>
  <c r="AB773" i="6"/>
  <c r="AB805" i="6"/>
  <c r="AH805" i="6" s="1"/>
  <c r="AI805" i="6" s="1"/>
  <c r="AB868" i="6"/>
  <c r="AB862" i="6"/>
  <c r="AH862" i="6" s="1"/>
  <c r="AI862" i="6" s="1"/>
  <c r="AB859" i="6"/>
  <c r="AH859" i="6" s="1"/>
  <c r="AI859" i="6" s="1"/>
  <c r="AB855" i="6"/>
  <c r="AH855" i="6" s="1"/>
  <c r="AI855" i="6" s="1"/>
  <c r="AB853" i="6"/>
  <c r="AB851" i="6"/>
  <c r="AH851" i="6" s="1"/>
  <c r="AI851" i="6" s="1"/>
  <c r="AB847" i="6"/>
  <c r="AB874" i="6"/>
  <c r="AH874" i="6" s="1"/>
  <c r="AI874" i="6" s="1"/>
  <c r="AB833" i="6"/>
  <c r="AB776" i="6"/>
  <c r="AH776" i="6" s="1"/>
  <c r="AI776" i="6" s="1"/>
  <c r="AB814" i="6"/>
  <c r="AH814" i="6" s="1"/>
  <c r="AI814" i="6" s="1"/>
  <c r="AB750" i="6"/>
  <c r="AH750" i="6" s="1"/>
  <c r="AI750" i="6" s="1"/>
  <c r="AB775" i="6"/>
  <c r="AH775" i="6" s="1"/>
  <c r="AI775" i="6" s="1"/>
  <c r="AB744" i="6"/>
  <c r="AH744" i="6" s="1"/>
  <c r="AI744" i="6" s="1"/>
  <c r="AB740" i="6"/>
  <c r="AH740" i="6" s="1"/>
  <c r="AI740" i="6" s="1"/>
  <c r="AB736" i="6"/>
  <c r="AB732" i="6"/>
  <c r="AH732" i="6" s="1"/>
  <c r="AI732" i="6" s="1"/>
  <c r="AB730" i="6"/>
  <c r="AB719" i="6"/>
  <c r="AH719" i="6" s="1"/>
  <c r="AI719" i="6" s="1"/>
  <c r="AB806" i="6"/>
  <c r="AH806" i="6" s="1"/>
  <c r="AI806" i="6" s="1"/>
  <c r="AB682" i="6"/>
  <c r="AH682" i="6" s="1"/>
  <c r="AI682" i="6" s="1"/>
  <c r="S682" i="6"/>
  <c r="S676" i="6"/>
  <c r="Y676" i="6" s="1"/>
  <c r="Z676" i="6" s="1"/>
  <c r="AB662" i="6"/>
  <c r="AH662" i="6" s="1"/>
  <c r="AI662" i="6" s="1"/>
  <c r="S662" i="6"/>
  <c r="Y662" i="6" s="1"/>
  <c r="Z662" i="6" s="1"/>
  <c r="S656" i="6"/>
  <c r="Y656" i="6" s="1"/>
  <c r="Z656" i="6" s="1"/>
  <c r="AB653" i="6"/>
  <c r="AH653" i="6" s="1"/>
  <c r="AI653" i="6" s="1"/>
  <c r="S653" i="6"/>
  <c r="Y653" i="6" s="1"/>
  <c r="Z653" i="6" s="1"/>
  <c r="S766" i="6"/>
  <c r="AB831" i="6"/>
  <c r="AH831" i="6" s="1"/>
  <c r="AI831" i="6" s="1"/>
  <c r="AB752" i="6"/>
  <c r="AH752" i="6" s="1"/>
  <c r="AI752" i="6" s="1"/>
  <c r="AB746" i="6"/>
  <c r="AH746" i="6" s="1"/>
  <c r="AI746" i="6" s="1"/>
  <c r="AB728" i="6"/>
  <c r="AB808" i="6"/>
  <c r="AH808" i="6" s="1"/>
  <c r="AI808" i="6" s="1"/>
  <c r="S720" i="6"/>
  <c r="S806" i="6"/>
  <c r="Y806" i="6" s="1"/>
  <c r="Z806" i="6" s="1"/>
  <c r="AB675" i="6"/>
  <c r="AH675" i="6" s="1"/>
  <c r="AI675" i="6" s="1"/>
  <c r="S675" i="6"/>
  <c r="Y675" i="6" s="1"/>
  <c r="Z675" i="6" s="1"/>
  <c r="AB655" i="6"/>
  <c r="AH655" i="6" s="1"/>
  <c r="AI655" i="6" s="1"/>
  <c r="S655" i="6"/>
  <c r="Y655" i="6" s="1"/>
  <c r="Z655" i="6" s="1"/>
  <c r="S799" i="6"/>
  <c r="AB646" i="6"/>
  <c r="AH646" i="6" s="1"/>
  <c r="AI646" i="6" s="1"/>
  <c r="S646" i="6"/>
  <c r="Y646" i="6" s="1"/>
  <c r="Z646" i="6" s="1"/>
  <c r="S715" i="6"/>
  <c r="Y715" i="6" s="1"/>
  <c r="Z715" i="6" s="1"/>
  <c r="S543" i="6"/>
  <c r="S538" i="6"/>
  <c r="S548" i="6"/>
  <c r="AB440" i="6"/>
  <c r="S440" i="6"/>
  <c r="S453" i="6"/>
  <c r="S489" i="6"/>
  <c r="Y489" i="6" s="1"/>
  <c r="Z489" i="6" s="1"/>
  <c r="S484" i="6"/>
  <c r="AB204" i="6"/>
  <c r="W695" i="6"/>
  <c r="W687" i="6"/>
  <c r="W802" i="6"/>
  <c r="W674" i="6"/>
  <c r="W671" i="6"/>
  <c r="W665" i="6"/>
  <c r="W661" i="6"/>
  <c r="W654" i="6"/>
  <c r="W798" i="6"/>
  <c r="W812" i="6"/>
  <c r="W652" i="6"/>
  <c r="W645" i="6"/>
  <c r="W640" i="6"/>
  <c r="W639" i="6"/>
  <c r="S713" i="6"/>
  <c r="Y713" i="6" s="1"/>
  <c r="Z713" i="6" s="1"/>
  <c r="W711" i="6"/>
  <c r="S757" i="6"/>
  <c r="Y757" i="6" s="1"/>
  <c r="Z757" i="6" s="1"/>
  <c r="S614" i="6"/>
  <c r="S708" i="6"/>
  <c r="S586" i="6"/>
  <c r="Y586" i="6" s="1"/>
  <c r="Z586" i="6" s="1"/>
  <c r="S609" i="6"/>
  <c r="S608" i="6"/>
  <c r="S607" i="6"/>
  <c r="S605" i="6"/>
  <c r="S600" i="6"/>
  <c r="Y600" i="6" s="1"/>
  <c r="Z600" i="6" s="1"/>
  <c r="S597" i="6"/>
  <c r="Y597" i="6" s="1"/>
  <c r="Z597" i="6" s="1"/>
  <c r="S593" i="6"/>
  <c r="S617" i="6"/>
  <c r="Y617" i="6" s="1"/>
  <c r="Z617" i="6" s="1"/>
  <c r="S590" i="6"/>
  <c r="S578" i="6"/>
  <c r="S553" i="6"/>
  <c r="S542" i="6"/>
  <c r="Y542" i="6" s="1"/>
  <c r="Z542" i="6" s="1"/>
  <c r="W540" i="6"/>
  <c r="AB534" i="6"/>
  <c r="AH534" i="6" s="1"/>
  <c r="AI534" i="6" s="1"/>
  <c r="S534" i="6"/>
  <c r="Y534" i="6" s="1"/>
  <c r="Z534" i="6" s="1"/>
  <c r="AF549" i="6"/>
  <c r="S520" i="6"/>
  <c r="S456" i="6"/>
  <c r="S459" i="6" s="1"/>
  <c r="AF443" i="6"/>
  <c r="S435" i="6"/>
  <c r="S711" i="6"/>
  <c r="Y711" i="6" s="1"/>
  <c r="Z711" i="6" s="1"/>
  <c r="S540" i="6"/>
  <c r="Y540" i="6" s="1"/>
  <c r="Z540" i="6" s="1"/>
  <c r="AB507" i="6"/>
  <c r="S507" i="6"/>
  <c r="S514" i="6"/>
  <c r="AB439" i="6"/>
  <c r="AH439" i="6" s="1"/>
  <c r="AI439" i="6" s="1"/>
  <c r="S439" i="6"/>
  <c r="S493" i="6"/>
  <c r="S400" i="6"/>
  <c r="W691" i="6"/>
  <c r="W803" i="6"/>
  <c r="W678" i="6"/>
  <c r="W672" i="6"/>
  <c r="W667" i="6"/>
  <c r="W664" i="6"/>
  <c r="W658" i="6"/>
  <c r="W722" i="6"/>
  <c r="W794" i="6"/>
  <c r="W778" i="6"/>
  <c r="W779" i="6" s="1"/>
  <c r="W648" i="6"/>
  <c r="W643" i="6"/>
  <c r="AB641" i="6"/>
  <c r="AH641" i="6" s="1"/>
  <c r="AI641" i="6" s="1"/>
  <c r="W761" i="6"/>
  <c r="AB758" i="6"/>
  <c r="AH758" i="6" s="1"/>
  <c r="AI758" i="6" s="1"/>
  <c r="W635" i="6"/>
  <c r="AB632" i="6"/>
  <c r="AH632" i="6" s="1"/>
  <c r="AI632" i="6" s="1"/>
  <c r="S781" i="6"/>
  <c r="W715" i="6"/>
  <c r="S700" i="6"/>
  <c r="S780" i="6"/>
  <c r="S755" i="6"/>
  <c r="S628" i="6"/>
  <c r="Y628" i="6" s="1"/>
  <c r="Z628" i="6" s="1"/>
  <c r="S613" i="6"/>
  <c r="S697" i="6"/>
  <c r="S611" i="6"/>
  <c r="Y611" i="6" s="1"/>
  <c r="Z611" i="6" s="1"/>
  <c r="S810" i="6"/>
  <c r="S809" i="6"/>
  <c r="S727" i="6"/>
  <c r="S603" i="6"/>
  <c r="S619" i="6"/>
  <c r="S595" i="6"/>
  <c r="Y595" i="6" s="1"/>
  <c r="Z595" i="6" s="1"/>
  <c r="S620" i="6"/>
  <c r="S592" i="6"/>
  <c r="Y592" i="6" s="1"/>
  <c r="Z592" i="6" s="1"/>
  <c r="S588" i="6"/>
  <c r="S574" i="6"/>
  <c r="Y574" i="6" s="1"/>
  <c r="Z574" i="6" s="1"/>
  <c r="W543" i="6"/>
  <c r="W538" i="6"/>
  <c r="AB522" i="6"/>
  <c r="S522" i="6"/>
  <c r="S523" i="6" s="1"/>
  <c r="AF511" i="6"/>
  <c r="S444" i="6"/>
  <c r="W561" i="6"/>
  <c r="W533" i="6"/>
  <c r="W527" i="6"/>
  <c r="W494" i="6"/>
  <c r="W452" i="6"/>
  <c r="W469" i="6"/>
  <c r="W448" i="6"/>
  <c r="W490" i="6"/>
  <c r="S487" i="6"/>
  <c r="S431" i="6"/>
  <c r="AB254" i="6"/>
  <c r="AH254" i="6" s="1"/>
  <c r="AI254" i="6" s="1"/>
  <c r="S254" i="6"/>
  <c r="Y254" i="6" s="1"/>
  <c r="Z254" i="6" s="1"/>
  <c r="W548" i="6"/>
  <c r="W520" i="6"/>
  <c r="W514" i="6"/>
  <c r="W444" i="6"/>
  <c r="W435" i="6"/>
  <c r="S481" i="6"/>
  <c r="S482" i="6" s="1"/>
  <c r="T382" i="6"/>
  <c r="AB397" i="6"/>
  <c r="S397" i="6"/>
  <c r="S409" i="6"/>
  <c r="W532" i="6"/>
  <c r="W496" i="6"/>
  <c r="W517" i="6"/>
  <c r="W518" i="6" s="1"/>
  <c r="W502" i="6"/>
  <c r="W500" i="6"/>
  <c r="W436" i="6"/>
  <c r="W450" i="6"/>
  <c r="W451" i="6" s="1"/>
  <c r="W509" i="6"/>
  <c r="W510" i="6" s="1"/>
  <c r="W488" i="6"/>
  <c r="AB484" i="6"/>
  <c r="AH484" i="6" s="1"/>
  <c r="AI484" i="6" s="1"/>
  <c r="W421" i="6"/>
  <c r="W447" i="6"/>
  <c r="W408" i="6"/>
  <c r="W359" i="6"/>
  <c r="S345" i="6"/>
  <c r="S376" i="6"/>
  <c r="S308" i="6"/>
  <c r="Y308" i="6" s="1"/>
  <c r="Z308" i="6" s="1"/>
  <c r="S223" i="6"/>
  <c r="AB238" i="6"/>
  <c r="AH238" i="6" s="1"/>
  <c r="AI238" i="6" s="1"/>
  <c r="W479" i="6"/>
  <c r="W480" i="6" s="1"/>
  <c r="W438" i="6"/>
  <c r="W417" i="6"/>
  <c r="W432" i="6"/>
  <c r="W404" i="6"/>
  <c r="W405" i="6" s="1"/>
  <c r="W393" i="6"/>
  <c r="W346" i="6"/>
  <c r="S306" i="6"/>
  <c r="S310" i="6"/>
  <c r="S255" i="6"/>
  <c r="Y255" i="6" s="1"/>
  <c r="Z255" i="6" s="1"/>
  <c r="W253" i="6"/>
  <c r="AB290" i="6"/>
  <c r="AB287" i="6"/>
  <c r="S215" i="6"/>
  <c r="Y215" i="6" s="1"/>
  <c r="Z215" i="6" s="1"/>
  <c r="S227" i="6"/>
  <c r="AB195" i="6"/>
  <c r="AH195" i="6" s="1"/>
  <c r="AI195" i="6" s="1"/>
  <c r="S194" i="6"/>
  <c r="S193" i="6"/>
  <c r="AB172" i="6"/>
  <c r="AH172" i="6" s="1"/>
  <c r="AI172" i="6" s="1"/>
  <c r="S290" i="6"/>
  <c r="AF282" i="6"/>
  <c r="AB295" i="6"/>
  <c r="AH295" i="6" s="1"/>
  <c r="AI295" i="6" s="1"/>
  <c r="S211" i="6"/>
  <c r="S177" i="6"/>
  <c r="AB155" i="6"/>
  <c r="AH155" i="6" s="1"/>
  <c r="AI155" i="6" s="1"/>
  <c r="AB105" i="6"/>
  <c r="AB154" i="6"/>
  <c r="AH154" i="6" s="1"/>
  <c r="AI154" i="6" s="1"/>
  <c r="AB160" i="6"/>
  <c r="S93" i="6"/>
  <c r="AB90" i="6"/>
  <c r="AB58" i="6"/>
  <c r="S237" i="6"/>
  <c r="AF292" i="6"/>
  <c r="S291" i="6"/>
  <c r="Y291" i="6" s="1"/>
  <c r="Z291" i="6" s="1"/>
  <c r="AB289" i="6"/>
  <c r="S288" i="6"/>
  <c r="AB207" i="6"/>
  <c r="AH207" i="6" s="1"/>
  <c r="AI207" i="6" s="1"/>
  <c r="S188" i="6"/>
  <c r="S224" i="6"/>
  <c r="Y224" i="6" s="1"/>
  <c r="Z224" i="6" s="1"/>
  <c r="W252" i="6"/>
  <c r="W291" i="6"/>
  <c r="S284" i="6"/>
  <c r="AB214" i="6"/>
  <c r="AH214" i="6" s="1"/>
  <c r="AI214" i="6" s="1"/>
  <c r="S222" i="6"/>
  <c r="AB182" i="6"/>
  <c r="AB202" i="6"/>
  <c r="S176" i="6"/>
  <c r="AB171" i="6"/>
  <c r="AH171" i="6" s="1"/>
  <c r="AI171" i="6" s="1"/>
  <c r="AB107" i="6"/>
  <c r="AB104" i="6"/>
  <c r="AB37" i="6"/>
  <c r="AH37" i="6" s="1"/>
  <c r="AI37" i="6" s="1"/>
  <c r="AB230" i="6"/>
  <c r="AB211" i="6"/>
  <c r="AH211" i="6" s="1"/>
  <c r="AI211" i="6" s="1"/>
  <c r="AB223" i="6"/>
  <c r="S196" i="6"/>
  <c r="Y196" i="6" s="1"/>
  <c r="Z196" i="6" s="1"/>
  <c r="AB177" i="6"/>
  <c r="AH177" i="6" s="1"/>
  <c r="AI177" i="6" s="1"/>
  <c r="AB161" i="6"/>
  <c r="AB117" i="6"/>
  <c r="W294" i="6"/>
  <c r="W319" i="6"/>
  <c r="W320" i="6" s="1"/>
  <c r="W226" i="6"/>
  <c r="W213" i="6"/>
  <c r="W189" i="6"/>
  <c r="W187" i="6"/>
  <c r="W203" i="6"/>
  <c r="W192" i="6"/>
  <c r="W342" i="6"/>
  <c r="W343" i="6" s="1"/>
  <c r="W286" i="6"/>
  <c r="W206" i="6"/>
  <c r="W208" i="6" s="1"/>
  <c r="W180" i="6"/>
  <c r="W185" i="6"/>
  <c r="W169" i="6"/>
  <c r="W170" i="6" s="1"/>
  <c r="AF173" i="6"/>
  <c r="S163" i="6"/>
  <c r="S165" i="6" s="1"/>
  <c r="AB53" i="6"/>
  <c r="AB49" i="6"/>
  <c r="AF172" i="6"/>
  <c r="AF155" i="6"/>
  <c r="AF107" i="6"/>
  <c r="T140" i="6"/>
  <c r="AF104" i="6"/>
  <c r="S90" i="6"/>
  <c r="AB92" i="6"/>
  <c r="AB93" i="6"/>
  <c r="AB60" i="6"/>
  <c r="AB40" i="6"/>
  <c r="AH40" i="6" s="1"/>
  <c r="AI40" i="6" s="1"/>
  <c r="AB26" i="6"/>
  <c r="AB12" i="6"/>
  <c r="AH12" i="6" s="1"/>
  <c r="AI12" i="6" s="1"/>
  <c r="AF95" i="6"/>
  <c r="AB68" i="6"/>
  <c r="AF60" i="6"/>
  <c r="AB56" i="6"/>
  <c r="AF102" i="6"/>
  <c r="AF58" i="6"/>
  <c r="AF51" i="6"/>
  <c r="AB10" i="6"/>
  <c r="AH10" i="6" s="1"/>
  <c r="AI10" i="6" s="1"/>
  <c r="AF53" i="6"/>
  <c r="AB48" i="6"/>
  <c r="AB44" i="6"/>
  <c r="AH44" i="6" s="1"/>
  <c r="AI44" i="6" s="1"/>
  <c r="AB38" i="6"/>
  <c r="AB33" i="6"/>
  <c r="AB19" i="6"/>
  <c r="AB16" i="6"/>
  <c r="N9" i="5"/>
  <c r="O9" i="5"/>
  <c r="N10" i="5"/>
  <c r="O10" i="5"/>
  <c r="N11" i="5"/>
  <c r="O11" i="5"/>
  <c r="N12" i="5"/>
  <c r="O12" i="5"/>
  <c r="N13" i="5"/>
  <c r="O13" i="5"/>
  <c r="N16" i="5"/>
  <c r="O16" i="5"/>
  <c r="N23" i="5"/>
  <c r="O23" i="5"/>
  <c r="N19" i="5"/>
  <c r="O19" i="5"/>
  <c r="N21" i="5"/>
  <c r="O21" i="5"/>
  <c r="N26" i="5"/>
  <c r="O26" i="5"/>
  <c r="N29" i="5"/>
  <c r="O29" i="5"/>
  <c r="N33" i="5"/>
  <c r="O33" i="5"/>
  <c r="N36" i="5"/>
  <c r="O36" i="5"/>
  <c r="N37" i="5"/>
  <c r="O37" i="5"/>
  <c r="N32" i="5"/>
  <c r="O32" i="5"/>
  <c r="N38" i="5"/>
  <c r="O38" i="5"/>
  <c r="N39" i="5"/>
  <c r="O39" i="5"/>
  <c r="N40" i="5"/>
  <c r="O40" i="5"/>
  <c r="N41" i="5"/>
  <c r="O41" i="5"/>
  <c r="N44" i="5"/>
  <c r="O44" i="5"/>
  <c r="N45" i="5"/>
  <c r="O45" i="5"/>
  <c r="N49" i="5"/>
  <c r="O49" i="5"/>
  <c r="N50" i="5"/>
  <c r="O50" i="5"/>
  <c r="N48" i="5"/>
  <c r="O48" i="5"/>
  <c r="N51" i="5"/>
  <c r="O51" i="5"/>
  <c r="N88" i="5"/>
  <c r="O88" i="5"/>
  <c r="N53" i="5"/>
  <c r="O53" i="5"/>
  <c r="N62" i="5"/>
  <c r="O62" i="5"/>
  <c r="N63" i="5"/>
  <c r="O63" i="5"/>
  <c r="N66" i="5"/>
  <c r="O66" i="5"/>
  <c r="N55" i="5"/>
  <c r="O55" i="5"/>
  <c r="N70" i="5"/>
  <c r="O70" i="5"/>
  <c r="N73" i="5"/>
  <c r="O73" i="5"/>
  <c r="N75" i="5"/>
  <c r="O75" i="5"/>
  <c r="N76" i="5"/>
  <c r="O76" i="5"/>
  <c r="N78" i="5"/>
  <c r="O78" i="5"/>
  <c r="N86" i="5"/>
  <c r="O86" i="5"/>
  <c r="N87" i="5"/>
  <c r="O87" i="5"/>
  <c r="N56" i="5"/>
  <c r="O56" i="5"/>
  <c r="N80" i="5"/>
  <c r="O80" i="5"/>
  <c r="N58" i="5"/>
  <c r="O58" i="5"/>
  <c r="N81" i="5"/>
  <c r="O81" i="5"/>
  <c r="N84" i="5"/>
  <c r="O84" i="5"/>
  <c r="N85" i="5"/>
  <c r="O85" i="5"/>
  <c r="N60" i="5"/>
  <c r="O60" i="5"/>
  <c r="N61" i="5"/>
  <c r="O61" i="5"/>
  <c r="N68" i="5"/>
  <c r="O68" i="5"/>
  <c r="N89" i="5"/>
  <c r="O89" i="5"/>
  <c r="N91" i="5"/>
  <c r="O91" i="5"/>
  <c r="N92" i="5"/>
  <c r="O92" i="5"/>
  <c r="N90" i="5"/>
  <c r="O90" i="5"/>
  <c r="N100" i="5"/>
  <c r="O100" i="5"/>
  <c r="N95" i="5"/>
  <c r="O95" i="5"/>
  <c r="N101" i="5"/>
  <c r="O101" i="5"/>
  <c r="N93" i="5"/>
  <c r="O93" i="5"/>
  <c r="N94" i="5"/>
  <c r="O94" i="5"/>
  <c r="N102" i="5"/>
  <c r="O102" i="5"/>
  <c r="N160" i="5"/>
  <c r="O160" i="5"/>
  <c r="N163" i="5"/>
  <c r="O163" i="5"/>
  <c r="N154" i="5"/>
  <c r="O154" i="5"/>
  <c r="N117" i="5"/>
  <c r="O117" i="5"/>
  <c r="N118" i="5"/>
  <c r="O118" i="5"/>
  <c r="N103" i="5"/>
  <c r="O103" i="5"/>
  <c r="N149" i="5"/>
  <c r="O149" i="5"/>
  <c r="N104" i="5"/>
  <c r="O104" i="5"/>
  <c r="N119" i="5"/>
  <c r="O119" i="5"/>
  <c r="N120" i="5"/>
  <c r="O120" i="5"/>
  <c r="N121" i="5"/>
  <c r="O121" i="5"/>
  <c r="N123" i="5"/>
  <c r="O123" i="5"/>
  <c r="N124" i="5"/>
  <c r="O124" i="5"/>
  <c r="N125" i="5"/>
  <c r="O125" i="5"/>
  <c r="N127" i="5"/>
  <c r="O127" i="5"/>
  <c r="N128" i="5"/>
  <c r="O128" i="5"/>
  <c r="N129" i="5"/>
  <c r="O129" i="5"/>
  <c r="N133" i="5"/>
  <c r="O133" i="5"/>
  <c r="N134" i="5"/>
  <c r="O134" i="5"/>
  <c r="N135" i="5"/>
  <c r="O135" i="5"/>
  <c r="N150" i="5"/>
  <c r="O150" i="5"/>
  <c r="N96" i="5"/>
  <c r="O96" i="5"/>
  <c r="N97" i="5"/>
  <c r="O97" i="5"/>
  <c r="N98" i="5"/>
  <c r="O98" i="5"/>
  <c r="N131" i="5"/>
  <c r="O131" i="5"/>
  <c r="N151" i="5"/>
  <c r="O151" i="5"/>
  <c r="N159" i="5"/>
  <c r="O159" i="5"/>
  <c r="N105" i="5"/>
  <c r="O105" i="5"/>
  <c r="N136" i="5"/>
  <c r="O136" i="5"/>
  <c r="N137" i="5"/>
  <c r="O137" i="5"/>
  <c r="N138" i="5"/>
  <c r="O138" i="5"/>
  <c r="N139" i="5"/>
  <c r="O139" i="5"/>
  <c r="N140" i="5"/>
  <c r="O140" i="5"/>
  <c r="N106" i="5"/>
  <c r="O106" i="5"/>
  <c r="N141" i="5"/>
  <c r="O141" i="5"/>
  <c r="N142" i="5"/>
  <c r="O142" i="5"/>
  <c r="N143" i="5"/>
  <c r="O143" i="5"/>
  <c r="N144" i="5"/>
  <c r="O144" i="5"/>
  <c r="N145" i="5"/>
  <c r="O145" i="5"/>
  <c r="N107" i="5"/>
  <c r="O107" i="5"/>
  <c r="N147" i="5"/>
  <c r="O147" i="5"/>
  <c r="N148" i="5"/>
  <c r="O148" i="5"/>
  <c r="N161" i="5"/>
  <c r="O161" i="5"/>
  <c r="N155" i="5"/>
  <c r="O155" i="5"/>
  <c r="N157" i="5"/>
  <c r="O157" i="5"/>
  <c r="N164" i="5"/>
  <c r="O164" i="5"/>
  <c r="N171" i="5"/>
  <c r="O171" i="5"/>
  <c r="N172" i="5"/>
  <c r="O172" i="5"/>
  <c r="N173" i="5"/>
  <c r="O173" i="5"/>
  <c r="N174" i="5"/>
  <c r="O174" i="5"/>
  <c r="N126" i="5"/>
  <c r="O126" i="5"/>
  <c r="N109" i="5"/>
  <c r="O109" i="5"/>
  <c r="N110" i="5"/>
  <c r="O110" i="5"/>
  <c r="N111" i="5"/>
  <c r="O111" i="5"/>
  <c r="N112" i="5"/>
  <c r="O112" i="5"/>
  <c r="N113" i="5"/>
  <c r="O113" i="5"/>
  <c r="N114" i="5"/>
  <c r="O114" i="5"/>
  <c r="N115" i="5"/>
  <c r="O115" i="5"/>
  <c r="N116" i="5"/>
  <c r="O116" i="5"/>
  <c r="N176" i="5"/>
  <c r="O176" i="5"/>
  <c r="N167" i="5"/>
  <c r="O167" i="5"/>
  <c r="N169" i="5"/>
  <c r="O169" i="5"/>
  <c r="N177" i="5"/>
  <c r="O177" i="5"/>
  <c r="N193" i="5"/>
  <c r="O193" i="5"/>
  <c r="N175" i="5"/>
  <c r="O175" i="5"/>
  <c r="N192" i="5"/>
  <c r="O192" i="5"/>
  <c r="N202" i="5"/>
  <c r="O202" i="5"/>
  <c r="N194" i="5"/>
  <c r="O194" i="5"/>
  <c r="N184" i="5"/>
  <c r="O184" i="5"/>
  <c r="N185" i="5"/>
  <c r="O185" i="5"/>
  <c r="N195" i="5"/>
  <c r="O195" i="5"/>
  <c r="N196" i="5"/>
  <c r="O196" i="5"/>
  <c r="N186" i="5"/>
  <c r="O186" i="5"/>
  <c r="N203" i="5"/>
  <c r="O203" i="5"/>
  <c r="N204" i="5"/>
  <c r="O204" i="5"/>
  <c r="N200" i="5"/>
  <c r="O200" i="5"/>
  <c r="N190" i="5"/>
  <c r="O190" i="5"/>
  <c r="N180" i="5"/>
  <c r="O180" i="5"/>
  <c r="N223" i="5"/>
  <c r="O223" i="5"/>
  <c r="N224" i="5"/>
  <c r="O224" i="5"/>
  <c r="N181" i="5"/>
  <c r="O181" i="5"/>
  <c r="N187" i="5"/>
  <c r="O187" i="5"/>
  <c r="N182" i="5"/>
  <c r="O182" i="5"/>
  <c r="N188" i="5"/>
  <c r="O188" i="5"/>
  <c r="N197" i="5"/>
  <c r="O197" i="5"/>
  <c r="N206" i="5"/>
  <c r="O206" i="5"/>
  <c r="N207" i="5"/>
  <c r="O207" i="5"/>
  <c r="N220" i="5"/>
  <c r="O220" i="5"/>
  <c r="N221" i="5"/>
  <c r="O221" i="5"/>
  <c r="N189" i="5"/>
  <c r="O189" i="5"/>
  <c r="N199" i="5"/>
  <c r="O199" i="5"/>
  <c r="N222" i="5"/>
  <c r="O222" i="5"/>
  <c r="N231" i="5"/>
  <c r="O231" i="5"/>
  <c r="N232" i="5"/>
  <c r="O232" i="5"/>
  <c r="N211" i="5"/>
  <c r="O211" i="5"/>
  <c r="N227" i="5"/>
  <c r="O227" i="5"/>
  <c r="N212" i="5"/>
  <c r="O212" i="5"/>
  <c r="N213" i="5"/>
  <c r="O213" i="5"/>
  <c r="N214" i="5"/>
  <c r="O214" i="5"/>
  <c r="N215" i="5"/>
  <c r="O215" i="5"/>
  <c r="N216" i="5"/>
  <c r="O216" i="5"/>
  <c r="N286" i="5"/>
  <c r="O286" i="5"/>
  <c r="N287" i="5"/>
  <c r="O287" i="5"/>
  <c r="N285" i="5"/>
  <c r="O285" i="5"/>
  <c r="N225" i="5"/>
  <c r="O225" i="5"/>
  <c r="N226" i="5"/>
  <c r="O226" i="5"/>
  <c r="N218" i="5"/>
  <c r="O218" i="5"/>
  <c r="N284" i="5"/>
  <c r="O284" i="5"/>
  <c r="N217" i="5"/>
  <c r="O217" i="5"/>
  <c r="N229" i="5"/>
  <c r="O229" i="5"/>
  <c r="N230" i="5"/>
  <c r="O230" i="5"/>
  <c r="N234" i="5"/>
  <c r="O234" i="5"/>
  <c r="N210" i="5"/>
  <c r="O210" i="5"/>
  <c r="N319" i="5"/>
  <c r="O319" i="5"/>
  <c r="N333" i="5"/>
  <c r="O333" i="5"/>
  <c r="N288" i="5"/>
  <c r="O288" i="5"/>
  <c r="N305" i="5"/>
  <c r="O305" i="5"/>
  <c r="N342" i="5"/>
  <c r="O342" i="5"/>
  <c r="N289" i="5"/>
  <c r="O289" i="5"/>
  <c r="N334" i="5"/>
  <c r="O334" i="5"/>
  <c r="N321" i="5"/>
  <c r="O321" i="5"/>
  <c r="N294" i="5"/>
  <c r="O294" i="5"/>
  <c r="N295" i="5"/>
  <c r="O295" i="5"/>
  <c r="N244" i="5"/>
  <c r="O244" i="5"/>
  <c r="N296" i="5"/>
  <c r="O296" i="5"/>
  <c r="N297" i="5"/>
  <c r="O297" i="5"/>
  <c r="N281" i="5"/>
  <c r="O281" i="5"/>
  <c r="N282" i="5"/>
  <c r="O282" i="5"/>
  <c r="N245" i="5"/>
  <c r="O245" i="5"/>
  <c r="N290" i="5"/>
  <c r="O290" i="5"/>
  <c r="N291" i="5"/>
  <c r="O291" i="5"/>
  <c r="N273" i="5"/>
  <c r="O273" i="5"/>
  <c r="N251" i="5"/>
  <c r="O251" i="5"/>
  <c r="N274" i="5"/>
  <c r="O274" i="5"/>
  <c r="N275" i="5"/>
  <c r="O275" i="5"/>
  <c r="N276" i="5"/>
  <c r="O276" i="5"/>
  <c r="N277" i="5"/>
  <c r="O277" i="5"/>
  <c r="N278" i="5"/>
  <c r="O278" i="5"/>
  <c r="N279" i="5"/>
  <c r="O279" i="5"/>
  <c r="N240" i="5"/>
  <c r="O240" i="5"/>
  <c r="N258" i="5"/>
  <c r="O258" i="5"/>
  <c r="N259" i="5"/>
  <c r="O259" i="5"/>
  <c r="N260" i="5"/>
  <c r="O260" i="5"/>
  <c r="N246" i="5"/>
  <c r="O246" i="5"/>
  <c r="N247" i="5"/>
  <c r="O247" i="5"/>
  <c r="N248" i="5"/>
  <c r="O248" i="5"/>
  <c r="N249" i="5"/>
  <c r="O249" i="5"/>
  <c r="N256" i="5"/>
  <c r="O256" i="5"/>
  <c r="N302" i="5"/>
  <c r="O302" i="5"/>
  <c r="N269" i="5"/>
  <c r="O269" i="5"/>
  <c r="N261" i="5"/>
  <c r="O261" i="5"/>
  <c r="N262" i="5"/>
  <c r="O262" i="5"/>
  <c r="N263" i="5"/>
  <c r="O263" i="5"/>
  <c r="N264" i="5"/>
  <c r="O264" i="5"/>
  <c r="N241" i="5"/>
  <c r="O241" i="5"/>
  <c r="N265" i="5"/>
  <c r="O265" i="5"/>
  <c r="N266" i="5"/>
  <c r="O266" i="5"/>
  <c r="N270" i="5"/>
  <c r="O270" i="5"/>
  <c r="N267" i="5"/>
  <c r="O267" i="5"/>
  <c r="N242" i="5"/>
  <c r="O242" i="5"/>
  <c r="N280" i="5"/>
  <c r="O280" i="5"/>
  <c r="N243" i="5"/>
  <c r="O243" i="5"/>
  <c r="N271" i="5"/>
  <c r="O271" i="5"/>
  <c r="N300" i="5"/>
  <c r="O300" i="5"/>
  <c r="N272" i="5"/>
  <c r="O272" i="5"/>
  <c r="N292" i="5"/>
  <c r="O292" i="5"/>
  <c r="N338" i="5"/>
  <c r="O338" i="5"/>
  <c r="N336" i="5"/>
  <c r="O336" i="5"/>
  <c r="N237" i="5"/>
  <c r="O237" i="5"/>
  <c r="N238" i="5"/>
  <c r="O238" i="5"/>
  <c r="N252" i="5"/>
  <c r="O252" i="5"/>
  <c r="N239" i="5"/>
  <c r="O239" i="5"/>
  <c r="N253" i="5"/>
  <c r="O253" i="5"/>
  <c r="N254" i="5"/>
  <c r="O254" i="5"/>
  <c r="N255" i="5"/>
  <c r="O255" i="5"/>
  <c r="N323" i="5"/>
  <c r="O323" i="5"/>
  <c r="N322" i="5"/>
  <c r="O322" i="5"/>
  <c r="N310" i="5"/>
  <c r="O310" i="5"/>
  <c r="N372" i="5"/>
  <c r="O372" i="5"/>
  <c r="N330" i="5"/>
  <c r="O330" i="5"/>
  <c r="N324" i="5"/>
  <c r="O324" i="5"/>
  <c r="N331" i="5"/>
  <c r="O331" i="5"/>
  <c r="N373" i="5"/>
  <c r="O373" i="5"/>
  <c r="N374" i="5"/>
  <c r="O374" i="5"/>
  <c r="N375" i="5"/>
  <c r="O375" i="5"/>
  <c r="N339" i="5"/>
  <c r="O339" i="5"/>
  <c r="N340" i="5"/>
  <c r="O340" i="5"/>
  <c r="N311" i="5"/>
  <c r="O311" i="5"/>
  <c r="N312" i="5"/>
  <c r="O312" i="5"/>
  <c r="N306" i="5"/>
  <c r="O306" i="5"/>
  <c r="N307" i="5"/>
  <c r="O307" i="5"/>
  <c r="N308" i="5"/>
  <c r="O308" i="5"/>
  <c r="N313" i="5"/>
  <c r="O313" i="5"/>
  <c r="N314" i="5"/>
  <c r="O314" i="5"/>
  <c r="N315" i="5"/>
  <c r="O315" i="5"/>
  <c r="N316" i="5"/>
  <c r="O316" i="5"/>
  <c r="N317" i="5"/>
  <c r="O317" i="5"/>
  <c r="N367" i="5"/>
  <c r="O367" i="5"/>
  <c r="N351" i="5"/>
  <c r="O351" i="5"/>
  <c r="N376" i="5"/>
  <c r="O376" i="5"/>
  <c r="N309" i="5"/>
  <c r="O309" i="5"/>
  <c r="N325" i="5"/>
  <c r="O325" i="5"/>
  <c r="N326" i="5"/>
  <c r="O326" i="5"/>
  <c r="N327" i="5"/>
  <c r="O327" i="5"/>
  <c r="N328" i="5"/>
  <c r="O328" i="5"/>
  <c r="N329" i="5"/>
  <c r="O329" i="5"/>
  <c r="N394" i="5"/>
  <c r="O394" i="5"/>
  <c r="N345" i="5"/>
  <c r="O345" i="5"/>
  <c r="N363" i="5"/>
  <c r="O363" i="5"/>
  <c r="N364" i="5"/>
  <c r="O364" i="5"/>
  <c r="N365" i="5"/>
  <c r="O365" i="5"/>
  <c r="N352" i="5"/>
  <c r="O352" i="5"/>
  <c r="N353" i="5"/>
  <c r="O353" i="5"/>
  <c r="N354" i="5"/>
  <c r="O354" i="5"/>
  <c r="N355" i="5"/>
  <c r="O355" i="5"/>
  <c r="N379" i="5"/>
  <c r="O379" i="5"/>
  <c r="N380" i="5"/>
  <c r="O380" i="5"/>
  <c r="N395" i="5"/>
  <c r="O395" i="5"/>
  <c r="N361" i="5"/>
  <c r="O361" i="5"/>
  <c r="N356" i="5"/>
  <c r="O356" i="5"/>
  <c r="N368" i="5"/>
  <c r="O368" i="5"/>
  <c r="N346" i="5"/>
  <c r="O346" i="5"/>
  <c r="N357" i="5"/>
  <c r="O357" i="5"/>
  <c r="N347" i="5"/>
  <c r="O347" i="5"/>
  <c r="N369" i="5"/>
  <c r="O369" i="5"/>
  <c r="N389" i="5"/>
  <c r="O389" i="5"/>
  <c r="N390" i="5"/>
  <c r="O390" i="5"/>
  <c r="N391" i="5"/>
  <c r="O391" i="5"/>
  <c r="N392" i="5"/>
  <c r="O392" i="5"/>
  <c r="N393" i="5"/>
  <c r="O393" i="5"/>
  <c r="N370" i="5"/>
  <c r="O370" i="5"/>
  <c r="N362" i="5"/>
  <c r="O362" i="5"/>
  <c r="N349" i="5"/>
  <c r="O349" i="5"/>
  <c r="N359" i="5"/>
  <c r="O359" i="5"/>
  <c r="N360" i="5"/>
  <c r="O360" i="5"/>
  <c r="N409" i="5"/>
  <c r="O409" i="5"/>
  <c r="N406" i="5"/>
  <c r="O406" i="5"/>
  <c r="N404" i="5"/>
  <c r="O404" i="5"/>
  <c r="N427" i="5"/>
  <c r="O427" i="5"/>
  <c r="N428" i="5"/>
  <c r="O428" i="5"/>
  <c r="N430" i="5"/>
  <c r="O430" i="5"/>
  <c r="N408" i="5"/>
  <c r="O408" i="5"/>
  <c r="N397" i="5"/>
  <c r="O397" i="5"/>
  <c r="N431" i="5"/>
  <c r="O431" i="5"/>
  <c r="N401" i="5"/>
  <c r="O401" i="5"/>
  <c r="N381" i="5"/>
  <c r="O381" i="5"/>
  <c r="N382" i="5"/>
  <c r="O382" i="5"/>
  <c r="N385" i="5"/>
  <c r="O385" i="5"/>
  <c r="N383" i="5"/>
  <c r="O383" i="5"/>
  <c r="N398" i="5"/>
  <c r="O398" i="5"/>
  <c r="N387" i="5"/>
  <c r="O387" i="5"/>
  <c r="N400" i="5"/>
  <c r="O400" i="5"/>
  <c r="N420" i="5"/>
  <c r="O420" i="5"/>
  <c r="N432" i="5"/>
  <c r="O432" i="5"/>
  <c r="N412" i="5"/>
  <c r="O412" i="5"/>
  <c r="N419" i="5"/>
  <c r="O419" i="5"/>
  <c r="N425" i="5"/>
  <c r="O425" i="5"/>
  <c r="N447" i="5"/>
  <c r="O447" i="5"/>
  <c r="N413" i="5"/>
  <c r="O413" i="5"/>
  <c r="N414" i="5"/>
  <c r="O414" i="5"/>
  <c r="N416" i="5"/>
  <c r="O416" i="5"/>
  <c r="N417" i="5"/>
  <c r="O417" i="5"/>
  <c r="N466" i="5"/>
  <c r="O466" i="5"/>
  <c r="N467" i="5"/>
  <c r="O467" i="5"/>
  <c r="N468" i="5"/>
  <c r="O468" i="5"/>
  <c r="N421" i="5"/>
  <c r="O421" i="5"/>
  <c r="N422" i="5"/>
  <c r="O422" i="5"/>
  <c r="N423" i="5"/>
  <c r="O423" i="5"/>
  <c r="N460" i="5"/>
  <c r="O460" i="5"/>
  <c r="N438" i="5"/>
  <c r="O438" i="5"/>
  <c r="N461" i="5"/>
  <c r="O461" i="5"/>
  <c r="N462" i="5"/>
  <c r="O462" i="5"/>
  <c r="N463" i="5"/>
  <c r="O463" i="5"/>
  <c r="N464" i="5"/>
  <c r="O464" i="5"/>
  <c r="N465" i="5"/>
  <c r="O465" i="5"/>
  <c r="N481" i="5"/>
  <c r="O481" i="5"/>
  <c r="N441" i="5"/>
  <c r="O441" i="5"/>
  <c r="N479" i="5"/>
  <c r="O479" i="5"/>
  <c r="N484" i="5"/>
  <c r="O484" i="5"/>
  <c r="N487" i="5"/>
  <c r="O487" i="5"/>
  <c r="N488" i="5"/>
  <c r="O488" i="5"/>
  <c r="N489" i="5"/>
  <c r="O489" i="5"/>
  <c r="N490" i="5"/>
  <c r="O490" i="5"/>
  <c r="N499" i="5"/>
  <c r="O499" i="5"/>
  <c r="N509" i="5"/>
  <c r="O509" i="5"/>
  <c r="N493" i="5"/>
  <c r="O493" i="5"/>
  <c r="N448" i="5"/>
  <c r="O448" i="5"/>
  <c r="N472" i="5"/>
  <c r="O472" i="5"/>
  <c r="N450" i="5"/>
  <c r="O450" i="5"/>
  <c r="N453" i="5"/>
  <c r="O453" i="5"/>
  <c r="N454" i="5"/>
  <c r="O454" i="5"/>
  <c r="N445" i="5"/>
  <c r="O445" i="5"/>
  <c r="N469" i="5"/>
  <c r="O469" i="5"/>
  <c r="N439" i="5"/>
  <c r="O439" i="5"/>
  <c r="N435" i="5"/>
  <c r="O435" i="5"/>
  <c r="N473" i="5"/>
  <c r="O473" i="5"/>
  <c r="N436" i="5"/>
  <c r="O436" i="5"/>
  <c r="N474" i="5"/>
  <c r="O474" i="5"/>
  <c r="N442" i="5"/>
  <c r="O442" i="5"/>
  <c r="N443" i="5"/>
  <c r="O443" i="5"/>
  <c r="N475" i="5"/>
  <c r="O475" i="5"/>
  <c r="N456" i="5"/>
  <c r="O456" i="5"/>
  <c r="N457" i="5"/>
  <c r="O457" i="5"/>
  <c r="N458" i="5"/>
  <c r="O458" i="5"/>
  <c r="N500" i="5"/>
  <c r="O500" i="5"/>
  <c r="N470" i="5"/>
  <c r="O470" i="5"/>
  <c r="N476" i="5"/>
  <c r="O476" i="5"/>
  <c r="N501" i="5"/>
  <c r="O501" i="5"/>
  <c r="N452" i="5"/>
  <c r="O452" i="5"/>
  <c r="N440" i="5"/>
  <c r="O440" i="5"/>
  <c r="N444" i="5"/>
  <c r="O444" i="5"/>
  <c r="N503" i="5"/>
  <c r="O503" i="5"/>
  <c r="N502" i="5"/>
  <c r="O502" i="5"/>
  <c r="N504" i="5"/>
  <c r="O504" i="5"/>
  <c r="N505" i="5"/>
  <c r="O505" i="5"/>
  <c r="N511" i="5"/>
  <c r="O511" i="5"/>
  <c r="N494" i="5"/>
  <c r="O494" i="5"/>
  <c r="N522" i="5"/>
  <c r="O522" i="5"/>
  <c r="N514" i="5"/>
  <c r="O514" i="5"/>
  <c r="N506" i="5"/>
  <c r="O506" i="5"/>
  <c r="N517" i="5"/>
  <c r="O517" i="5"/>
  <c r="N519" i="5"/>
  <c r="O519" i="5"/>
  <c r="N524" i="5"/>
  <c r="O524" i="5"/>
  <c r="N515" i="5"/>
  <c r="O515" i="5"/>
  <c r="N527" i="5"/>
  <c r="O527" i="5"/>
  <c r="N507" i="5"/>
  <c r="O507" i="5"/>
  <c r="N520" i="5"/>
  <c r="O520" i="5"/>
  <c r="N495" i="5"/>
  <c r="O495" i="5"/>
  <c r="N496" i="5"/>
  <c r="O496" i="5"/>
  <c r="N497" i="5"/>
  <c r="O497" i="5"/>
  <c r="N535" i="5"/>
  <c r="O535" i="5"/>
  <c r="N549" i="5"/>
  <c r="O549" i="5"/>
  <c r="N533" i="5"/>
  <c r="O533" i="5"/>
  <c r="N534" i="5"/>
  <c r="O534" i="5"/>
  <c r="N548" i="5"/>
  <c r="O548" i="5"/>
  <c r="N551" i="5"/>
  <c r="O551" i="5"/>
  <c r="N532" i="5"/>
  <c r="O532" i="5"/>
  <c r="N552" i="5"/>
  <c r="O552" i="5"/>
  <c r="N560" i="5"/>
  <c r="O560" i="5"/>
  <c r="N537" i="5"/>
  <c r="O537" i="5"/>
  <c r="N561" i="5"/>
  <c r="O561" i="5"/>
  <c r="N538" i="5"/>
  <c r="O538" i="5"/>
  <c r="N562" i="5"/>
  <c r="O562" i="5"/>
  <c r="N563" i="5"/>
  <c r="O563" i="5"/>
  <c r="N539" i="5"/>
  <c r="O539" i="5"/>
  <c r="N540" i="5"/>
  <c r="O540" i="5"/>
  <c r="N541" i="5"/>
  <c r="O541" i="5"/>
  <c r="N542" i="5"/>
  <c r="O542" i="5"/>
  <c r="N557" i="5"/>
  <c r="O557" i="5"/>
  <c r="N543" i="5"/>
  <c r="O543" i="5"/>
  <c r="N558" i="5"/>
  <c r="O558" i="5"/>
  <c r="N559" i="5"/>
  <c r="O559" i="5"/>
  <c r="N546" i="5"/>
  <c r="O546" i="5"/>
  <c r="N570" i="5"/>
  <c r="O570" i="5"/>
  <c r="N571" i="5"/>
  <c r="O571" i="5"/>
  <c r="N572" i="5"/>
  <c r="O572" i="5"/>
  <c r="N554" i="5"/>
  <c r="O554" i="5"/>
  <c r="N567" i="5"/>
  <c r="O567" i="5"/>
  <c r="N530" i="5"/>
  <c r="O530" i="5"/>
  <c r="N544" i="5"/>
  <c r="O544" i="5"/>
  <c r="N545" i="5"/>
  <c r="O545" i="5"/>
  <c r="N555" i="5"/>
  <c r="O555" i="5"/>
  <c r="N564" i="5"/>
  <c r="O564" i="5"/>
  <c r="N565" i="5"/>
  <c r="O565" i="5"/>
  <c r="N536" i="5"/>
  <c r="O536" i="5"/>
  <c r="N553" i="5"/>
  <c r="O553" i="5"/>
  <c r="N573" i="5"/>
  <c r="O573" i="5"/>
  <c r="N574" i="5"/>
  <c r="O574" i="5"/>
  <c r="N575" i="5"/>
  <c r="O575" i="5"/>
  <c r="N578" i="5"/>
  <c r="O578" i="5"/>
  <c r="N581" i="5"/>
  <c r="O581" i="5"/>
  <c r="N588" i="5"/>
  <c r="O588" i="5"/>
  <c r="N589" i="5"/>
  <c r="O589" i="5"/>
  <c r="N590" i="5"/>
  <c r="O590" i="5"/>
  <c r="N591" i="5"/>
  <c r="O591" i="5"/>
  <c r="N592" i="5"/>
  <c r="O592" i="5"/>
  <c r="N616" i="5"/>
  <c r="O616" i="5"/>
  <c r="N617" i="5"/>
  <c r="O617" i="5"/>
  <c r="N604" i="5"/>
  <c r="O604" i="5"/>
  <c r="N620" i="5"/>
  <c r="O620" i="5"/>
  <c r="N618" i="5"/>
  <c r="O618" i="5"/>
  <c r="N593" i="5"/>
  <c r="O593" i="5"/>
  <c r="N594" i="5"/>
  <c r="O594" i="5"/>
  <c r="N595" i="5"/>
  <c r="O595" i="5"/>
  <c r="N596" i="5"/>
  <c r="O596" i="5"/>
  <c r="N597" i="5"/>
  <c r="O597" i="5"/>
  <c r="N598" i="5"/>
  <c r="O598" i="5"/>
  <c r="N623" i="5"/>
  <c r="O623" i="5"/>
  <c r="N599" i="5"/>
  <c r="O599" i="5"/>
  <c r="N600" i="5"/>
  <c r="O600" i="5"/>
  <c r="N601" i="5"/>
  <c r="O601" i="5"/>
  <c r="N619" i="5"/>
  <c r="O619" i="5"/>
  <c r="N602" i="5"/>
  <c r="O602" i="5"/>
  <c r="N605" i="5"/>
  <c r="O605" i="5"/>
  <c r="N606" i="5"/>
  <c r="O606" i="5"/>
  <c r="N603" i="5"/>
  <c r="O603" i="5"/>
  <c r="N584" i="5"/>
  <c r="O584" i="5"/>
  <c r="N607" i="5"/>
  <c r="O607" i="5"/>
  <c r="N621" i="5"/>
  <c r="O621" i="5"/>
  <c r="N727" i="5"/>
  <c r="O727" i="5"/>
  <c r="N771" i="5"/>
  <c r="O771" i="5"/>
  <c r="N608" i="5"/>
  <c r="O608" i="5"/>
  <c r="N701" i="5"/>
  <c r="O701" i="5"/>
  <c r="N809" i="5"/>
  <c r="O809" i="5"/>
  <c r="N702" i="5"/>
  <c r="O702" i="5"/>
  <c r="N704" i="5"/>
  <c r="O704" i="5"/>
  <c r="N703" i="5"/>
  <c r="O703" i="5"/>
  <c r="N810" i="5"/>
  <c r="O810" i="5"/>
  <c r="N696" i="5"/>
  <c r="O696" i="5"/>
  <c r="N609" i="5"/>
  <c r="O609" i="5"/>
  <c r="N610" i="5"/>
  <c r="O610" i="5"/>
  <c r="N611" i="5"/>
  <c r="O611" i="5"/>
  <c r="N585" i="5"/>
  <c r="O585" i="5"/>
  <c r="N586" i="5"/>
  <c r="O586" i="5"/>
  <c r="N612" i="5"/>
  <c r="O612" i="5"/>
  <c r="N697" i="5"/>
  <c r="O697" i="5"/>
  <c r="N698" i="5"/>
  <c r="O698" i="5"/>
  <c r="N708" i="5"/>
  <c r="O708" i="5"/>
  <c r="N821" i="5"/>
  <c r="O821" i="5"/>
  <c r="N613" i="5"/>
  <c r="O613" i="5"/>
  <c r="N624" i="5"/>
  <c r="O624" i="5"/>
  <c r="N614" i="5"/>
  <c r="O614" i="5"/>
  <c r="N627" i="5"/>
  <c r="O627" i="5"/>
  <c r="N628" i="5"/>
  <c r="O628" i="5"/>
  <c r="N825" i="5"/>
  <c r="O825" i="5"/>
  <c r="N755" i="5"/>
  <c r="O755" i="5"/>
  <c r="N756" i="5"/>
  <c r="O756" i="5"/>
  <c r="N757" i="5"/>
  <c r="O757" i="5"/>
  <c r="N631" i="5"/>
  <c r="O631" i="5"/>
  <c r="N780" i="5"/>
  <c r="O780" i="5"/>
  <c r="N783" i="5"/>
  <c r="O783" i="5"/>
  <c r="N789" i="5"/>
  <c r="O789" i="5"/>
  <c r="N784" i="5"/>
  <c r="O784" i="5"/>
  <c r="N786" i="5"/>
  <c r="O786" i="5"/>
  <c r="N709" i="5"/>
  <c r="O709" i="5"/>
  <c r="N700" i="5"/>
  <c r="O700" i="5"/>
  <c r="N710" i="5"/>
  <c r="O710" i="5"/>
  <c r="N711" i="5"/>
  <c r="O711" i="5"/>
  <c r="N712" i="5"/>
  <c r="O712" i="5"/>
  <c r="N713" i="5"/>
  <c r="O713" i="5"/>
  <c r="N714" i="5"/>
  <c r="O714" i="5"/>
  <c r="N715" i="5"/>
  <c r="O715" i="5"/>
  <c r="N699" i="5"/>
  <c r="O699" i="5"/>
  <c r="N781" i="5"/>
  <c r="O781" i="5"/>
  <c r="N632" i="5"/>
  <c r="O632" i="5"/>
  <c r="N633" i="5"/>
  <c r="O633" i="5"/>
  <c r="N634" i="5"/>
  <c r="O634" i="5"/>
  <c r="N635" i="5"/>
  <c r="O635" i="5"/>
  <c r="N636" i="5"/>
  <c r="O636" i="5"/>
  <c r="N637" i="5"/>
  <c r="O637" i="5"/>
  <c r="N638" i="5"/>
  <c r="O638" i="5"/>
  <c r="N639" i="5"/>
  <c r="O639" i="5"/>
  <c r="N758" i="5"/>
  <c r="O758" i="5"/>
  <c r="N759" i="5"/>
  <c r="O759" i="5"/>
  <c r="N760" i="5"/>
  <c r="O760" i="5"/>
  <c r="N761" i="5"/>
  <c r="O761" i="5"/>
  <c r="N827" i="5"/>
  <c r="O827" i="5"/>
  <c r="N762" i="5"/>
  <c r="O762" i="5"/>
  <c r="N785" i="5"/>
  <c r="O785" i="5"/>
  <c r="N640" i="5"/>
  <c r="O640" i="5"/>
  <c r="N641" i="5"/>
  <c r="O641" i="5"/>
  <c r="N642" i="5"/>
  <c r="O642" i="5"/>
  <c r="N763" i="5"/>
  <c r="O763" i="5"/>
  <c r="N643" i="5"/>
  <c r="O643" i="5"/>
  <c r="N764" i="5"/>
  <c r="O764" i="5"/>
  <c r="N644" i="5"/>
  <c r="O644" i="5"/>
  <c r="N765" i="5"/>
  <c r="O765" i="5"/>
  <c r="N645" i="5"/>
  <c r="O645" i="5"/>
  <c r="N646" i="5"/>
  <c r="O646" i="5"/>
  <c r="N766" i="5"/>
  <c r="O766" i="5"/>
  <c r="N647" i="5"/>
  <c r="O647" i="5"/>
  <c r="N648" i="5"/>
  <c r="O648" i="5"/>
  <c r="N649" i="5"/>
  <c r="O649" i="5"/>
  <c r="N650" i="5"/>
  <c r="O650" i="5"/>
  <c r="N651" i="5"/>
  <c r="O651" i="5"/>
  <c r="N652" i="5"/>
  <c r="O652" i="5"/>
  <c r="N653" i="5"/>
  <c r="O653" i="5"/>
  <c r="N791" i="5"/>
  <c r="O791" i="5"/>
  <c r="N792" i="5"/>
  <c r="O792" i="5"/>
  <c r="N778" i="5"/>
  <c r="O778" i="5"/>
  <c r="N793" i="5"/>
  <c r="O793" i="5"/>
  <c r="N716" i="5"/>
  <c r="O716" i="5"/>
  <c r="N811" i="5"/>
  <c r="O811" i="5"/>
  <c r="N812" i="5"/>
  <c r="O812" i="5"/>
  <c r="N813" i="5"/>
  <c r="O813" i="5"/>
  <c r="N717" i="5"/>
  <c r="O717" i="5"/>
  <c r="N822" i="5"/>
  <c r="O822" i="5"/>
  <c r="N794" i="5"/>
  <c r="O794" i="5"/>
  <c r="N795" i="5"/>
  <c r="O795" i="5"/>
  <c r="N796" i="5"/>
  <c r="O796" i="5"/>
  <c r="N797" i="5"/>
  <c r="O797" i="5"/>
  <c r="N798" i="5"/>
  <c r="O798" i="5"/>
  <c r="N705" i="5"/>
  <c r="O705" i="5"/>
  <c r="N799" i="5"/>
  <c r="O799" i="5"/>
  <c r="N800" i="5"/>
  <c r="O800" i="5"/>
  <c r="N722" i="5"/>
  <c r="O722" i="5"/>
  <c r="N723" i="5"/>
  <c r="O723" i="5"/>
  <c r="N767" i="5"/>
  <c r="O767" i="5"/>
  <c r="N768" i="5"/>
  <c r="O768" i="5"/>
  <c r="N654" i="5"/>
  <c r="O654" i="5"/>
  <c r="N655" i="5"/>
  <c r="O655" i="5"/>
  <c r="N656" i="5"/>
  <c r="O656" i="5"/>
  <c r="N657" i="5"/>
  <c r="O657" i="5"/>
  <c r="N658" i="5"/>
  <c r="O658" i="5"/>
  <c r="N724" i="5"/>
  <c r="O724" i="5"/>
  <c r="N659" i="5"/>
  <c r="O659" i="5"/>
  <c r="N660" i="5"/>
  <c r="O660" i="5"/>
  <c r="N661" i="5"/>
  <c r="O661" i="5"/>
  <c r="N662" i="5"/>
  <c r="O662" i="5"/>
  <c r="N663" i="5"/>
  <c r="O663" i="5"/>
  <c r="N823" i="5"/>
  <c r="O823" i="5"/>
  <c r="N664" i="5"/>
  <c r="O664" i="5"/>
  <c r="N801" i="5"/>
  <c r="O801" i="5"/>
  <c r="N819" i="5"/>
  <c r="O819" i="5"/>
  <c r="N725" i="5"/>
  <c r="O725" i="5"/>
  <c r="N665" i="5"/>
  <c r="O665" i="5"/>
  <c r="N706" i="5"/>
  <c r="O706" i="5"/>
  <c r="N726" i="5"/>
  <c r="O726" i="5"/>
  <c r="N666" i="5"/>
  <c r="O666" i="5"/>
  <c r="N667" i="5"/>
  <c r="O667" i="5"/>
  <c r="N668" i="5"/>
  <c r="O668" i="5"/>
  <c r="N669" i="5"/>
  <c r="O669" i="5"/>
  <c r="N670" i="5"/>
  <c r="O670" i="5"/>
  <c r="N671" i="5"/>
  <c r="O671" i="5"/>
  <c r="N720" i="5"/>
  <c r="O720" i="5"/>
  <c r="N707" i="5"/>
  <c r="O707" i="5"/>
  <c r="N721" i="5"/>
  <c r="O721" i="5"/>
  <c r="N672" i="5"/>
  <c r="O672" i="5"/>
  <c r="N673" i="5"/>
  <c r="O673" i="5"/>
  <c r="N769" i="5"/>
  <c r="O769" i="5"/>
  <c r="N770" i="5"/>
  <c r="O770" i="5"/>
  <c r="N674" i="5"/>
  <c r="O674" i="5"/>
  <c r="N675" i="5"/>
  <c r="O675" i="5"/>
  <c r="N676" i="5"/>
  <c r="O676" i="5"/>
  <c r="N677" i="5"/>
  <c r="O677" i="5"/>
  <c r="N678" i="5"/>
  <c r="O678" i="5"/>
  <c r="N679" i="5"/>
  <c r="O679" i="5"/>
  <c r="N680" i="5"/>
  <c r="O680" i="5"/>
  <c r="N681" i="5"/>
  <c r="O681" i="5"/>
  <c r="N802" i="5"/>
  <c r="O802" i="5"/>
  <c r="N682" i="5"/>
  <c r="O682" i="5"/>
  <c r="N683" i="5"/>
  <c r="O683" i="5"/>
  <c r="N684" i="5"/>
  <c r="O684" i="5"/>
  <c r="N803" i="5"/>
  <c r="O803" i="5"/>
  <c r="N804" i="5"/>
  <c r="O804" i="5"/>
  <c r="N685" i="5"/>
  <c r="O685" i="5"/>
  <c r="N686" i="5"/>
  <c r="O686" i="5"/>
  <c r="N687" i="5"/>
  <c r="O687" i="5"/>
  <c r="N688" i="5"/>
  <c r="O688" i="5"/>
  <c r="N689" i="5"/>
  <c r="O689" i="5"/>
  <c r="N690" i="5"/>
  <c r="O690" i="5"/>
  <c r="N691" i="5"/>
  <c r="O691" i="5"/>
  <c r="N692" i="5"/>
  <c r="O692" i="5"/>
  <c r="N693" i="5"/>
  <c r="O693" i="5"/>
  <c r="N694" i="5"/>
  <c r="O694" i="5"/>
  <c r="N695" i="5"/>
  <c r="O695" i="5"/>
  <c r="N805" i="5"/>
  <c r="O805" i="5"/>
  <c r="N806" i="5"/>
  <c r="O806" i="5"/>
  <c r="N807" i="5"/>
  <c r="O807" i="5"/>
  <c r="N808" i="5"/>
  <c r="O808" i="5"/>
  <c r="N718" i="5"/>
  <c r="O718" i="5"/>
  <c r="N719" i="5"/>
  <c r="O719" i="5"/>
  <c r="N787" i="5"/>
  <c r="O787" i="5"/>
  <c r="N728" i="5"/>
  <c r="O728" i="5"/>
  <c r="N729" i="5"/>
  <c r="O729" i="5"/>
  <c r="N730" i="5"/>
  <c r="O730" i="5"/>
  <c r="N772" i="5"/>
  <c r="O772" i="5"/>
  <c r="N773" i="5"/>
  <c r="O773" i="5"/>
  <c r="N731" i="5"/>
  <c r="O731" i="5"/>
  <c r="N732" i="5"/>
  <c r="O732" i="5"/>
  <c r="N733" i="5"/>
  <c r="O733" i="5"/>
  <c r="N734" i="5"/>
  <c r="O734" i="5"/>
  <c r="N735" i="5"/>
  <c r="O735" i="5"/>
  <c r="N736" i="5"/>
  <c r="O736" i="5"/>
  <c r="N737" i="5"/>
  <c r="O737" i="5"/>
  <c r="N738" i="5"/>
  <c r="O738" i="5"/>
  <c r="N739" i="5"/>
  <c r="O739" i="5"/>
  <c r="N740" i="5"/>
  <c r="O740" i="5"/>
  <c r="N741" i="5"/>
  <c r="O741" i="5"/>
  <c r="N742" i="5"/>
  <c r="O742" i="5"/>
  <c r="N743" i="5"/>
  <c r="O743" i="5"/>
  <c r="N744" i="5"/>
  <c r="O744" i="5"/>
  <c r="N745" i="5"/>
  <c r="O745" i="5"/>
  <c r="N746" i="5"/>
  <c r="O746" i="5"/>
  <c r="N774" i="5"/>
  <c r="O774" i="5"/>
  <c r="N775" i="5"/>
  <c r="O775" i="5"/>
  <c r="N747" i="5"/>
  <c r="O747" i="5"/>
  <c r="N748" i="5"/>
  <c r="O748" i="5"/>
  <c r="N749" i="5"/>
  <c r="O749" i="5"/>
  <c r="N750" i="5"/>
  <c r="O750" i="5"/>
  <c r="N751" i="5"/>
  <c r="O751" i="5"/>
  <c r="N752" i="5"/>
  <c r="O752" i="5"/>
  <c r="N753" i="5"/>
  <c r="O753" i="5"/>
  <c r="N814" i="5"/>
  <c r="O814" i="5"/>
  <c r="N815" i="5"/>
  <c r="O815" i="5"/>
  <c r="N816" i="5"/>
  <c r="O816" i="5"/>
  <c r="N817" i="5"/>
  <c r="O817" i="5"/>
  <c r="N776" i="5"/>
  <c r="O776" i="5"/>
  <c r="N830" i="5"/>
  <c r="O830" i="5"/>
  <c r="N831" i="5"/>
  <c r="O831" i="5"/>
  <c r="N839" i="5"/>
  <c r="O839" i="5"/>
  <c r="N833" i="5"/>
  <c r="O833" i="5"/>
  <c r="N836" i="5"/>
  <c r="O836" i="5"/>
  <c r="N840" i="5"/>
  <c r="O840" i="5"/>
  <c r="N841" i="5"/>
  <c r="O841" i="5"/>
  <c r="N843" i="5"/>
  <c r="O843" i="5"/>
  <c r="N870" i="5"/>
  <c r="O870" i="5"/>
  <c r="N846" i="5"/>
  <c r="O846" i="5"/>
  <c r="N873" i="5"/>
  <c r="O873" i="5"/>
  <c r="N874" i="5"/>
  <c r="O874" i="5"/>
  <c r="N875" i="5"/>
  <c r="O875" i="5"/>
  <c r="N876" i="5"/>
  <c r="O876" i="5"/>
  <c r="N877" i="5"/>
  <c r="O877" i="5"/>
  <c r="N847" i="5"/>
  <c r="O847" i="5"/>
  <c r="N848" i="5"/>
  <c r="O848" i="5"/>
  <c r="N849" i="5"/>
  <c r="O849" i="5"/>
  <c r="N850" i="5"/>
  <c r="O850" i="5"/>
  <c r="N851" i="5"/>
  <c r="O851" i="5"/>
  <c r="N852" i="5"/>
  <c r="O852" i="5"/>
  <c r="N886" i="5"/>
  <c r="O886" i="5"/>
  <c r="N883" i="5"/>
  <c r="O883" i="5"/>
  <c r="N853" i="5"/>
  <c r="O853" i="5"/>
  <c r="N884" i="5"/>
  <c r="O884" i="5"/>
  <c r="N888" i="5"/>
  <c r="O888" i="5"/>
  <c r="N854" i="5"/>
  <c r="O854" i="5"/>
  <c r="N855" i="5"/>
  <c r="O855" i="5"/>
  <c r="N856" i="5"/>
  <c r="O856" i="5"/>
  <c r="N857" i="5"/>
  <c r="O857" i="5"/>
  <c r="N858" i="5"/>
  <c r="O858" i="5"/>
  <c r="N859" i="5"/>
  <c r="O859" i="5"/>
  <c r="N860" i="5"/>
  <c r="O860" i="5"/>
  <c r="N891" i="5"/>
  <c r="O891" i="5"/>
  <c r="N861" i="5"/>
  <c r="O861" i="5"/>
  <c r="N862" i="5"/>
  <c r="O862" i="5"/>
  <c r="N951" i="5"/>
  <c r="O951" i="5"/>
  <c r="N952" i="5"/>
  <c r="O952" i="5"/>
  <c r="N953" i="5"/>
  <c r="O953" i="5"/>
  <c r="N954" i="5"/>
  <c r="O954" i="5"/>
  <c r="N956" i="5"/>
  <c r="O956" i="5"/>
  <c r="N946" i="5"/>
  <c r="O946" i="5"/>
  <c r="N917" i="5"/>
  <c r="O917" i="5"/>
  <c r="N868" i="5"/>
  <c r="O868" i="5"/>
  <c r="N918" i="5"/>
  <c r="O918" i="5"/>
  <c r="N863" i="5"/>
  <c r="O863" i="5"/>
  <c r="N896" i="5"/>
  <c r="O896" i="5"/>
  <c r="N919" i="5"/>
  <c r="O919" i="5"/>
  <c r="N920" i="5"/>
  <c r="O920" i="5"/>
  <c r="N921" i="5"/>
  <c r="O921" i="5"/>
  <c r="N892" i="5"/>
  <c r="O892" i="5"/>
  <c r="N893" i="5"/>
  <c r="O893" i="5"/>
  <c r="N957" i="5"/>
  <c r="O957" i="5"/>
  <c r="N880" i="5"/>
  <c r="O880" i="5"/>
  <c r="N894" i="5"/>
  <c r="O894" i="5"/>
  <c r="N958" i="5"/>
  <c r="O958" i="5"/>
  <c r="N895" i="5"/>
  <c r="O895" i="5"/>
  <c r="N864" i="5"/>
  <c r="O864" i="5"/>
  <c r="N897" i="5"/>
  <c r="O897" i="5"/>
  <c r="N865" i="5"/>
  <c r="O865" i="5"/>
  <c r="N866" i="5"/>
  <c r="O866" i="5"/>
  <c r="N867" i="5"/>
  <c r="O867" i="5"/>
  <c r="N878" i="5"/>
  <c r="O878" i="5"/>
  <c r="O8" i="5"/>
  <c r="N8" i="5"/>
  <c r="V281" i="4"/>
  <c r="V282" i="4"/>
  <c r="AE281" i="4"/>
  <c r="AE282" i="4"/>
  <c r="AA9" i="4"/>
  <c r="AD9" i="4"/>
  <c r="AG9" i="4"/>
  <c r="AA10" i="4"/>
  <c r="AD10" i="4"/>
  <c r="AG10" i="4"/>
  <c r="AA11" i="4"/>
  <c r="AD11" i="4"/>
  <c r="AG11" i="4"/>
  <c r="AA12" i="4"/>
  <c r="AD12" i="4"/>
  <c r="AG12" i="4"/>
  <c r="AA13" i="4"/>
  <c r="AD13" i="4"/>
  <c r="AG13" i="4"/>
  <c r="AA16" i="4"/>
  <c r="AD16" i="4"/>
  <c r="AG16" i="4"/>
  <c r="AD23" i="4"/>
  <c r="AA19" i="4"/>
  <c r="AD19" i="4"/>
  <c r="AG19" i="4"/>
  <c r="AD21" i="4"/>
  <c r="AA26" i="4"/>
  <c r="AD26" i="4"/>
  <c r="AG26" i="4"/>
  <c r="AA29" i="4"/>
  <c r="AD29" i="4"/>
  <c r="AG29" i="4"/>
  <c r="AA33" i="4"/>
  <c r="AD33" i="4"/>
  <c r="AG33" i="4"/>
  <c r="AA36" i="4"/>
  <c r="AD36" i="4"/>
  <c r="AG36" i="4"/>
  <c r="AA37" i="4"/>
  <c r="AD37" i="4"/>
  <c r="AG37" i="4"/>
  <c r="AA32" i="4"/>
  <c r="AD32" i="4"/>
  <c r="AG32" i="4"/>
  <c r="AA38" i="4"/>
  <c r="AD38" i="4"/>
  <c r="AG38" i="4"/>
  <c r="AA39" i="4"/>
  <c r="AD39" i="4"/>
  <c r="AG39" i="4"/>
  <c r="AA40" i="4"/>
  <c r="AD40" i="4"/>
  <c r="AG40" i="4"/>
  <c r="AA41" i="4"/>
  <c r="AD41" i="4"/>
  <c r="AG41" i="4"/>
  <c r="AA44" i="4"/>
  <c r="AD44" i="4"/>
  <c r="AG44" i="4"/>
  <c r="AA45" i="4"/>
  <c r="AD45" i="4"/>
  <c r="AG45" i="4"/>
  <c r="AA49" i="4"/>
  <c r="AD49" i="4"/>
  <c r="AG49" i="4"/>
  <c r="AA50" i="4"/>
  <c r="AD50" i="4"/>
  <c r="AG50" i="4"/>
  <c r="AA48" i="4"/>
  <c r="AD48" i="4"/>
  <c r="AG48" i="4"/>
  <c r="AA51" i="4"/>
  <c r="AD51" i="4"/>
  <c r="AG51" i="4"/>
  <c r="AA88" i="4"/>
  <c r="AD88" i="4"/>
  <c r="AG88" i="4"/>
  <c r="AA53" i="4"/>
  <c r="AD53" i="4"/>
  <c r="AG53" i="4"/>
  <c r="AA62" i="4"/>
  <c r="AD62" i="4"/>
  <c r="AG62" i="4"/>
  <c r="AA63" i="4"/>
  <c r="AD63" i="4"/>
  <c r="AG63" i="4"/>
  <c r="AA66" i="4"/>
  <c r="AD66" i="4"/>
  <c r="AG66" i="4"/>
  <c r="AD55" i="4"/>
  <c r="AD70" i="4"/>
  <c r="AD73" i="4"/>
  <c r="AD75" i="4"/>
  <c r="AD76" i="4"/>
  <c r="AD78" i="4"/>
  <c r="AG86" i="4"/>
  <c r="AG87" i="4"/>
  <c r="AD56" i="4"/>
  <c r="AD80" i="4"/>
  <c r="AD58" i="4"/>
  <c r="AD81" i="4"/>
  <c r="AD84" i="4"/>
  <c r="AD85" i="4"/>
  <c r="AD60" i="4"/>
  <c r="AA61" i="4"/>
  <c r="AD61" i="4"/>
  <c r="AG61" i="4"/>
  <c r="AA68" i="4"/>
  <c r="AD68" i="4"/>
  <c r="AG68" i="4"/>
  <c r="AA89" i="4"/>
  <c r="AG89" i="4"/>
  <c r="AD91" i="4"/>
  <c r="AA92" i="4"/>
  <c r="AD92" i="4"/>
  <c r="AG92" i="4"/>
  <c r="AA90" i="4"/>
  <c r="AD90" i="4"/>
  <c r="AG90" i="4"/>
  <c r="AA100" i="4"/>
  <c r="AD100" i="4"/>
  <c r="AG100" i="4"/>
  <c r="AA95" i="4"/>
  <c r="AD95" i="4"/>
  <c r="AG95" i="4"/>
  <c r="AA101" i="4"/>
  <c r="AD101" i="4"/>
  <c r="AG101" i="4"/>
  <c r="AA93" i="4"/>
  <c r="AD93" i="4"/>
  <c r="AG93" i="4"/>
  <c r="AA94" i="4"/>
  <c r="AD94" i="4"/>
  <c r="AG94" i="4"/>
  <c r="AA102" i="4"/>
  <c r="AD102" i="4"/>
  <c r="AG102" i="4"/>
  <c r="AA160" i="4"/>
  <c r="AD160" i="4"/>
  <c r="AG160" i="4"/>
  <c r="AA163" i="4"/>
  <c r="AD163" i="4"/>
  <c r="AG163" i="4"/>
  <c r="AA154" i="4"/>
  <c r="AD154" i="4"/>
  <c r="AG154" i="4"/>
  <c r="AD117" i="4"/>
  <c r="AD118" i="4"/>
  <c r="AA103" i="4"/>
  <c r="AD103" i="4"/>
  <c r="AG103" i="4"/>
  <c r="AG149" i="4"/>
  <c r="AA104" i="4"/>
  <c r="AD104" i="4"/>
  <c r="AG104" i="4"/>
  <c r="AD119" i="4"/>
  <c r="AD120" i="4"/>
  <c r="AD121" i="4"/>
  <c r="AD133" i="4"/>
  <c r="AD134" i="4"/>
  <c r="AD135" i="4"/>
  <c r="AG150" i="4"/>
  <c r="AG96" i="4"/>
  <c r="AG97" i="4"/>
  <c r="AG98" i="4"/>
  <c r="AG131" i="4"/>
  <c r="AG151" i="4"/>
  <c r="AG159" i="4"/>
  <c r="AA105" i="4"/>
  <c r="AD105" i="4"/>
  <c r="AG105" i="4"/>
  <c r="AD136" i="4"/>
  <c r="AD137" i="4"/>
  <c r="AD138" i="4"/>
  <c r="AD139" i="4"/>
  <c r="AD140" i="4"/>
  <c r="AG106" i="4"/>
  <c r="AD141" i="4"/>
  <c r="AD142" i="4"/>
  <c r="AD143" i="4"/>
  <c r="AD144" i="4"/>
  <c r="AD145" i="4"/>
  <c r="AG107" i="4"/>
  <c r="AD147" i="4"/>
  <c r="AD148" i="4"/>
  <c r="AA161" i="4"/>
  <c r="AD161" i="4"/>
  <c r="AG161" i="4"/>
  <c r="AA155" i="4"/>
  <c r="AD155" i="4"/>
  <c r="AG155" i="4"/>
  <c r="AD157" i="4"/>
  <c r="AA164" i="4"/>
  <c r="AD164" i="4"/>
  <c r="AG164" i="4"/>
  <c r="AA171" i="4"/>
  <c r="AD171" i="4"/>
  <c r="AG171" i="4"/>
  <c r="AA172" i="4"/>
  <c r="AD172" i="4"/>
  <c r="AG172" i="4"/>
  <c r="AA173" i="4"/>
  <c r="AD173" i="4"/>
  <c r="AG173" i="4"/>
  <c r="AA174" i="4"/>
  <c r="AD174" i="4"/>
  <c r="AG174" i="4"/>
  <c r="AD113" i="4"/>
  <c r="AD114" i="4"/>
  <c r="AD115" i="4"/>
  <c r="AD116" i="4"/>
  <c r="AA176" i="4"/>
  <c r="AD176" i="4"/>
  <c r="AG176" i="4"/>
  <c r="AA167" i="4"/>
  <c r="AD167" i="4"/>
  <c r="AG167" i="4"/>
  <c r="AA169" i="4"/>
  <c r="AD169" i="4"/>
  <c r="AG169" i="4"/>
  <c r="AA177" i="4"/>
  <c r="AD177" i="4"/>
  <c r="AG177" i="4"/>
  <c r="AA193" i="4"/>
  <c r="AD193" i="4"/>
  <c r="AG193" i="4"/>
  <c r="AA175" i="4"/>
  <c r="AD175" i="4"/>
  <c r="AG175" i="4"/>
  <c r="AA192" i="4"/>
  <c r="AD192" i="4"/>
  <c r="AG192" i="4"/>
  <c r="AA202" i="4"/>
  <c r="AD202" i="4"/>
  <c r="AG202" i="4"/>
  <c r="AA194" i="4"/>
  <c r="AD194" i="4"/>
  <c r="AG194" i="4"/>
  <c r="AA184" i="4"/>
  <c r="AD184" i="4"/>
  <c r="AG184" i="4"/>
  <c r="AA185" i="4"/>
  <c r="AD185" i="4"/>
  <c r="AG185" i="4"/>
  <c r="AA195" i="4"/>
  <c r="AD195" i="4"/>
  <c r="AG195" i="4"/>
  <c r="AA196" i="4"/>
  <c r="AD196" i="4"/>
  <c r="AG196" i="4"/>
  <c r="AA186" i="4"/>
  <c r="AD186" i="4"/>
  <c r="AG186" i="4"/>
  <c r="AA203" i="4"/>
  <c r="AD203" i="4"/>
  <c r="AG203" i="4"/>
  <c r="AA204" i="4"/>
  <c r="AD204" i="4"/>
  <c r="AG204" i="4"/>
  <c r="AD200" i="4"/>
  <c r="AA190" i="4"/>
  <c r="AD190" i="4"/>
  <c r="AG190" i="4"/>
  <c r="AA180" i="4"/>
  <c r="AD180" i="4"/>
  <c r="AG180" i="4"/>
  <c r="AA223" i="4"/>
  <c r="AD223" i="4"/>
  <c r="AG223" i="4"/>
  <c r="AA224" i="4"/>
  <c r="AD224" i="4"/>
  <c r="AG224" i="4"/>
  <c r="AA181" i="4"/>
  <c r="AD181" i="4"/>
  <c r="AG181" i="4"/>
  <c r="AA187" i="4"/>
  <c r="AD187" i="4"/>
  <c r="AG187" i="4"/>
  <c r="AA182" i="4"/>
  <c r="AD182" i="4"/>
  <c r="AG182" i="4"/>
  <c r="AA188" i="4"/>
  <c r="AD188" i="4"/>
  <c r="AG188" i="4"/>
  <c r="AA197" i="4"/>
  <c r="AD197" i="4"/>
  <c r="AG197" i="4"/>
  <c r="AA206" i="4"/>
  <c r="AD206" i="4"/>
  <c r="AG206" i="4"/>
  <c r="AA207" i="4"/>
  <c r="AD207" i="4"/>
  <c r="AG207" i="4"/>
  <c r="AD220" i="4"/>
  <c r="AD221" i="4"/>
  <c r="AA189" i="4"/>
  <c r="AD189" i="4"/>
  <c r="AG189" i="4"/>
  <c r="AD199" i="4"/>
  <c r="AA222" i="4"/>
  <c r="AD222" i="4"/>
  <c r="AG222" i="4"/>
  <c r="AD231" i="4"/>
  <c r="AD232" i="4"/>
  <c r="AA211" i="4"/>
  <c r="AD211" i="4"/>
  <c r="AG211" i="4"/>
  <c r="AA227" i="4"/>
  <c r="AD227" i="4"/>
  <c r="AG227" i="4"/>
  <c r="AA212" i="4"/>
  <c r="AD212" i="4"/>
  <c r="AG212" i="4"/>
  <c r="AA213" i="4"/>
  <c r="AD213" i="4"/>
  <c r="AG213" i="4"/>
  <c r="AA214" i="4"/>
  <c r="AD214" i="4"/>
  <c r="AG214" i="4"/>
  <c r="AA215" i="4"/>
  <c r="AD215" i="4"/>
  <c r="AG215" i="4"/>
  <c r="AA216" i="4"/>
  <c r="AD216" i="4"/>
  <c r="AG216" i="4"/>
  <c r="AA286" i="4"/>
  <c r="AD286" i="4"/>
  <c r="AG286" i="4"/>
  <c r="AA287" i="4"/>
  <c r="AD287" i="4"/>
  <c r="AG287" i="4"/>
  <c r="AG285" i="4"/>
  <c r="AA225" i="4"/>
  <c r="AD225" i="4"/>
  <c r="AG225" i="4"/>
  <c r="AA226" i="4"/>
  <c r="AD226" i="4"/>
  <c r="AG226" i="4"/>
  <c r="AD218" i="4"/>
  <c r="AD284" i="4"/>
  <c r="AA217" i="4"/>
  <c r="AD217" i="4"/>
  <c r="AG217" i="4"/>
  <c r="AD229" i="4"/>
  <c r="AD230" i="4"/>
  <c r="AG234" i="4"/>
  <c r="AA210" i="4"/>
  <c r="AD210" i="4"/>
  <c r="AG210" i="4"/>
  <c r="AA319" i="4"/>
  <c r="AD319" i="4"/>
  <c r="AG319" i="4"/>
  <c r="AG333" i="4"/>
  <c r="AA288" i="4"/>
  <c r="AD288" i="4"/>
  <c r="AG288" i="4"/>
  <c r="AA305" i="4"/>
  <c r="AD305" i="4"/>
  <c r="AG305" i="4"/>
  <c r="AA342" i="4"/>
  <c r="AD342" i="4"/>
  <c r="AG342" i="4"/>
  <c r="AA289" i="4"/>
  <c r="AD289" i="4"/>
  <c r="AG289" i="4"/>
  <c r="AG334" i="4"/>
  <c r="AD321" i="4"/>
  <c r="AA294" i="4"/>
  <c r="AD294" i="4"/>
  <c r="AG294" i="4"/>
  <c r="AA295" i="4"/>
  <c r="AD295" i="4"/>
  <c r="AG295" i="4"/>
  <c r="AG244" i="4"/>
  <c r="AA296" i="4"/>
  <c r="AD296" i="4"/>
  <c r="AG296" i="4"/>
  <c r="AA297" i="4"/>
  <c r="AD297" i="4"/>
  <c r="AG297" i="4"/>
  <c r="AG281" i="4"/>
  <c r="AG282" i="4"/>
  <c r="AG245" i="4"/>
  <c r="AA290" i="4"/>
  <c r="AD290" i="4"/>
  <c r="AG290" i="4"/>
  <c r="AA291" i="4"/>
  <c r="AD291" i="4"/>
  <c r="AG291" i="4"/>
  <c r="AG273" i="4"/>
  <c r="AA251" i="4"/>
  <c r="AD251" i="4"/>
  <c r="AG251" i="4"/>
  <c r="AG274" i="4"/>
  <c r="AG275" i="4"/>
  <c r="AG276" i="4"/>
  <c r="AG277" i="4"/>
  <c r="AD240" i="4"/>
  <c r="AD258" i="4"/>
  <c r="AD259" i="4"/>
  <c r="AD260" i="4"/>
  <c r="AG246" i="4"/>
  <c r="AG247" i="4"/>
  <c r="AG248" i="4"/>
  <c r="AG249" i="4"/>
  <c r="AG256" i="4"/>
  <c r="AG302" i="4"/>
  <c r="AG269" i="4"/>
  <c r="AD261" i="4"/>
  <c r="AD262" i="4"/>
  <c r="AD263" i="4"/>
  <c r="AD264" i="4"/>
  <c r="AD241" i="4"/>
  <c r="AD265" i="4"/>
  <c r="AD266" i="4"/>
  <c r="AG270" i="4"/>
  <c r="AD267" i="4"/>
  <c r="AD242" i="4"/>
  <c r="AD243" i="4"/>
  <c r="AG271" i="4"/>
  <c r="AG300" i="4"/>
  <c r="AG272" i="4"/>
  <c r="AA292" i="4"/>
  <c r="AD292" i="4"/>
  <c r="AG292" i="4"/>
  <c r="AG338" i="4"/>
  <c r="AG336" i="4"/>
  <c r="AA237" i="4"/>
  <c r="AD237" i="4"/>
  <c r="AG237" i="4"/>
  <c r="AA238" i="4"/>
  <c r="AD238" i="4"/>
  <c r="AG238" i="4"/>
  <c r="AA252" i="4"/>
  <c r="AD252" i="4"/>
  <c r="AG252" i="4"/>
  <c r="AA239" i="4"/>
  <c r="AD239" i="4"/>
  <c r="AG239" i="4"/>
  <c r="AA253" i="4"/>
  <c r="AD253" i="4"/>
  <c r="AG253" i="4"/>
  <c r="AA254" i="4"/>
  <c r="AD254" i="4"/>
  <c r="AG254" i="4"/>
  <c r="AA255" i="4"/>
  <c r="AD255" i="4"/>
  <c r="AG255" i="4"/>
  <c r="AD323" i="4"/>
  <c r="AD322" i="4"/>
  <c r="AA310" i="4"/>
  <c r="AD310" i="4"/>
  <c r="AG310" i="4"/>
  <c r="AG372" i="4"/>
  <c r="AD330" i="4"/>
  <c r="AD324" i="4"/>
  <c r="AD331" i="4"/>
  <c r="AG373" i="4"/>
  <c r="AG374" i="4"/>
  <c r="AG375" i="4"/>
  <c r="AD339" i="4"/>
  <c r="AD340" i="4"/>
  <c r="AD311" i="4"/>
  <c r="AD312" i="4"/>
  <c r="AA306" i="4"/>
  <c r="AD306" i="4"/>
  <c r="AG306" i="4"/>
  <c r="AA307" i="4"/>
  <c r="AD307" i="4"/>
  <c r="AG307" i="4"/>
  <c r="AA308" i="4"/>
  <c r="AD308" i="4"/>
  <c r="AG308" i="4"/>
  <c r="AD313" i="4"/>
  <c r="AD314" i="4"/>
  <c r="AD315" i="4"/>
  <c r="AD316" i="4"/>
  <c r="AD317" i="4"/>
  <c r="AD351" i="4"/>
  <c r="AA376" i="4"/>
  <c r="AD376" i="4"/>
  <c r="AG376" i="4"/>
  <c r="AA309" i="4"/>
  <c r="AD309" i="4"/>
  <c r="AG309" i="4"/>
  <c r="AD325" i="4"/>
  <c r="AD326" i="4"/>
  <c r="AD327" i="4"/>
  <c r="AD328" i="4"/>
  <c r="AD329" i="4"/>
  <c r="AG394" i="4"/>
  <c r="AA345" i="4"/>
  <c r="AD345" i="4"/>
  <c r="AG345" i="4"/>
  <c r="AD363" i="4"/>
  <c r="AD364" i="4"/>
  <c r="AD365" i="4"/>
  <c r="AD352" i="4"/>
  <c r="AD353" i="4"/>
  <c r="AD354" i="4"/>
  <c r="AD355" i="4"/>
  <c r="AG379" i="4"/>
  <c r="AG380" i="4"/>
  <c r="AG395" i="4"/>
  <c r="AD361" i="4"/>
  <c r="AD356" i="4"/>
  <c r="AG368" i="4"/>
  <c r="AD346" i="4"/>
  <c r="AD357" i="4"/>
  <c r="AD347" i="4"/>
  <c r="AG369" i="4"/>
  <c r="AD389" i="4"/>
  <c r="AD390" i="4"/>
  <c r="AD391" i="4"/>
  <c r="AD392" i="4"/>
  <c r="AD393" i="4"/>
  <c r="AG370" i="4"/>
  <c r="AD362" i="4"/>
  <c r="AA349" i="4"/>
  <c r="AD349" i="4"/>
  <c r="AG349" i="4"/>
  <c r="AD359" i="4"/>
  <c r="AD360" i="4"/>
  <c r="AA409" i="4"/>
  <c r="AD409" i="4"/>
  <c r="AG409" i="4"/>
  <c r="AD406" i="4"/>
  <c r="AA404" i="4"/>
  <c r="AD404" i="4"/>
  <c r="AG404" i="4"/>
  <c r="AA427" i="4"/>
  <c r="AD427" i="4"/>
  <c r="AG427" i="4"/>
  <c r="AA428" i="4"/>
  <c r="AD428" i="4"/>
  <c r="AG428" i="4"/>
  <c r="AA430" i="4"/>
  <c r="AD430" i="4"/>
  <c r="AG430" i="4"/>
  <c r="AA408" i="4"/>
  <c r="AD408" i="4"/>
  <c r="AG408" i="4"/>
  <c r="AA397" i="4"/>
  <c r="AD397" i="4"/>
  <c r="AG397" i="4"/>
  <c r="AA431" i="4"/>
  <c r="AD431" i="4"/>
  <c r="AG431" i="4"/>
  <c r="AA401" i="4"/>
  <c r="AD401" i="4"/>
  <c r="AG401" i="4"/>
  <c r="AD381" i="4"/>
  <c r="AD382" i="4"/>
  <c r="AA385" i="4"/>
  <c r="AD385" i="4"/>
  <c r="AG385" i="4"/>
  <c r="AD383" i="4"/>
  <c r="AD398" i="4"/>
  <c r="AD387" i="4"/>
  <c r="AA400" i="4"/>
  <c r="AD400" i="4"/>
  <c r="AG400" i="4"/>
  <c r="AD420" i="4"/>
  <c r="AA432" i="4"/>
  <c r="AD432" i="4"/>
  <c r="AG432" i="4"/>
  <c r="AD412" i="4"/>
  <c r="AD419" i="4"/>
  <c r="AG425" i="4"/>
  <c r="AA447" i="4"/>
  <c r="AD447" i="4"/>
  <c r="AG447" i="4"/>
  <c r="AD413" i="4"/>
  <c r="AD414" i="4"/>
  <c r="AD416" i="4"/>
  <c r="AD417" i="4"/>
  <c r="AG466" i="4"/>
  <c r="AG467" i="4"/>
  <c r="AG468" i="4"/>
  <c r="AD421" i="4"/>
  <c r="AD422" i="4"/>
  <c r="AD423" i="4"/>
  <c r="AD460" i="4"/>
  <c r="AD438" i="4"/>
  <c r="AD461" i="4"/>
  <c r="AD462" i="4"/>
  <c r="AD463" i="4"/>
  <c r="AD464" i="4"/>
  <c r="AD465" i="4"/>
  <c r="AA481" i="4"/>
  <c r="AD481" i="4"/>
  <c r="AG481" i="4"/>
  <c r="AA441" i="4"/>
  <c r="AD441" i="4"/>
  <c r="AG441" i="4"/>
  <c r="AA479" i="4"/>
  <c r="AD479" i="4"/>
  <c r="AG479" i="4"/>
  <c r="AA484" i="4"/>
  <c r="AD484" i="4"/>
  <c r="AG484" i="4"/>
  <c r="AA487" i="4"/>
  <c r="AD487" i="4"/>
  <c r="AG487" i="4"/>
  <c r="AA488" i="4"/>
  <c r="AD488" i="4"/>
  <c r="AG488" i="4"/>
  <c r="AA489" i="4"/>
  <c r="AD489" i="4"/>
  <c r="AG489" i="4"/>
  <c r="AA490" i="4"/>
  <c r="AD490" i="4"/>
  <c r="AG490" i="4"/>
  <c r="AA499" i="4"/>
  <c r="AD499" i="4"/>
  <c r="AG499" i="4"/>
  <c r="AA509" i="4"/>
  <c r="AD509" i="4"/>
  <c r="AG509" i="4"/>
  <c r="AA493" i="4"/>
  <c r="AD493" i="4"/>
  <c r="AG493" i="4"/>
  <c r="AA448" i="4"/>
  <c r="AD448" i="4"/>
  <c r="AG448" i="4"/>
  <c r="AA472" i="4"/>
  <c r="AD472" i="4"/>
  <c r="AG472" i="4"/>
  <c r="AA450" i="4"/>
  <c r="AD450" i="4"/>
  <c r="AG450" i="4"/>
  <c r="AA453" i="4"/>
  <c r="AD453" i="4"/>
  <c r="AG453" i="4"/>
  <c r="AA454" i="4"/>
  <c r="AD454" i="4"/>
  <c r="AG454" i="4"/>
  <c r="AA445" i="4"/>
  <c r="AD445" i="4"/>
  <c r="AG445" i="4"/>
  <c r="AA469" i="4"/>
  <c r="AD469" i="4"/>
  <c r="AG469" i="4"/>
  <c r="AA439" i="4"/>
  <c r="AD439" i="4"/>
  <c r="AG439" i="4"/>
  <c r="AA435" i="4"/>
  <c r="AD435" i="4"/>
  <c r="AG435" i="4"/>
  <c r="AA473" i="4"/>
  <c r="AD473" i="4"/>
  <c r="AG473" i="4"/>
  <c r="AA436" i="4"/>
  <c r="AD436" i="4"/>
  <c r="AG436" i="4"/>
  <c r="AA474" i="4"/>
  <c r="AD474" i="4"/>
  <c r="AG474" i="4"/>
  <c r="AA442" i="4"/>
  <c r="AD442" i="4"/>
  <c r="AG442" i="4"/>
  <c r="AA443" i="4"/>
  <c r="AD443" i="4"/>
  <c r="AG443" i="4"/>
  <c r="AD475" i="4"/>
  <c r="AD456" i="4"/>
  <c r="AD457" i="4"/>
  <c r="AD458" i="4"/>
  <c r="AA500" i="4"/>
  <c r="AD500" i="4"/>
  <c r="AG500" i="4"/>
  <c r="AD470" i="4"/>
  <c r="AD476" i="4"/>
  <c r="AA501" i="4"/>
  <c r="AD501" i="4"/>
  <c r="AG501" i="4"/>
  <c r="AA452" i="4"/>
  <c r="AD452" i="4"/>
  <c r="AG452" i="4"/>
  <c r="AA440" i="4"/>
  <c r="AD440" i="4"/>
  <c r="AG440" i="4"/>
  <c r="AA444" i="4"/>
  <c r="AD444" i="4"/>
  <c r="AG444" i="4"/>
  <c r="AD503" i="4"/>
  <c r="AA502" i="4"/>
  <c r="AD502" i="4"/>
  <c r="AG502" i="4"/>
  <c r="AA504" i="4"/>
  <c r="AD504" i="4"/>
  <c r="AG504" i="4"/>
  <c r="AA505" i="4"/>
  <c r="AD505" i="4"/>
  <c r="AG505" i="4"/>
  <c r="AD511" i="4"/>
  <c r="AA494" i="4"/>
  <c r="AD494" i="4"/>
  <c r="AG494" i="4"/>
  <c r="AA522" i="4"/>
  <c r="AD522" i="4"/>
  <c r="AG522" i="4"/>
  <c r="AA514" i="4"/>
  <c r="AD514" i="4"/>
  <c r="AG514" i="4"/>
  <c r="AA506" i="4"/>
  <c r="AD506" i="4"/>
  <c r="AG506" i="4"/>
  <c r="AA517" i="4"/>
  <c r="AD517" i="4"/>
  <c r="AG517" i="4"/>
  <c r="AA519" i="4"/>
  <c r="AD519" i="4"/>
  <c r="AG519" i="4"/>
  <c r="AD524" i="4"/>
  <c r="AA515" i="4"/>
  <c r="AD515" i="4"/>
  <c r="AG515" i="4"/>
  <c r="AA527" i="4"/>
  <c r="AD527" i="4"/>
  <c r="AG527" i="4"/>
  <c r="AA507" i="4"/>
  <c r="AD507" i="4"/>
  <c r="AG507" i="4"/>
  <c r="AA520" i="4"/>
  <c r="AD520" i="4"/>
  <c r="AG520" i="4"/>
  <c r="AA495" i="4"/>
  <c r="AD495" i="4"/>
  <c r="AG495" i="4"/>
  <c r="AA496" i="4"/>
  <c r="AD496" i="4"/>
  <c r="AG496" i="4"/>
  <c r="AA497" i="4"/>
  <c r="AD497" i="4"/>
  <c r="AG497" i="4"/>
  <c r="AA535" i="4"/>
  <c r="AD535" i="4"/>
  <c r="AG535" i="4"/>
  <c r="AA549" i="4"/>
  <c r="AD549" i="4"/>
  <c r="AG549" i="4"/>
  <c r="AA533" i="4"/>
  <c r="AD533" i="4"/>
  <c r="AG533" i="4"/>
  <c r="AA534" i="4"/>
  <c r="AD534" i="4"/>
  <c r="AG534" i="4"/>
  <c r="AA548" i="4"/>
  <c r="AD548" i="4"/>
  <c r="AG548" i="4"/>
  <c r="AD551" i="4"/>
  <c r="AA532" i="4"/>
  <c r="AD532" i="4"/>
  <c r="AG532" i="4"/>
  <c r="AA552" i="4"/>
  <c r="AD552" i="4"/>
  <c r="AG552" i="4"/>
  <c r="AD560" i="4"/>
  <c r="AA537" i="4"/>
  <c r="AD537" i="4"/>
  <c r="AG537" i="4"/>
  <c r="AD561" i="4"/>
  <c r="AA538" i="4"/>
  <c r="AD538" i="4"/>
  <c r="AG538" i="4"/>
  <c r="AD562" i="4"/>
  <c r="AD563" i="4"/>
  <c r="AA539" i="4"/>
  <c r="AD539" i="4"/>
  <c r="AG539" i="4"/>
  <c r="AA540" i="4"/>
  <c r="AD540" i="4"/>
  <c r="AG540" i="4"/>
  <c r="AA541" i="4"/>
  <c r="AD541" i="4"/>
  <c r="AG541" i="4"/>
  <c r="AA542" i="4"/>
  <c r="AD542" i="4"/>
  <c r="AG542" i="4"/>
  <c r="AD557" i="4"/>
  <c r="AA543" i="4"/>
  <c r="AD543" i="4"/>
  <c r="AG543" i="4"/>
  <c r="AD558" i="4"/>
  <c r="AD559" i="4"/>
  <c r="AG546" i="4"/>
  <c r="AG570" i="4"/>
  <c r="AG571" i="4"/>
  <c r="AG572" i="4"/>
  <c r="AD554" i="4"/>
  <c r="AD530" i="4"/>
  <c r="AD544" i="4"/>
  <c r="AD545" i="4"/>
  <c r="AD555" i="4"/>
  <c r="AD564" i="4"/>
  <c r="AD565" i="4"/>
  <c r="AA536" i="4"/>
  <c r="AD536" i="4"/>
  <c r="AG536" i="4"/>
  <c r="AA553" i="4"/>
  <c r="AD553" i="4"/>
  <c r="AG553" i="4"/>
  <c r="AA573" i="4"/>
  <c r="AD573" i="4"/>
  <c r="AG573" i="4"/>
  <c r="AA574" i="4"/>
  <c r="AD574" i="4"/>
  <c r="AG574" i="4"/>
  <c r="AA575" i="4"/>
  <c r="AD575" i="4"/>
  <c r="AG575" i="4"/>
  <c r="AA578" i="4"/>
  <c r="AD578" i="4"/>
  <c r="AG578" i="4"/>
  <c r="AA581" i="4"/>
  <c r="AD581" i="4"/>
  <c r="AG581" i="4"/>
  <c r="AA588" i="4"/>
  <c r="AD588" i="4"/>
  <c r="AG588" i="4"/>
  <c r="AA589" i="4"/>
  <c r="AD589" i="4"/>
  <c r="AG589" i="4"/>
  <c r="AA590" i="4"/>
  <c r="AD590" i="4"/>
  <c r="AG590" i="4"/>
  <c r="AA591" i="4"/>
  <c r="AD591" i="4"/>
  <c r="AG591" i="4"/>
  <c r="AA592" i="4"/>
  <c r="AD592" i="4"/>
  <c r="AG592" i="4"/>
  <c r="AA616" i="4"/>
  <c r="AD616" i="4"/>
  <c r="AG616" i="4"/>
  <c r="AA617" i="4"/>
  <c r="AD617" i="4"/>
  <c r="AG617" i="4"/>
  <c r="AA604" i="4"/>
  <c r="AD604" i="4"/>
  <c r="AG604" i="4"/>
  <c r="AA620" i="4"/>
  <c r="AD620" i="4"/>
  <c r="AG620" i="4"/>
  <c r="AA618" i="4"/>
  <c r="AD618" i="4"/>
  <c r="AG618" i="4"/>
  <c r="AA593" i="4"/>
  <c r="AD593" i="4"/>
  <c r="AG593" i="4"/>
  <c r="AA594" i="4"/>
  <c r="AD594" i="4"/>
  <c r="AG594" i="4"/>
  <c r="AA595" i="4"/>
  <c r="AD595" i="4"/>
  <c r="AG595" i="4"/>
  <c r="AA596" i="4"/>
  <c r="AD596" i="4"/>
  <c r="AG596" i="4"/>
  <c r="AA597" i="4"/>
  <c r="AD597" i="4"/>
  <c r="AG597" i="4"/>
  <c r="AA598" i="4"/>
  <c r="AD598" i="4"/>
  <c r="AG598" i="4"/>
  <c r="AD623" i="4"/>
  <c r="AA599" i="4"/>
  <c r="AD599" i="4"/>
  <c r="AG599" i="4"/>
  <c r="AA600" i="4"/>
  <c r="AD600" i="4"/>
  <c r="AG600" i="4"/>
  <c r="AA601" i="4"/>
  <c r="AD601" i="4"/>
  <c r="AG601" i="4"/>
  <c r="AA619" i="4"/>
  <c r="AD619" i="4"/>
  <c r="AG619" i="4"/>
  <c r="AA602" i="4"/>
  <c r="AD602" i="4"/>
  <c r="AG602" i="4"/>
  <c r="AA605" i="4"/>
  <c r="AD605" i="4"/>
  <c r="AG605" i="4"/>
  <c r="AD606" i="4"/>
  <c r="AA603" i="4"/>
  <c r="AD603" i="4"/>
  <c r="AG603" i="4"/>
  <c r="AD584" i="4"/>
  <c r="AA607" i="4"/>
  <c r="AD607" i="4"/>
  <c r="AG607" i="4"/>
  <c r="AA621" i="4"/>
  <c r="AD621" i="4"/>
  <c r="AG621" i="4"/>
  <c r="AA727" i="4"/>
  <c r="AD727" i="4"/>
  <c r="AG727" i="4"/>
  <c r="AA771" i="4"/>
  <c r="AD771" i="4"/>
  <c r="AG771" i="4"/>
  <c r="AA608" i="4"/>
  <c r="AD608" i="4"/>
  <c r="AG608" i="4"/>
  <c r="AA701" i="4"/>
  <c r="AD701" i="4"/>
  <c r="AG701" i="4"/>
  <c r="AA809" i="4"/>
  <c r="AD809" i="4"/>
  <c r="AG809" i="4"/>
  <c r="AA702" i="4"/>
  <c r="AD702" i="4"/>
  <c r="AG702" i="4"/>
  <c r="AD704" i="4"/>
  <c r="AA703" i="4"/>
  <c r="AD703" i="4"/>
  <c r="AG703" i="4"/>
  <c r="AA810" i="4"/>
  <c r="AD810" i="4"/>
  <c r="AG810" i="4"/>
  <c r="AA696" i="4"/>
  <c r="AD696" i="4"/>
  <c r="AG696" i="4"/>
  <c r="AA609" i="4"/>
  <c r="AD609" i="4"/>
  <c r="AG609" i="4"/>
  <c r="AA610" i="4"/>
  <c r="AD610" i="4"/>
  <c r="AG610" i="4"/>
  <c r="AA611" i="4"/>
  <c r="AD611" i="4"/>
  <c r="AG611" i="4"/>
  <c r="AA585" i="4"/>
  <c r="AD585" i="4"/>
  <c r="AG585" i="4"/>
  <c r="AA586" i="4"/>
  <c r="AD586" i="4"/>
  <c r="AG586" i="4"/>
  <c r="AA612" i="4"/>
  <c r="AD612" i="4"/>
  <c r="AG612" i="4"/>
  <c r="AA697" i="4"/>
  <c r="AD697" i="4"/>
  <c r="AG697" i="4"/>
  <c r="AA698" i="4"/>
  <c r="AD698" i="4"/>
  <c r="AG698" i="4"/>
  <c r="AA708" i="4"/>
  <c r="AD708" i="4"/>
  <c r="AG708" i="4"/>
  <c r="AD821" i="4"/>
  <c r="AA613" i="4"/>
  <c r="AD613" i="4"/>
  <c r="AG613" i="4"/>
  <c r="AD624" i="4"/>
  <c r="AA614" i="4"/>
  <c r="AD614" i="4"/>
  <c r="AG614" i="4"/>
  <c r="AA627" i="4"/>
  <c r="AD627" i="4"/>
  <c r="AG627" i="4"/>
  <c r="AA628" i="4"/>
  <c r="AD628" i="4"/>
  <c r="AG628" i="4"/>
  <c r="AA825" i="4"/>
  <c r="AD825" i="4"/>
  <c r="AG825" i="4"/>
  <c r="AA755" i="4"/>
  <c r="AD755" i="4"/>
  <c r="AG755" i="4"/>
  <c r="AA756" i="4"/>
  <c r="AD756" i="4"/>
  <c r="AG756" i="4"/>
  <c r="AA757" i="4"/>
  <c r="AD757" i="4"/>
  <c r="AG757" i="4"/>
  <c r="AA631" i="4"/>
  <c r="AD631" i="4"/>
  <c r="AG631" i="4"/>
  <c r="AA780" i="4"/>
  <c r="AD780" i="4"/>
  <c r="AG780" i="4"/>
  <c r="AD783" i="4"/>
  <c r="AG789" i="4"/>
  <c r="AD784" i="4"/>
  <c r="AD786" i="4"/>
  <c r="AA709" i="4"/>
  <c r="AD709" i="4"/>
  <c r="AG709" i="4"/>
  <c r="AA700" i="4"/>
  <c r="AD700" i="4"/>
  <c r="AG700" i="4"/>
  <c r="AA710" i="4"/>
  <c r="AD710" i="4"/>
  <c r="AG710" i="4"/>
  <c r="AA711" i="4"/>
  <c r="AD711" i="4"/>
  <c r="AG711" i="4"/>
  <c r="AA712" i="4"/>
  <c r="AD712" i="4"/>
  <c r="AG712" i="4"/>
  <c r="AA713" i="4"/>
  <c r="AD713" i="4"/>
  <c r="AG713" i="4"/>
  <c r="AA714" i="4"/>
  <c r="AD714" i="4"/>
  <c r="AG714" i="4"/>
  <c r="AA715" i="4"/>
  <c r="AD715" i="4"/>
  <c r="AG715" i="4"/>
  <c r="AA699" i="4"/>
  <c r="AD699" i="4"/>
  <c r="AG699" i="4"/>
  <c r="AA781" i="4"/>
  <c r="AD781" i="4"/>
  <c r="AG781" i="4"/>
  <c r="AA632" i="4"/>
  <c r="AD632" i="4"/>
  <c r="AG632" i="4"/>
  <c r="AA633" i="4"/>
  <c r="AD633" i="4"/>
  <c r="AG633" i="4"/>
  <c r="AA634" i="4"/>
  <c r="AD634" i="4"/>
  <c r="AG634" i="4"/>
  <c r="AA635" i="4"/>
  <c r="AD635" i="4"/>
  <c r="AG635" i="4"/>
  <c r="AA636" i="4"/>
  <c r="AD636" i="4"/>
  <c r="AG636" i="4"/>
  <c r="AA637" i="4"/>
  <c r="AD637" i="4"/>
  <c r="AG637" i="4"/>
  <c r="AA638" i="4"/>
  <c r="AD638" i="4"/>
  <c r="AG638" i="4"/>
  <c r="AA639" i="4"/>
  <c r="AD639" i="4"/>
  <c r="AG639" i="4"/>
  <c r="AA758" i="4"/>
  <c r="AD758" i="4"/>
  <c r="AG758" i="4"/>
  <c r="AA759" i="4"/>
  <c r="AD759" i="4"/>
  <c r="AG759" i="4"/>
  <c r="AA760" i="4"/>
  <c r="AD760" i="4"/>
  <c r="AG760" i="4"/>
  <c r="AA761" i="4"/>
  <c r="AD761" i="4"/>
  <c r="AG761" i="4"/>
  <c r="AA827" i="4"/>
  <c r="AD827" i="4"/>
  <c r="AG827" i="4"/>
  <c r="AA762" i="4"/>
  <c r="AD762" i="4"/>
  <c r="AG762" i="4"/>
  <c r="AD785" i="4"/>
  <c r="AA640" i="4"/>
  <c r="AD640" i="4"/>
  <c r="AG640" i="4"/>
  <c r="AA641" i="4"/>
  <c r="AD641" i="4"/>
  <c r="AG641" i="4"/>
  <c r="AA642" i="4"/>
  <c r="AD642" i="4"/>
  <c r="AG642" i="4"/>
  <c r="AA763" i="4"/>
  <c r="AD763" i="4"/>
  <c r="AG763" i="4"/>
  <c r="AA643" i="4"/>
  <c r="AD643" i="4"/>
  <c r="AG643" i="4"/>
  <c r="AA764" i="4"/>
  <c r="AD764" i="4"/>
  <c r="AG764" i="4"/>
  <c r="AA644" i="4"/>
  <c r="AD644" i="4"/>
  <c r="AG644" i="4"/>
  <c r="AA765" i="4"/>
  <c r="AD765" i="4"/>
  <c r="AG765" i="4"/>
  <c r="AA645" i="4"/>
  <c r="AD645" i="4"/>
  <c r="AG645" i="4"/>
  <c r="AA646" i="4"/>
  <c r="AD646" i="4"/>
  <c r="AG646" i="4"/>
  <c r="AA766" i="4"/>
  <c r="AD766" i="4"/>
  <c r="AG766" i="4"/>
  <c r="AA647" i="4"/>
  <c r="AD647" i="4"/>
  <c r="AG647" i="4"/>
  <c r="AA648" i="4"/>
  <c r="AD648" i="4"/>
  <c r="AG648" i="4"/>
  <c r="AA649" i="4"/>
  <c r="AD649" i="4"/>
  <c r="AG649" i="4"/>
  <c r="AA650" i="4"/>
  <c r="AD650" i="4"/>
  <c r="AG650" i="4"/>
  <c r="AA651" i="4"/>
  <c r="AD651" i="4"/>
  <c r="AG651" i="4"/>
  <c r="AA652" i="4"/>
  <c r="AD652" i="4"/>
  <c r="AG652" i="4"/>
  <c r="AA653" i="4"/>
  <c r="AD653" i="4"/>
  <c r="AG653" i="4"/>
  <c r="AA791" i="4"/>
  <c r="AD791" i="4"/>
  <c r="AG791" i="4"/>
  <c r="AA792" i="4"/>
  <c r="AD792" i="4"/>
  <c r="AG792" i="4"/>
  <c r="AA778" i="4"/>
  <c r="AD778" i="4"/>
  <c r="AG778" i="4"/>
  <c r="AA793" i="4"/>
  <c r="AD793" i="4"/>
  <c r="AG793" i="4"/>
  <c r="AA716" i="4"/>
  <c r="AD716" i="4"/>
  <c r="AG716" i="4"/>
  <c r="AA811" i="4"/>
  <c r="AD811" i="4"/>
  <c r="AG811" i="4"/>
  <c r="AA812" i="4"/>
  <c r="AD812" i="4"/>
  <c r="AG812" i="4"/>
  <c r="AA813" i="4"/>
  <c r="AD813" i="4"/>
  <c r="AG813" i="4"/>
  <c r="AA717" i="4"/>
  <c r="AD717" i="4"/>
  <c r="AG717" i="4"/>
  <c r="AA822" i="4"/>
  <c r="AD822" i="4"/>
  <c r="AG822" i="4"/>
  <c r="AA794" i="4"/>
  <c r="AD794" i="4"/>
  <c r="AG794" i="4"/>
  <c r="AA795" i="4"/>
  <c r="AD795" i="4"/>
  <c r="AG795" i="4"/>
  <c r="AA796" i="4"/>
  <c r="AD796" i="4"/>
  <c r="AG796" i="4"/>
  <c r="AA797" i="4"/>
  <c r="AD797" i="4"/>
  <c r="AG797" i="4"/>
  <c r="AA798" i="4"/>
  <c r="AD798" i="4"/>
  <c r="AG798" i="4"/>
  <c r="AD705" i="4"/>
  <c r="AA799" i="4"/>
  <c r="AD799" i="4"/>
  <c r="AG799" i="4"/>
  <c r="AA800" i="4"/>
  <c r="AD800" i="4"/>
  <c r="AG800" i="4"/>
  <c r="AA722" i="4"/>
  <c r="AD722" i="4"/>
  <c r="AG722" i="4"/>
  <c r="AA723" i="4"/>
  <c r="AD723" i="4"/>
  <c r="AG723" i="4"/>
  <c r="AA767" i="4"/>
  <c r="AD767" i="4"/>
  <c r="AG767" i="4"/>
  <c r="AA768" i="4"/>
  <c r="AD768" i="4"/>
  <c r="AG768" i="4"/>
  <c r="AA654" i="4"/>
  <c r="AD654" i="4"/>
  <c r="AG654" i="4"/>
  <c r="AA655" i="4"/>
  <c r="AD655" i="4"/>
  <c r="AG655" i="4"/>
  <c r="AA656" i="4"/>
  <c r="AD656" i="4"/>
  <c r="AG656" i="4"/>
  <c r="AA657" i="4"/>
  <c r="AD657" i="4"/>
  <c r="AG657" i="4"/>
  <c r="AA658" i="4"/>
  <c r="AD658" i="4"/>
  <c r="AG658" i="4"/>
  <c r="AA724" i="4"/>
  <c r="AD724" i="4"/>
  <c r="AG724" i="4"/>
  <c r="AA659" i="4"/>
  <c r="AD659" i="4"/>
  <c r="AG659" i="4"/>
  <c r="AA660" i="4"/>
  <c r="AD660" i="4"/>
  <c r="AG660" i="4"/>
  <c r="AA661" i="4"/>
  <c r="AD661" i="4"/>
  <c r="AG661" i="4"/>
  <c r="AA662" i="4"/>
  <c r="AD662" i="4"/>
  <c r="AG662" i="4"/>
  <c r="AA663" i="4"/>
  <c r="AD663" i="4"/>
  <c r="AG663" i="4"/>
  <c r="AA823" i="4"/>
  <c r="AD823" i="4"/>
  <c r="AG823" i="4"/>
  <c r="AA664" i="4"/>
  <c r="AD664" i="4"/>
  <c r="AG664" i="4"/>
  <c r="AA801" i="4"/>
  <c r="AD801" i="4"/>
  <c r="AG801" i="4"/>
  <c r="AA819" i="4"/>
  <c r="AD819" i="4"/>
  <c r="AG819" i="4"/>
  <c r="AA725" i="4"/>
  <c r="AD725" i="4"/>
  <c r="AG725" i="4"/>
  <c r="AA665" i="4"/>
  <c r="AD665" i="4"/>
  <c r="AG665" i="4"/>
  <c r="AD706" i="4"/>
  <c r="AA726" i="4"/>
  <c r="AD726" i="4"/>
  <c r="AG726" i="4"/>
  <c r="AA666" i="4"/>
  <c r="AD666" i="4"/>
  <c r="AG666" i="4"/>
  <c r="AA667" i="4"/>
  <c r="AD667" i="4"/>
  <c r="AG667" i="4"/>
  <c r="AA668" i="4"/>
  <c r="AD668" i="4"/>
  <c r="AG668" i="4"/>
  <c r="AA669" i="4"/>
  <c r="AD669" i="4"/>
  <c r="AG669" i="4"/>
  <c r="AA670" i="4"/>
  <c r="AD670" i="4"/>
  <c r="AG670" i="4"/>
  <c r="AA671" i="4"/>
  <c r="AD671" i="4"/>
  <c r="AG671" i="4"/>
  <c r="AA720" i="4"/>
  <c r="AD720" i="4"/>
  <c r="AG720" i="4"/>
  <c r="AD707" i="4"/>
  <c r="AA721" i="4"/>
  <c r="AD721" i="4"/>
  <c r="AG721" i="4"/>
  <c r="AA672" i="4"/>
  <c r="AD672" i="4"/>
  <c r="AG672" i="4"/>
  <c r="AA673" i="4"/>
  <c r="AD673" i="4"/>
  <c r="AG673" i="4"/>
  <c r="AA769" i="4"/>
  <c r="AD769" i="4"/>
  <c r="AG769" i="4"/>
  <c r="AA770" i="4"/>
  <c r="AD770" i="4"/>
  <c r="AG770" i="4"/>
  <c r="AA674" i="4"/>
  <c r="AD674" i="4"/>
  <c r="AG674" i="4"/>
  <c r="AA675" i="4"/>
  <c r="AD675" i="4"/>
  <c r="AG675" i="4"/>
  <c r="AA676" i="4"/>
  <c r="AD676" i="4"/>
  <c r="AG676" i="4"/>
  <c r="AA677" i="4"/>
  <c r="AD677" i="4"/>
  <c r="AG677" i="4"/>
  <c r="AA678" i="4"/>
  <c r="AD678" i="4"/>
  <c r="AG678" i="4"/>
  <c r="AA679" i="4"/>
  <c r="AD679" i="4"/>
  <c r="AG679" i="4"/>
  <c r="AA680" i="4"/>
  <c r="AD680" i="4"/>
  <c r="AG680" i="4"/>
  <c r="AA681" i="4"/>
  <c r="AD681" i="4"/>
  <c r="AG681" i="4"/>
  <c r="AA802" i="4"/>
  <c r="AD802" i="4"/>
  <c r="AG802" i="4"/>
  <c r="AA682" i="4"/>
  <c r="AD682" i="4"/>
  <c r="AG682" i="4"/>
  <c r="AA683" i="4"/>
  <c r="AD683" i="4"/>
  <c r="AG683" i="4"/>
  <c r="AA684" i="4"/>
  <c r="AD684" i="4"/>
  <c r="AG684" i="4"/>
  <c r="AA803" i="4"/>
  <c r="AD803" i="4"/>
  <c r="AG803" i="4"/>
  <c r="AA804" i="4"/>
  <c r="AD804" i="4"/>
  <c r="AG804" i="4"/>
  <c r="AA685" i="4"/>
  <c r="AD685" i="4"/>
  <c r="AG685" i="4"/>
  <c r="AA686" i="4"/>
  <c r="AD686" i="4"/>
  <c r="AG686" i="4"/>
  <c r="AA687" i="4"/>
  <c r="AD687" i="4"/>
  <c r="AG687" i="4"/>
  <c r="AA688" i="4"/>
  <c r="AD688" i="4"/>
  <c r="AG688" i="4"/>
  <c r="AA689" i="4"/>
  <c r="AD689" i="4"/>
  <c r="AG689" i="4"/>
  <c r="AA690" i="4"/>
  <c r="AD690" i="4"/>
  <c r="AG690" i="4"/>
  <c r="AA691" i="4"/>
  <c r="AD691" i="4"/>
  <c r="AG691" i="4"/>
  <c r="AA692" i="4"/>
  <c r="AD692" i="4"/>
  <c r="AG692" i="4"/>
  <c r="AA693" i="4"/>
  <c r="AD693" i="4"/>
  <c r="AG693" i="4"/>
  <c r="AA694" i="4"/>
  <c r="AD694" i="4"/>
  <c r="AG694" i="4"/>
  <c r="AA695" i="4"/>
  <c r="AD695" i="4"/>
  <c r="AG695" i="4"/>
  <c r="AA805" i="4"/>
  <c r="AD805" i="4"/>
  <c r="AG805" i="4"/>
  <c r="AA806" i="4"/>
  <c r="AD806" i="4"/>
  <c r="AG806" i="4"/>
  <c r="AA807" i="4"/>
  <c r="AD807" i="4"/>
  <c r="AG807" i="4"/>
  <c r="AA808" i="4"/>
  <c r="AD808" i="4"/>
  <c r="AG808" i="4"/>
  <c r="AA718" i="4"/>
  <c r="AD718" i="4"/>
  <c r="AG718" i="4"/>
  <c r="AA719" i="4"/>
  <c r="AD719" i="4"/>
  <c r="AG719" i="4"/>
  <c r="AD787" i="4"/>
  <c r="AA728" i="4"/>
  <c r="AD728" i="4"/>
  <c r="AG728" i="4"/>
  <c r="AA729" i="4"/>
  <c r="AD729" i="4"/>
  <c r="AG729" i="4"/>
  <c r="AA730" i="4"/>
  <c r="AD730" i="4"/>
  <c r="AG730" i="4"/>
  <c r="AA772" i="4"/>
  <c r="AD772" i="4"/>
  <c r="AG772" i="4"/>
  <c r="AA773" i="4"/>
  <c r="AD773" i="4"/>
  <c r="AG773" i="4"/>
  <c r="AA731" i="4"/>
  <c r="AD731" i="4"/>
  <c r="AG731" i="4"/>
  <c r="AA732" i="4"/>
  <c r="AD732" i="4"/>
  <c r="AG732" i="4"/>
  <c r="AA733" i="4"/>
  <c r="AD733" i="4"/>
  <c r="AG733" i="4"/>
  <c r="AD734" i="4"/>
  <c r="AD735" i="4"/>
  <c r="AA736" i="4"/>
  <c r="AD736" i="4"/>
  <c r="AG736" i="4"/>
  <c r="AA737" i="4"/>
  <c r="AD737" i="4"/>
  <c r="AG737" i="4"/>
  <c r="AA738" i="4"/>
  <c r="AD738" i="4"/>
  <c r="AG738" i="4"/>
  <c r="AA739" i="4"/>
  <c r="AD739" i="4"/>
  <c r="AG739" i="4"/>
  <c r="AA740" i="4"/>
  <c r="AD740" i="4"/>
  <c r="AG740" i="4"/>
  <c r="AA741" i="4"/>
  <c r="AD741" i="4"/>
  <c r="AG741" i="4"/>
  <c r="AA742" i="4"/>
  <c r="AD742" i="4"/>
  <c r="AG742" i="4"/>
  <c r="AA743" i="4"/>
  <c r="AD743" i="4"/>
  <c r="AG743" i="4"/>
  <c r="AA744" i="4"/>
  <c r="AD744" i="4"/>
  <c r="AG744" i="4"/>
  <c r="AA745" i="4"/>
  <c r="AD745" i="4"/>
  <c r="AG745" i="4"/>
  <c r="AA746" i="4"/>
  <c r="AD746" i="4"/>
  <c r="AG746" i="4"/>
  <c r="AA774" i="4"/>
  <c r="AD774" i="4"/>
  <c r="AG774" i="4"/>
  <c r="AA775" i="4"/>
  <c r="AD775" i="4"/>
  <c r="AG775" i="4"/>
  <c r="AA747" i="4"/>
  <c r="AD747" i="4"/>
  <c r="AG747" i="4"/>
  <c r="AA748" i="4"/>
  <c r="AD748" i="4"/>
  <c r="AG748" i="4"/>
  <c r="AA749" i="4"/>
  <c r="AD749" i="4"/>
  <c r="AG749" i="4"/>
  <c r="AA750" i="4"/>
  <c r="AD750" i="4"/>
  <c r="AG750" i="4"/>
  <c r="AA751" i="4"/>
  <c r="AD751" i="4"/>
  <c r="AG751" i="4"/>
  <c r="AA752" i="4"/>
  <c r="AD752" i="4"/>
  <c r="AG752" i="4"/>
  <c r="AA753" i="4"/>
  <c r="AD753" i="4"/>
  <c r="AG753" i="4"/>
  <c r="AA814" i="4"/>
  <c r="AD814" i="4"/>
  <c r="AG814" i="4"/>
  <c r="AA815" i="4"/>
  <c r="AD815" i="4"/>
  <c r="AG815" i="4"/>
  <c r="AA816" i="4"/>
  <c r="AD816" i="4"/>
  <c r="AG816" i="4"/>
  <c r="AA817" i="4"/>
  <c r="AD817" i="4"/>
  <c r="AG817" i="4"/>
  <c r="AA776" i="4"/>
  <c r="AD776" i="4"/>
  <c r="AG776" i="4"/>
  <c r="AA830" i="4"/>
  <c r="AD830" i="4"/>
  <c r="AG830" i="4"/>
  <c r="AA831" i="4"/>
  <c r="AD831" i="4"/>
  <c r="AG831" i="4"/>
  <c r="AA839" i="4"/>
  <c r="AD839" i="4"/>
  <c r="AG839" i="4"/>
  <c r="AA833" i="4"/>
  <c r="AD833" i="4"/>
  <c r="AG833" i="4"/>
  <c r="AA836" i="4"/>
  <c r="AD836" i="4"/>
  <c r="AG836" i="4"/>
  <c r="AD840" i="4"/>
  <c r="AA841" i="4"/>
  <c r="AD841" i="4"/>
  <c r="AG841" i="4"/>
  <c r="AG843" i="4"/>
  <c r="AA870" i="4"/>
  <c r="AD870" i="4"/>
  <c r="AG870" i="4"/>
  <c r="AA846" i="4"/>
  <c r="AD846" i="4"/>
  <c r="AG846" i="4"/>
  <c r="AA873" i="4"/>
  <c r="AD873" i="4"/>
  <c r="AG873" i="4"/>
  <c r="AA874" i="4"/>
  <c r="AD874" i="4"/>
  <c r="AG874" i="4"/>
  <c r="AA875" i="4"/>
  <c r="AD875" i="4"/>
  <c r="AG875" i="4"/>
  <c r="AA876" i="4"/>
  <c r="AD876" i="4"/>
  <c r="AG876" i="4"/>
  <c r="AA877" i="4"/>
  <c r="AD877" i="4"/>
  <c r="AG877" i="4"/>
  <c r="AA847" i="4"/>
  <c r="AD847" i="4"/>
  <c r="AG847" i="4"/>
  <c r="AA848" i="4"/>
  <c r="AD848" i="4"/>
  <c r="AG848" i="4"/>
  <c r="AA849" i="4"/>
  <c r="AD849" i="4"/>
  <c r="AG849" i="4"/>
  <c r="AA850" i="4"/>
  <c r="AD850" i="4"/>
  <c r="AG850" i="4"/>
  <c r="AA851" i="4"/>
  <c r="AD851" i="4"/>
  <c r="AG851" i="4"/>
  <c r="AA852" i="4"/>
  <c r="AD852" i="4"/>
  <c r="AG852" i="4"/>
  <c r="AD886" i="4"/>
  <c r="AD883" i="4"/>
  <c r="AA853" i="4"/>
  <c r="AD853" i="4"/>
  <c r="AG853" i="4"/>
  <c r="AD884" i="4"/>
  <c r="AD888" i="4"/>
  <c r="AA854" i="4"/>
  <c r="AD854" i="4"/>
  <c r="AG854" i="4"/>
  <c r="AA855" i="4"/>
  <c r="AD855" i="4"/>
  <c r="AG855" i="4"/>
  <c r="AA856" i="4"/>
  <c r="AD856" i="4"/>
  <c r="AG856" i="4"/>
  <c r="AA857" i="4"/>
  <c r="AD857" i="4"/>
  <c r="AG857" i="4"/>
  <c r="AA858" i="4"/>
  <c r="AD858" i="4"/>
  <c r="AG858" i="4"/>
  <c r="AA859" i="4"/>
  <c r="AD859" i="4"/>
  <c r="AG859" i="4"/>
  <c r="AA860" i="4"/>
  <c r="AD860" i="4"/>
  <c r="AG860" i="4"/>
  <c r="AD891" i="4"/>
  <c r="AA861" i="4"/>
  <c r="AD861" i="4"/>
  <c r="AG861" i="4"/>
  <c r="AA862" i="4"/>
  <c r="AD862" i="4"/>
  <c r="AG862" i="4"/>
  <c r="AD951" i="4"/>
  <c r="AD952" i="4"/>
  <c r="AD953" i="4"/>
  <c r="AD954" i="4"/>
  <c r="AA956" i="4"/>
  <c r="AD956" i="4"/>
  <c r="AG956" i="4"/>
  <c r="AD946" i="4"/>
  <c r="AD917" i="4"/>
  <c r="AA868" i="4"/>
  <c r="AD868" i="4"/>
  <c r="AG868" i="4"/>
  <c r="AD918" i="4"/>
  <c r="AA863" i="4"/>
  <c r="AD863" i="4"/>
  <c r="AG863" i="4"/>
  <c r="AG896" i="4"/>
  <c r="AD919" i="4"/>
  <c r="AD920" i="4"/>
  <c r="AD921" i="4"/>
  <c r="AD892" i="4"/>
  <c r="AD893" i="4"/>
  <c r="AA957" i="4"/>
  <c r="AD957" i="4"/>
  <c r="AG957" i="4"/>
  <c r="AA880" i="4"/>
  <c r="AD880" i="4"/>
  <c r="AG880" i="4"/>
  <c r="AD894" i="4"/>
  <c r="AA958" i="4"/>
  <c r="AD958" i="4"/>
  <c r="AG958" i="4"/>
  <c r="AD895" i="4"/>
  <c r="AA864" i="4"/>
  <c r="AD864" i="4"/>
  <c r="AG864" i="4"/>
  <c r="AA897" i="4"/>
  <c r="AD897" i="4"/>
  <c r="AG897" i="4"/>
  <c r="AA865" i="4"/>
  <c r="AD865" i="4"/>
  <c r="AG865" i="4"/>
  <c r="AA866" i="4"/>
  <c r="AD866" i="4"/>
  <c r="AG866" i="4"/>
  <c r="AA867" i="4"/>
  <c r="AD867" i="4"/>
  <c r="AG867" i="4"/>
  <c r="AA878" i="4"/>
  <c r="AD878" i="4"/>
  <c r="AG878" i="4"/>
  <c r="AG8" i="4"/>
  <c r="AD8" i="4"/>
  <c r="AA8" i="4"/>
  <c r="U9" i="4"/>
  <c r="X9" i="4"/>
  <c r="U10" i="4"/>
  <c r="X10" i="4"/>
  <c r="U11" i="4"/>
  <c r="X11" i="4"/>
  <c r="U12" i="4"/>
  <c r="X12" i="4"/>
  <c r="U13" i="4"/>
  <c r="X13" i="4"/>
  <c r="U16" i="4"/>
  <c r="X16" i="4"/>
  <c r="U23" i="4"/>
  <c r="U24" i="4" s="1"/>
  <c r="U19" i="4"/>
  <c r="X19" i="4"/>
  <c r="U21" i="4"/>
  <c r="U22" i="4" s="1"/>
  <c r="U26" i="4"/>
  <c r="X26" i="4"/>
  <c r="U29" i="4"/>
  <c r="X29" i="4"/>
  <c r="U33" i="4"/>
  <c r="X33" i="4"/>
  <c r="U36" i="4"/>
  <c r="X36" i="4"/>
  <c r="U37" i="4"/>
  <c r="X37" i="4"/>
  <c r="U32" i="4"/>
  <c r="X32" i="4"/>
  <c r="U38" i="4"/>
  <c r="X38" i="4"/>
  <c r="U39" i="4"/>
  <c r="X39" i="4"/>
  <c r="U40" i="4"/>
  <c r="X40" i="4"/>
  <c r="U41" i="4"/>
  <c r="X41" i="4"/>
  <c r="U44" i="4"/>
  <c r="X44" i="4"/>
  <c r="U45" i="4"/>
  <c r="X45" i="4"/>
  <c r="U49" i="4"/>
  <c r="X49" i="4"/>
  <c r="U50" i="4"/>
  <c r="X50" i="4"/>
  <c r="U48" i="4"/>
  <c r="X48" i="4"/>
  <c r="U51" i="4"/>
  <c r="X51" i="4"/>
  <c r="U88" i="4"/>
  <c r="X88" i="4"/>
  <c r="U53" i="4"/>
  <c r="U54" i="4" s="1"/>
  <c r="X53" i="4"/>
  <c r="X54" i="4" s="1"/>
  <c r="U62" i="4"/>
  <c r="X62" i="4"/>
  <c r="U63" i="4"/>
  <c r="X63" i="4"/>
  <c r="U66" i="4"/>
  <c r="X66" i="4"/>
  <c r="X67" i="4" s="1"/>
  <c r="U55" i="4"/>
  <c r="U70" i="4"/>
  <c r="U71" i="4" s="1"/>
  <c r="U73" i="4"/>
  <c r="U74" i="4" s="1"/>
  <c r="U75" i="4"/>
  <c r="U76" i="4"/>
  <c r="U78" i="4"/>
  <c r="U79" i="4" s="1"/>
  <c r="X86" i="4"/>
  <c r="X87" i="4"/>
  <c r="U56" i="4"/>
  <c r="U80" i="4"/>
  <c r="U82" i="4" s="1"/>
  <c r="U58" i="4"/>
  <c r="U59" i="4" s="1"/>
  <c r="U81" i="4"/>
  <c r="U84" i="4"/>
  <c r="U85" i="4"/>
  <c r="U60" i="4"/>
  <c r="U61" i="4"/>
  <c r="X61" i="4"/>
  <c r="U68" i="4"/>
  <c r="U69" i="4" s="1"/>
  <c r="X68" i="4"/>
  <c r="X69" i="4" s="1"/>
  <c r="X89" i="4"/>
  <c r="U91" i="4"/>
  <c r="U92" i="4"/>
  <c r="X92" i="4"/>
  <c r="U90" i="4"/>
  <c r="X90" i="4"/>
  <c r="U100" i="4"/>
  <c r="X100" i="4"/>
  <c r="U95" i="4"/>
  <c r="X95" i="4"/>
  <c r="U101" i="4"/>
  <c r="X101" i="4"/>
  <c r="U93" i="4"/>
  <c r="X93" i="4"/>
  <c r="U94" i="4"/>
  <c r="X94" i="4"/>
  <c r="U102" i="4"/>
  <c r="X102" i="4"/>
  <c r="U160" i="4"/>
  <c r="X160" i="4"/>
  <c r="U163" i="4"/>
  <c r="X163" i="4"/>
  <c r="U154" i="4"/>
  <c r="X154" i="4"/>
  <c r="U117" i="4"/>
  <c r="U118" i="4"/>
  <c r="U103" i="4"/>
  <c r="X103" i="4"/>
  <c r="X149" i="4"/>
  <c r="U104" i="4"/>
  <c r="X104" i="4"/>
  <c r="U119" i="4"/>
  <c r="U120" i="4"/>
  <c r="U121" i="4"/>
  <c r="U133" i="4"/>
  <c r="U134" i="4"/>
  <c r="U135" i="4"/>
  <c r="X150" i="4"/>
  <c r="X96" i="4"/>
  <c r="X97" i="4"/>
  <c r="X98" i="4"/>
  <c r="X131" i="4"/>
  <c r="X132" i="4" s="1"/>
  <c r="X151" i="4"/>
  <c r="X159" i="4"/>
  <c r="U105" i="4"/>
  <c r="X105" i="4"/>
  <c r="U136" i="4"/>
  <c r="U137" i="4"/>
  <c r="U138" i="4"/>
  <c r="U139" i="4"/>
  <c r="U140" i="4"/>
  <c r="X106" i="4"/>
  <c r="U141" i="4"/>
  <c r="U142" i="4"/>
  <c r="U143" i="4"/>
  <c r="U144" i="4"/>
  <c r="U145" i="4"/>
  <c r="X107" i="4"/>
  <c r="U147" i="4"/>
  <c r="U148" i="4"/>
  <c r="U161" i="4"/>
  <c r="X161" i="4"/>
  <c r="U155" i="4"/>
  <c r="X155" i="4"/>
  <c r="U157" i="4"/>
  <c r="U158" i="4" s="1"/>
  <c r="U164" i="4"/>
  <c r="X164" i="4"/>
  <c r="U171" i="4"/>
  <c r="X171" i="4"/>
  <c r="U172" i="4"/>
  <c r="X172" i="4"/>
  <c r="U173" i="4"/>
  <c r="X173" i="4"/>
  <c r="U174" i="4"/>
  <c r="X174" i="4"/>
  <c r="U113" i="4"/>
  <c r="U114" i="4"/>
  <c r="U115" i="4"/>
  <c r="U116" i="4"/>
  <c r="U176" i="4"/>
  <c r="X176" i="4"/>
  <c r="U167" i="4"/>
  <c r="X167" i="4"/>
  <c r="X168" i="4" s="1"/>
  <c r="U169" i="4"/>
  <c r="U170" i="4" s="1"/>
  <c r="X169" i="4"/>
  <c r="X170" i="4" s="1"/>
  <c r="U177" i="4"/>
  <c r="X177" i="4"/>
  <c r="U193" i="4"/>
  <c r="X193" i="4"/>
  <c r="U175" i="4"/>
  <c r="X175" i="4"/>
  <c r="U192" i="4"/>
  <c r="X192" i="4"/>
  <c r="U202" i="4"/>
  <c r="X202" i="4"/>
  <c r="U194" i="4"/>
  <c r="X194" i="4"/>
  <c r="U184" i="4"/>
  <c r="X184" i="4"/>
  <c r="U185" i="4"/>
  <c r="X185" i="4"/>
  <c r="U195" i="4"/>
  <c r="X195" i="4"/>
  <c r="U196" i="4"/>
  <c r="X196" i="4"/>
  <c r="U186" i="4"/>
  <c r="X186" i="4"/>
  <c r="U203" i="4"/>
  <c r="X203" i="4"/>
  <c r="U204" i="4"/>
  <c r="X204" i="4"/>
  <c r="U200" i="4"/>
  <c r="U190" i="4"/>
  <c r="X190" i="4"/>
  <c r="U180" i="4"/>
  <c r="X180" i="4"/>
  <c r="U223" i="4"/>
  <c r="X223" i="4"/>
  <c r="U224" i="4"/>
  <c r="X224" i="4"/>
  <c r="U181" i="4"/>
  <c r="X181" i="4"/>
  <c r="U187" i="4"/>
  <c r="X187" i="4"/>
  <c r="U182" i="4"/>
  <c r="X182" i="4"/>
  <c r="U188" i="4"/>
  <c r="X188" i="4"/>
  <c r="U197" i="4"/>
  <c r="X197" i="4"/>
  <c r="U206" i="4"/>
  <c r="U208" i="4" s="1"/>
  <c r="X206" i="4"/>
  <c r="U207" i="4"/>
  <c r="X207" i="4"/>
  <c r="U220" i="4"/>
  <c r="U221" i="4"/>
  <c r="U189" i="4"/>
  <c r="X189" i="4"/>
  <c r="U199" i="4"/>
  <c r="U222" i="4"/>
  <c r="X222" i="4"/>
  <c r="U231" i="4"/>
  <c r="U232" i="4"/>
  <c r="U211" i="4"/>
  <c r="X211" i="4"/>
  <c r="U227" i="4"/>
  <c r="X227" i="4"/>
  <c r="U212" i="4"/>
  <c r="X212" i="4"/>
  <c r="U213" i="4"/>
  <c r="X213" i="4"/>
  <c r="U214" i="4"/>
  <c r="X214" i="4"/>
  <c r="U215" i="4"/>
  <c r="X215" i="4"/>
  <c r="U216" i="4"/>
  <c r="X216" i="4"/>
  <c r="U286" i="4"/>
  <c r="X286" i="4"/>
  <c r="U287" i="4"/>
  <c r="X287" i="4"/>
  <c r="X285" i="4"/>
  <c r="U225" i="4"/>
  <c r="X225" i="4"/>
  <c r="U226" i="4"/>
  <c r="X226" i="4"/>
  <c r="U218" i="4"/>
  <c r="U284" i="4"/>
  <c r="U217" i="4"/>
  <c r="X217" i="4"/>
  <c r="U229" i="4"/>
  <c r="U230" i="4"/>
  <c r="X234" i="4"/>
  <c r="X235" i="4" s="1"/>
  <c r="U210" i="4"/>
  <c r="X210" i="4"/>
  <c r="U319" i="4"/>
  <c r="U320" i="4" s="1"/>
  <c r="X319" i="4"/>
  <c r="X320" i="4" s="1"/>
  <c r="X333" i="4"/>
  <c r="U288" i="4"/>
  <c r="X288" i="4"/>
  <c r="U305" i="4"/>
  <c r="X305" i="4"/>
  <c r="U342" i="4"/>
  <c r="U343" i="4" s="1"/>
  <c r="X342" i="4"/>
  <c r="X343" i="4" s="1"/>
  <c r="U289" i="4"/>
  <c r="X289" i="4"/>
  <c r="X334" i="4"/>
  <c r="U321" i="4"/>
  <c r="U294" i="4"/>
  <c r="X294" i="4"/>
  <c r="U295" i="4"/>
  <c r="X295" i="4"/>
  <c r="X244" i="4"/>
  <c r="U296" i="4"/>
  <c r="X296" i="4"/>
  <c r="U297" i="4"/>
  <c r="X297" i="4"/>
  <c r="X281" i="4"/>
  <c r="X282" i="4"/>
  <c r="X245" i="4"/>
  <c r="U290" i="4"/>
  <c r="X290" i="4"/>
  <c r="U291" i="4"/>
  <c r="X291" i="4"/>
  <c r="X273" i="4"/>
  <c r="U251" i="4"/>
  <c r="X251" i="4"/>
  <c r="X274" i="4"/>
  <c r="X275" i="4"/>
  <c r="X276" i="4"/>
  <c r="X277" i="4"/>
  <c r="U240" i="4"/>
  <c r="U258" i="4"/>
  <c r="U259" i="4"/>
  <c r="U260" i="4"/>
  <c r="X246" i="4"/>
  <c r="X247" i="4"/>
  <c r="X248" i="4"/>
  <c r="X249" i="4"/>
  <c r="X256" i="4"/>
  <c r="X302" i="4"/>
  <c r="X303" i="4" s="1"/>
  <c r="X269" i="4"/>
  <c r="U261" i="4"/>
  <c r="U262" i="4"/>
  <c r="U263" i="4"/>
  <c r="U264" i="4"/>
  <c r="U241" i="4"/>
  <c r="U265" i="4"/>
  <c r="U266" i="4"/>
  <c r="X270" i="4"/>
  <c r="U267" i="4"/>
  <c r="U242" i="4"/>
  <c r="U243" i="4"/>
  <c r="X271" i="4"/>
  <c r="X300" i="4"/>
  <c r="X301" i="4" s="1"/>
  <c r="X304" i="4" s="1"/>
  <c r="X272" i="4"/>
  <c r="U292" i="4"/>
  <c r="X292" i="4"/>
  <c r="X338" i="4"/>
  <c r="X336" i="4"/>
  <c r="X337" i="4" s="1"/>
  <c r="U237" i="4"/>
  <c r="X237" i="4"/>
  <c r="U238" i="4"/>
  <c r="X238" i="4"/>
  <c r="U252" i="4"/>
  <c r="X252" i="4"/>
  <c r="U239" i="4"/>
  <c r="X239" i="4"/>
  <c r="U253" i="4"/>
  <c r="X253" i="4"/>
  <c r="U254" i="4"/>
  <c r="X254" i="4"/>
  <c r="U255" i="4"/>
  <c r="X255" i="4"/>
  <c r="U323" i="4"/>
  <c r="U322" i="4"/>
  <c r="U310" i="4"/>
  <c r="X310" i="4"/>
  <c r="X372" i="4"/>
  <c r="U330" i="4"/>
  <c r="U324" i="4"/>
  <c r="U331" i="4"/>
  <c r="X373" i="4"/>
  <c r="X374" i="4"/>
  <c r="X375" i="4"/>
  <c r="U339" i="4"/>
  <c r="U340" i="4"/>
  <c r="U311" i="4"/>
  <c r="U312" i="4"/>
  <c r="U306" i="4"/>
  <c r="X306" i="4"/>
  <c r="U307" i="4"/>
  <c r="X307" i="4"/>
  <c r="U308" i="4"/>
  <c r="X308" i="4"/>
  <c r="U313" i="4"/>
  <c r="U314" i="4"/>
  <c r="U315" i="4"/>
  <c r="U316" i="4"/>
  <c r="U317" i="4"/>
  <c r="U351" i="4"/>
  <c r="U376" i="4"/>
  <c r="X376" i="4"/>
  <c r="U309" i="4"/>
  <c r="X309" i="4"/>
  <c r="U325" i="4"/>
  <c r="U326" i="4"/>
  <c r="U327" i="4"/>
  <c r="U328" i="4"/>
  <c r="U329" i="4"/>
  <c r="X394" i="4"/>
  <c r="U345" i="4"/>
  <c r="X345" i="4"/>
  <c r="U363" i="4"/>
  <c r="U364" i="4"/>
  <c r="U365" i="4"/>
  <c r="U352" i="4"/>
  <c r="U353" i="4"/>
  <c r="U354" i="4"/>
  <c r="U355" i="4"/>
  <c r="X379" i="4"/>
  <c r="X380" i="4"/>
  <c r="X395" i="4"/>
  <c r="U361" i="4"/>
  <c r="U356" i="4"/>
  <c r="X368" i="4"/>
  <c r="U346" i="4"/>
  <c r="U357" i="4"/>
  <c r="U347" i="4"/>
  <c r="X369" i="4"/>
  <c r="U389" i="4"/>
  <c r="U390" i="4"/>
  <c r="U391" i="4"/>
  <c r="U392" i="4"/>
  <c r="U393" i="4"/>
  <c r="X370" i="4"/>
  <c r="U362" i="4"/>
  <c r="U349" i="4"/>
  <c r="U350" i="4" s="1"/>
  <c r="X349" i="4"/>
  <c r="X350" i="4" s="1"/>
  <c r="U359" i="4"/>
  <c r="U360" i="4"/>
  <c r="U409" i="4"/>
  <c r="X409" i="4"/>
  <c r="U406" i="4"/>
  <c r="U407" i="4" s="1"/>
  <c r="U404" i="4"/>
  <c r="X404" i="4"/>
  <c r="U427" i="4"/>
  <c r="U429" i="4" s="1"/>
  <c r="X427" i="4"/>
  <c r="U428" i="4"/>
  <c r="X428" i="4"/>
  <c r="U430" i="4"/>
  <c r="X430" i="4"/>
  <c r="U408" i="4"/>
  <c r="X408" i="4"/>
  <c r="U397" i="4"/>
  <c r="X397" i="4"/>
  <c r="U431" i="4"/>
  <c r="X431" i="4"/>
  <c r="U401" i="4"/>
  <c r="X401" i="4"/>
  <c r="U381" i="4"/>
  <c r="U382" i="4"/>
  <c r="U385" i="4"/>
  <c r="U386" i="4" s="1"/>
  <c r="X385" i="4"/>
  <c r="X386" i="4" s="1"/>
  <c r="U383" i="4"/>
  <c r="U398" i="4"/>
  <c r="U387" i="4"/>
  <c r="U388" i="4" s="1"/>
  <c r="U400" i="4"/>
  <c r="X400" i="4"/>
  <c r="U420" i="4"/>
  <c r="U432" i="4"/>
  <c r="X432" i="4"/>
  <c r="U412" i="4"/>
  <c r="U419" i="4"/>
  <c r="X425" i="4"/>
  <c r="X426" i="4" s="1"/>
  <c r="U447" i="4"/>
  <c r="X447" i="4"/>
  <c r="U413" i="4"/>
  <c r="U414" i="4"/>
  <c r="U416" i="4"/>
  <c r="U417" i="4"/>
  <c r="X466" i="4"/>
  <c r="X467" i="4"/>
  <c r="X468" i="4"/>
  <c r="U421" i="4"/>
  <c r="U422" i="4"/>
  <c r="U423" i="4"/>
  <c r="U460" i="4"/>
  <c r="U438" i="4"/>
  <c r="U461" i="4"/>
  <c r="U462" i="4"/>
  <c r="U463" i="4"/>
  <c r="U464" i="4"/>
  <c r="U465" i="4"/>
  <c r="U481" i="4"/>
  <c r="U482" i="4" s="1"/>
  <c r="X481" i="4"/>
  <c r="X482" i="4" s="1"/>
  <c r="U441" i="4"/>
  <c r="X441" i="4"/>
  <c r="U479" i="4"/>
  <c r="X479" i="4"/>
  <c r="U484" i="4"/>
  <c r="X484" i="4"/>
  <c r="U487" i="4"/>
  <c r="X487" i="4"/>
  <c r="U488" i="4"/>
  <c r="X488" i="4"/>
  <c r="U489" i="4"/>
  <c r="X489" i="4"/>
  <c r="U490" i="4"/>
  <c r="X490" i="4"/>
  <c r="U499" i="4"/>
  <c r="X499" i="4"/>
  <c r="U509" i="4"/>
  <c r="U510" i="4" s="1"/>
  <c r="X509" i="4"/>
  <c r="X510" i="4" s="1"/>
  <c r="U493" i="4"/>
  <c r="X493" i="4"/>
  <c r="U448" i="4"/>
  <c r="X448" i="4"/>
  <c r="U472" i="4"/>
  <c r="X472" i="4"/>
  <c r="U450" i="4"/>
  <c r="U451" i="4" s="1"/>
  <c r="X450" i="4"/>
  <c r="X451" i="4" s="1"/>
  <c r="U453" i="4"/>
  <c r="X453" i="4"/>
  <c r="U454" i="4"/>
  <c r="X454" i="4"/>
  <c r="U445" i="4"/>
  <c r="X445" i="4"/>
  <c r="U469" i="4"/>
  <c r="X469" i="4"/>
  <c r="U439" i="4"/>
  <c r="X439" i="4"/>
  <c r="U435" i="4"/>
  <c r="X435" i="4"/>
  <c r="U473" i="4"/>
  <c r="X473" i="4"/>
  <c r="U436" i="4"/>
  <c r="X436" i="4"/>
  <c r="U474" i="4"/>
  <c r="X474" i="4"/>
  <c r="U442" i="4"/>
  <c r="X442" i="4"/>
  <c r="U443" i="4"/>
  <c r="X443" i="4"/>
  <c r="U475" i="4"/>
  <c r="U456" i="4"/>
  <c r="U457" i="4"/>
  <c r="U458" i="4"/>
  <c r="U500" i="4"/>
  <c r="X500" i="4"/>
  <c r="U470" i="4"/>
  <c r="U476" i="4"/>
  <c r="U501" i="4"/>
  <c r="X501" i="4"/>
  <c r="U452" i="4"/>
  <c r="U455" i="4" s="1"/>
  <c r="X452" i="4"/>
  <c r="U440" i="4"/>
  <c r="X440" i="4"/>
  <c r="U444" i="4"/>
  <c r="X444" i="4"/>
  <c r="U503" i="4"/>
  <c r="U502" i="4"/>
  <c r="X502" i="4"/>
  <c r="U504" i="4"/>
  <c r="X504" i="4"/>
  <c r="U505" i="4"/>
  <c r="X505" i="4"/>
  <c r="U511" i="4"/>
  <c r="U512" i="4" s="1"/>
  <c r="U494" i="4"/>
  <c r="X494" i="4"/>
  <c r="U522" i="4"/>
  <c r="U523" i="4" s="1"/>
  <c r="X522" i="4"/>
  <c r="X523" i="4" s="1"/>
  <c r="U514" i="4"/>
  <c r="X514" i="4"/>
  <c r="U506" i="4"/>
  <c r="X506" i="4"/>
  <c r="U517" i="4"/>
  <c r="U518" i="4" s="1"/>
  <c r="X517" i="4"/>
  <c r="X518" i="4" s="1"/>
  <c r="U519" i="4"/>
  <c r="X519" i="4"/>
  <c r="U524" i="4"/>
  <c r="U525" i="4" s="1"/>
  <c r="U515" i="4"/>
  <c r="X515" i="4"/>
  <c r="U527" i="4"/>
  <c r="X527" i="4"/>
  <c r="U507" i="4"/>
  <c r="X507" i="4"/>
  <c r="U520" i="4"/>
  <c r="X520" i="4"/>
  <c r="U495" i="4"/>
  <c r="X495" i="4"/>
  <c r="U496" i="4"/>
  <c r="X496" i="4"/>
  <c r="U497" i="4"/>
  <c r="X497" i="4"/>
  <c r="U535" i="4"/>
  <c r="X535" i="4"/>
  <c r="U549" i="4"/>
  <c r="X549" i="4"/>
  <c r="U533" i="4"/>
  <c r="X533" i="4"/>
  <c r="U534" i="4"/>
  <c r="X534" i="4"/>
  <c r="U548" i="4"/>
  <c r="X548" i="4"/>
  <c r="U551" i="4"/>
  <c r="U532" i="4"/>
  <c r="X532" i="4"/>
  <c r="U552" i="4"/>
  <c r="X552" i="4"/>
  <c r="U560" i="4"/>
  <c r="U537" i="4"/>
  <c r="X537" i="4"/>
  <c r="U561" i="4"/>
  <c r="U538" i="4"/>
  <c r="X538" i="4"/>
  <c r="U562" i="4"/>
  <c r="U563" i="4"/>
  <c r="U539" i="4"/>
  <c r="X539" i="4"/>
  <c r="U540" i="4"/>
  <c r="X540" i="4"/>
  <c r="U541" i="4"/>
  <c r="X541" i="4"/>
  <c r="U542" i="4"/>
  <c r="X542" i="4"/>
  <c r="U557" i="4"/>
  <c r="U543" i="4"/>
  <c r="X543" i="4"/>
  <c r="U558" i="4"/>
  <c r="U559" i="4"/>
  <c r="X546" i="4"/>
  <c r="X570" i="4"/>
  <c r="X571" i="4"/>
  <c r="X572" i="4"/>
  <c r="U554" i="4"/>
  <c r="U530" i="4"/>
  <c r="U531" i="4" s="1"/>
  <c r="U544" i="4"/>
  <c r="U545" i="4"/>
  <c r="U555" i="4"/>
  <c r="U564" i="4"/>
  <c r="U565" i="4"/>
  <c r="U536" i="4"/>
  <c r="X536" i="4"/>
  <c r="U553" i="4"/>
  <c r="X553" i="4"/>
  <c r="U573" i="4"/>
  <c r="X573" i="4"/>
  <c r="U574" i="4"/>
  <c r="X574" i="4"/>
  <c r="U575" i="4"/>
  <c r="X575" i="4"/>
  <c r="U578" i="4"/>
  <c r="X578" i="4"/>
  <c r="U581" i="4"/>
  <c r="X581" i="4"/>
  <c r="U588" i="4"/>
  <c r="X588" i="4"/>
  <c r="U589" i="4"/>
  <c r="X589" i="4"/>
  <c r="U590" i="4"/>
  <c r="X590" i="4"/>
  <c r="U591" i="4"/>
  <c r="X591" i="4"/>
  <c r="U592" i="4"/>
  <c r="X592" i="4"/>
  <c r="U616" i="4"/>
  <c r="X616" i="4"/>
  <c r="U617" i="4"/>
  <c r="X617" i="4"/>
  <c r="U604" i="4"/>
  <c r="X604" i="4"/>
  <c r="U620" i="4"/>
  <c r="X620" i="4"/>
  <c r="U618" i="4"/>
  <c r="X618" i="4"/>
  <c r="U593" i="4"/>
  <c r="X593" i="4"/>
  <c r="U594" i="4"/>
  <c r="X594" i="4"/>
  <c r="U595" i="4"/>
  <c r="X595" i="4"/>
  <c r="U596" i="4"/>
  <c r="X596" i="4"/>
  <c r="U597" i="4"/>
  <c r="X597" i="4"/>
  <c r="U598" i="4"/>
  <c r="X598" i="4"/>
  <c r="U623" i="4"/>
  <c r="U599" i="4"/>
  <c r="X599" i="4"/>
  <c r="U600" i="4"/>
  <c r="X600" i="4"/>
  <c r="U601" i="4"/>
  <c r="X601" i="4"/>
  <c r="U619" i="4"/>
  <c r="X619" i="4"/>
  <c r="U602" i="4"/>
  <c r="X602" i="4"/>
  <c r="U605" i="4"/>
  <c r="X605" i="4"/>
  <c r="U606" i="4"/>
  <c r="U603" i="4"/>
  <c r="X603" i="4"/>
  <c r="U584" i="4"/>
  <c r="U607" i="4"/>
  <c r="X607" i="4"/>
  <c r="U621" i="4"/>
  <c r="X621" i="4"/>
  <c r="U727" i="4"/>
  <c r="X727" i="4"/>
  <c r="U771" i="4"/>
  <c r="X771" i="4"/>
  <c r="U608" i="4"/>
  <c r="X608" i="4"/>
  <c r="U701" i="4"/>
  <c r="X701" i="4"/>
  <c r="U809" i="4"/>
  <c r="X809" i="4"/>
  <c r="U702" i="4"/>
  <c r="X702" i="4"/>
  <c r="U704" i="4"/>
  <c r="U703" i="4"/>
  <c r="X703" i="4"/>
  <c r="U810" i="4"/>
  <c r="X810" i="4"/>
  <c r="U696" i="4"/>
  <c r="X696" i="4"/>
  <c r="U609" i="4"/>
  <c r="X609" i="4"/>
  <c r="U610" i="4"/>
  <c r="X610" i="4"/>
  <c r="U611" i="4"/>
  <c r="X611" i="4"/>
  <c r="U585" i="4"/>
  <c r="X585" i="4"/>
  <c r="U586" i="4"/>
  <c r="X586" i="4"/>
  <c r="U612" i="4"/>
  <c r="X612" i="4"/>
  <c r="U697" i="4"/>
  <c r="X697" i="4"/>
  <c r="U698" i="4"/>
  <c r="X698" i="4"/>
  <c r="U708" i="4"/>
  <c r="X708" i="4"/>
  <c r="U821" i="4"/>
  <c r="U613" i="4"/>
  <c r="X613" i="4"/>
  <c r="U624" i="4"/>
  <c r="U614" i="4"/>
  <c r="X614" i="4"/>
  <c r="U627" i="4"/>
  <c r="X627" i="4"/>
  <c r="U628" i="4"/>
  <c r="X628" i="4"/>
  <c r="U825" i="4"/>
  <c r="U826" i="4" s="1"/>
  <c r="X825" i="4"/>
  <c r="X826" i="4" s="1"/>
  <c r="U755" i="4"/>
  <c r="X755" i="4"/>
  <c r="U756" i="4"/>
  <c r="X756" i="4"/>
  <c r="U757" i="4"/>
  <c r="X757" i="4"/>
  <c r="U631" i="4"/>
  <c r="X631" i="4"/>
  <c r="U780" i="4"/>
  <c r="X780" i="4"/>
  <c r="U783" i="4"/>
  <c r="X789" i="4"/>
  <c r="X790" i="4" s="1"/>
  <c r="U784" i="4"/>
  <c r="U786" i="4"/>
  <c r="U709" i="4"/>
  <c r="X709" i="4"/>
  <c r="U700" i="4"/>
  <c r="X700" i="4"/>
  <c r="U710" i="4"/>
  <c r="X710" i="4"/>
  <c r="U711" i="4"/>
  <c r="X711" i="4"/>
  <c r="U712" i="4"/>
  <c r="X712" i="4"/>
  <c r="U713" i="4"/>
  <c r="X713" i="4"/>
  <c r="U714" i="4"/>
  <c r="X714" i="4"/>
  <c r="U715" i="4"/>
  <c r="X715" i="4"/>
  <c r="U699" i="4"/>
  <c r="X699" i="4"/>
  <c r="U781" i="4"/>
  <c r="X781" i="4"/>
  <c r="U632" i="4"/>
  <c r="X632" i="4"/>
  <c r="U633" i="4"/>
  <c r="X633" i="4"/>
  <c r="U634" i="4"/>
  <c r="X634" i="4"/>
  <c r="U635" i="4"/>
  <c r="X635" i="4"/>
  <c r="U636" i="4"/>
  <c r="X636" i="4"/>
  <c r="U637" i="4"/>
  <c r="X637" i="4"/>
  <c r="U638" i="4"/>
  <c r="X638" i="4"/>
  <c r="U639" i="4"/>
  <c r="X639" i="4"/>
  <c r="U758" i="4"/>
  <c r="X758" i="4"/>
  <c r="U759" i="4"/>
  <c r="X759" i="4"/>
  <c r="U760" i="4"/>
  <c r="X760" i="4"/>
  <c r="U761" i="4"/>
  <c r="X761" i="4"/>
  <c r="U827" i="4"/>
  <c r="U828" i="4" s="1"/>
  <c r="X827" i="4"/>
  <c r="X828" i="4" s="1"/>
  <c r="U762" i="4"/>
  <c r="X762" i="4"/>
  <c r="U785" i="4"/>
  <c r="U640" i="4"/>
  <c r="X640" i="4"/>
  <c r="U641" i="4"/>
  <c r="X641" i="4"/>
  <c r="U642" i="4"/>
  <c r="X642" i="4"/>
  <c r="U763" i="4"/>
  <c r="X763" i="4"/>
  <c r="U643" i="4"/>
  <c r="X643" i="4"/>
  <c r="U764" i="4"/>
  <c r="X764" i="4"/>
  <c r="U644" i="4"/>
  <c r="X644" i="4"/>
  <c r="U765" i="4"/>
  <c r="X765" i="4"/>
  <c r="U645" i="4"/>
  <c r="X645" i="4"/>
  <c r="U646" i="4"/>
  <c r="X646" i="4"/>
  <c r="U766" i="4"/>
  <c r="X766" i="4"/>
  <c r="U647" i="4"/>
  <c r="X647" i="4"/>
  <c r="U648" i="4"/>
  <c r="X648" i="4"/>
  <c r="U649" i="4"/>
  <c r="X649" i="4"/>
  <c r="U650" i="4"/>
  <c r="X650" i="4"/>
  <c r="U651" i="4"/>
  <c r="X651" i="4"/>
  <c r="U652" i="4"/>
  <c r="X652" i="4"/>
  <c r="U653" i="4"/>
  <c r="X653" i="4"/>
  <c r="U791" i="4"/>
  <c r="X791" i="4"/>
  <c r="U792" i="4"/>
  <c r="X792" i="4"/>
  <c r="U778" i="4"/>
  <c r="U779" i="4" s="1"/>
  <c r="X778" i="4"/>
  <c r="X779" i="4" s="1"/>
  <c r="U793" i="4"/>
  <c r="X793" i="4"/>
  <c r="U716" i="4"/>
  <c r="X716" i="4"/>
  <c r="U811" i="4"/>
  <c r="X811" i="4"/>
  <c r="U812" i="4"/>
  <c r="X812" i="4"/>
  <c r="U813" i="4"/>
  <c r="X813" i="4"/>
  <c r="U717" i="4"/>
  <c r="X717" i="4"/>
  <c r="U822" i="4"/>
  <c r="X822" i="4"/>
  <c r="U794" i="4"/>
  <c r="X794" i="4"/>
  <c r="U795" i="4"/>
  <c r="X795" i="4"/>
  <c r="U796" i="4"/>
  <c r="X796" i="4"/>
  <c r="U797" i="4"/>
  <c r="X797" i="4"/>
  <c r="U798" i="4"/>
  <c r="X798" i="4"/>
  <c r="U705" i="4"/>
  <c r="U799" i="4"/>
  <c r="X799" i="4"/>
  <c r="U800" i="4"/>
  <c r="X800" i="4"/>
  <c r="U722" i="4"/>
  <c r="X722" i="4"/>
  <c r="U723" i="4"/>
  <c r="X723" i="4"/>
  <c r="U767" i="4"/>
  <c r="X767" i="4"/>
  <c r="U768" i="4"/>
  <c r="X768" i="4"/>
  <c r="U654" i="4"/>
  <c r="X654" i="4"/>
  <c r="U655" i="4"/>
  <c r="X655" i="4"/>
  <c r="U656" i="4"/>
  <c r="X656" i="4"/>
  <c r="U657" i="4"/>
  <c r="X657" i="4"/>
  <c r="U658" i="4"/>
  <c r="X658" i="4"/>
  <c r="U724" i="4"/>
  <c r="X724" i="4"/>
  <c r="U659" i="4"/>
  <c r="X659" i="4"/>
  <c r="U660" i="4"/>
  <c r="X660" i="4"/>
  <c r="U661" i="4"/>
  <c r="X661" i="4"/>
  <c r="U662" i="4"/>
  <c r="X662" i="4"/>
  <c r="U663" i="4"/>
  <c r="X663" i="4"/>
  <c r="U823" i="4"/>
  <c r="X823" i="4"/>
  <c r="U664" i="4"/>
  <c r="X664" i="4"/>
  <c r="U801" i="4"/>
  <c r="X801" i="4"/>
  <c r="U819" i="4"/>
  <c r="U820" i="4" s="1"/>
  <c r="X819" i="4"/>
  <c r="X820" i="4" s="1"/>
  <c r="U725" i="4"/>
  <c r="X725" i="4"/>
  <c r="U665" i="4"/>
  <c r="X665" i="4"/>
  <c r="U706" i="4"/>
  <c r="U726" i="4"/>
  <c r="X726" i="4"/>
  <c r="U666" i="4"/>
  <c r="X666" i="4"/>
  <c r="U667" i="4"/>
  <c r="X667" i="4"/>
  <c r="U668" i="4"/>
  <c r="X668" i="4"/>
  <c r="U669" i="4"/>
  <c r="X669" i="4"/>
  <c r="U670" i="4"/>
  <c r="X670" i="4"/>
  <c r="U671" i="4"/>
  <c r="X671" i="4"/>
  <c r="U720" i="4"/>
  <c r="X720" i="4"/>
  <c r="U707" i="4"/>
  <c r="U721" i="4"/>
  <c r="X721" i="4"/>
  <c r="U672" i="4"/>
  <c r="X672" i="4"/>
  <c r="U673" i="4"/>
  <c r="X673" i="4"/>
  <c r="U769" i="4"/>
  <c r="X769" i="4"/>
  <c r="U770" i="4"/>
  <c r="X770" i="4"/>
  <c r="U674" i="4"/>
  <c r="X674" i="4"/>
  <c r="U675" i="4"/>
  <c r="X675" i="4"/>
  <c r="U676" i="4"/>
  <c r="X676" i="4"/>
  <c r="U677" i="4"/>
  <c r="X677" i="4"/>
  <c r="U678" i="4"/>
  <c r="X678" i="4"/>
  <c r="U679" i="4"/>
  <c r="X679" i="4"/>
  <c r="U680" i="4"/>
  <c r="X680" i="4"/>
  <c r="U681" i="4"/>
  <c r="X681" i="4"/>
  <c r="U802" i="4"/>
  <c r="X802" i="4"/>
  <c r="U682" i="4"/>
  <c r="X682" i="4"/>
  <c r="U683" i="4"/>
  <c r="X683" i="4"/>
  <c r="U684" i="4"/>
  <c r="X684" i="4"/>
  <c r="U803" i="4"/>
  <c r="X803" i="4"/>
  <c r="U804" i="4"/>
  <c r="X804" i="4"/>
  <c r="U685" i="4"/>
  <c r="X685" i="4"/>
  <c r="U686" i="4"/>
  <c r="X686" i="4"/>
  <c r="U687" i="4"/>
  <c r="X687" i="4"/>
  <c r="U688" i="4"/>
  <c r="X688" i="4"/>
  <c r="U689" i="4"/>
  <c r="X689" i="4"/>
  <c r="U690" i="4"/>
  <c r="X690" i="4"/>
  <c r="U691" i="4"/>
  <c r="X691" i="4"/>
  <c r="U692" i="4"/>
  <c r="X692" i="4"/>
  <c r="U693" i="4"/>
  <c r="X693" i="4"/>
  <c r="U694" i="4"/>
  <c r="X694" i="4"/>
  <c r="U695" i="4"/>
  <c r="X695" i="4"/>
  <c r="U805" i="4"/>
  <c r="X805" i="4"/>
  <c r="U806" i="4"/>
  <c r="X806" i="4"/>
  <c r="U807" i="4"/>
  <c r="X807" i="4"/>
  <c r="U808" i="4"/>
  <c r="X808" i="4"/>
  <c r="U718" i="4"/>
  <c r="X718" i="4"/>
  <c r="U719" i="4"/>
  <c r="X719" i="4"/>
  <c r="U787" i="4"/>
  <c r="U728" i="4"/>
  <c r="X728" i="4"/>
  <c r="U729" i="4"/>
  <c r="X729" i="4"/>
  <c r="U730" i="4"/>
  <c r="X730" i="4"/>
  <c r="U772" i="4"/>
  <c r="X772" i="4"/>
  <c r="U773" i="4"/>
  <c r="X773" i="4"/>
  <c r="U731" i="4"/>
  <c r="X731" i="4"/>
  <c r="U732" i="4"/>
  <c r="X732" i="4"/>
  <c r="U733" i="4"/>
  <c r="X733" i="4"/>
  <c r="U734" i="4"/>
  <c r="U735" i="4"/>
  <c r="U736" i="4"/>
  <c r="X736" i="4"/>
  <c r="U737" i="4"/>
  <c r="X737" i="4"/>
  <c r="U738" i="4"/>
  <c r="X738" i="4"/>
  <c r="U739" i="4"/>
  <c r="X739" i="4"/>
  <c r="U740" i="4"/>
  <c r="X740" i="4"/>
  <c r="U741" i="4"/>
  <c r="X741" i="4"/>
  <c r="U742" i="4"/>
  <c r="X742" i="4"/>
  <c r="U743" i="4"/>
  <c r="X743" i="4"/>
  <c r="U744" i="4"/>
  <c r="X744" i="4"/>
  <c r="U745" i="4"/>
  <c r="X745" i="4"/>
  <c r="U746" i="4"/>
  <c r="X746" i="4"/>
  <c r="U774" i="4"/>
  <c r="X774" i="4"/>
  <c r="U775" i="4"/>
  <c r="X775" i="4"/>
  <c r="U747" i="4"/>
  <c r="X747" i="4"/>
  <c r="U748" i="4"/>
  <c r="X748" i="4"/>
  <c r="U749" i="4"/>
  <c r="X749" i="4"/>
  <c r="U750" i="4"/>
  <c r="X750" i="4"/>
  <c r="U751" i="4"/>
  <c r="X751" i="4"/>
  <c r="U752" i="4"/>
  <c r="X752" i="4"/>
  <c r="U753" i="4"/>
  <c r="X753" i="4"/>
  <c r="U814" i="4"/>
  <c r="X814" i="4"/>
  <c r="U815" i="4"/>
  <c r="X815" i="4"/>
  <c r="U816" i="4"/>
  <c r="X816" i="4"/>
  <c r="U817" i="4"/>
  <c r="X817" i="4"/>
  <c r="U776" i="4"/>
  <c r="X776" i="4"/>
  <c r="U830" i="4"/>
  <c r="X830" i="4"/>
  <c r="X832" i="4" s="1"/>
  <c r="X835" i="4" s="1"/>
  <c r="U831" i="4"/>
  <c r="X831" i="4"/>
  <c r="U839" i="4"/>
  <c r="X839" i="4"/>
  <c r="U833" i="4"/>
  <c r="U834" i="4" s="1"/>
  <c r="X833" i="4"/>
  <c r="X834" i="4" s="1"/>
  <c r="U836" i="4"/>
  <c r="X836" i="4"/>
  <c r="U840" i="4"/>
  <c r="U841" i="4"/>
  <c r="X841" i="4"/>
  <c r="X843" i="4"/>
  <c r="X844" i="4" s="1"/>
  <c r="U870" i="4"/>
  <c r="U871" i="4" s="1"/>
  <c r="X870" i="4"/>
  <c r="X871" i="4" s="1"/>
  <c r="U846" i="4"/>
  <c r="X846" i="4"/>
  <c r="U873" i="4"/>
  <c r="X873" i="4"/>
  <c r="U874" i="4"/>
  <c r="X874" i="4"/>
  <c r="U875" i="4"/>
  <c r="X875" i="4"/>
  <c r="U876" i="4"/>
  <c r="X876" i="4"/>
  <c r="U877" i="4"/>
  <c r="X877" i="4"/>
  <c r="U847" i="4"/>
  <c r="X847" i="4"/>
  <c r="U848" i="4"/>
  <c r="X848" i="4"/>
  <c r="U849" i="4"/>
  <c r="X849" i="4"/>
  <c r="U850" i="4"/>
  <c r="X850" i="4"/>
  <c r="U851" i="4"/>
  <c r="X851" i="4"/>
  <c r="U852" i="4"/>
  <c r="X852" i="4"/>
  <c r="U886" i="4"/>
  <c r="U887" i="4" s="1"/>
  <c r="U883" i="4"/>
  <c r="U853" i="4"/>
  <c r="X853" i="4"/>
  <c r="U884" i="4"/>
  <c r="U888" i="4"/>
  <c r="U889" i="4" s="1"/>
  <c r="U854" i="4"/>
  <c r="X854" i="4"/>
  <c r="U855" i="4"/>
  <c r="X855" i="4"/>
  <c r="U856" i="4"/>
  <c r="X856" i="4"/>
  <c r="U857" i="4"/>
  <c r="X857" i="4"/>
  <c r="U858" i="4"/>
  <c r="X858" i="4"/>
  <c r="U859" i="4"/>
  <c r="X859" i="4"/>
  <c r="U860" i="4"/>
  <c r="X860" i="4"/>
  <c r="U891" i="4"/>
  <c r="U861" i="4"/>
  <c r="X861" i="4"/>
  <c r="U862" i="4"/>
  <c r="X862" i="4"/>
  <c r="U951" i="4"/>
  <c r="U952" i="4"/>
  <c r="U953" i="4"/>
  <c r="U954" i="4"/>
  <c r="U956" i="4"/>
  <c r="X956" i="4"/>
  <c r="U946" i="4"/>
  <c r="U950" i="4" s="1"/>
  <c r="U917" i="4"/>
  <c r="U868" i="4"/>
  <c r="X868" i="4"/>
  <c r="U918" i="4"/>
  <c r="U863" i="4"/>
  <c r="X863" i="4"/>
  <c r="X896" i="4"/>
  <c r="U919" i="4"/>
  <c r="U920" i="4"/>
  <c r="U921" i="4"/>
  <c r="U892" i="4"/>
  <c r="U893" i="4"/>
  <c r="U957" i="4"/>
  <c r="X957" i="4"/>
  <c r="U880" i="4"/>
  <c r="U881" i="4" s="1"/>
  <c r="X880" i="4"/>
  <c r="X881" i="4" s="1"/>
  <c r="U894" i="4"/>
  <c r="U958" i="4"/>
  <c r="X958" i="4"/>
  <c r="U895" i="4"/>
  <c r="U864" i="4"/>
  <c r="X864" i="4"/>
  <c r="U897" i="4"/>
  <c r="X897" i="4"/>
  <c r="U865" i="4"/>
  <c r="X865" i="4"/>
  <c r="U866" i="4"/>
  <c r="X866" i="4"/>
  <c r="U867" i="4"/>
  <c r="X867" i="4"/>
  <c r="U878" i="4"/>
  <c r="X878" i="4"/>
  <c r="X8" i="4"/>
  <c r="U8" i="4"/>
  <c r="R9" i="4"/>
  <c r="R10" i="4"/>
  <c r="R11" i="4"/>
  <c r="R12" i="4"/>
  <c r="R13" i="4"/>
  <c r="R16" i="4"/>
  <c r="R19" i="4"/>
  <c r="R26" i="4"/>
  <c r="R29" i="4"/>
  <c r="R33" i="4"/>
  <c r="R36" i="4"/>
  <c r="R37" i="4"/>
  <c r="R32" i="4"/>
  <c r="R38" i="4"/>
  <c r="R39" i="4"/>
  <c r="R40" i="4"/>
  <c r="R41" i="4"/>
  <c r="R44" i="4"/>
  <c r="R45" i="4"/>
  <c r="R49" i="4"/>
  <c r="R50" i="4"/>
  <c r="R48" i="4"/>
  <c r="R51" i="4"/>
  <c r="R88" i="4"/>
  <c r="R53" i="4"/>
  <c r="R54" i="4" s="1"/>
  <c r="R62" i="4"/>
  <c r="R63" i="4"/>
  <c r="R66" i="4"/>
  <c r="R58" i="4"/>
  <c r="R59" i="4" s="1"/>
  <c r="R61" i="4"/>
  <c r="R68" i="4"/>
  <c r="R69" i="4" s="1"/>
  <c r="R92" i="4"/>
  <c r="R90" i="4"/>
  <c r="R100" i="4"/>
  <c r="R95" i="4"/>
  <c r="R101" i="4"/>
  <c r="R93" i="4"/>
  <c r="R94" i="4"/>
  <c r="R102" i="4"/>
  <c r="R160" i="4"/>
  <c r="R163" i="4"/>
  <c r="R154" i="4"/>
  <c r="R103" i="4"/>
  <c r="R104" i="4"/>
  <c r="R105" i="4"/>
  <c r="R107" i="4"/>
  <c r="R161" i="4"/>
  <c r="R155" i="4"/>
  <c r="R164" i="4"/>
  <c r="R171" i="4"/>
  <c r="R172" i="4"/>
  <c r="R173" i="4"/>
  <c r="R174" i="4"/>
  <c r="R176" i="4"/>
  <c r="R167" i="4"/>
  <c r="R169" i="4"/>
  <c r="R170" i="4" s="1"/>
  <c r="R177" i="4"/>
  <c r="R193" i="4"/>
  <c r="R175" i="4"/>
  <c r="R192" i="4"/>
  <c r="R202" i="4"/>
  <c r="R194" i="4"/>
  <c r="R184" i="4"/>
  <c r="R185" i="4"/>
  <c r="R195" i="4"/>
  <c r="R196" i="4"/>
  <c r="R186" i="4"/>
  <c r="R203" i="4"/>
  <c r="R204" i="4"/>
  <c r="R190" i="4"/>
  <c r="R180" i="4"/>
  <c r="R223" i="4"/>
  <c r="R224" i="4"/>
  <c r="R181" i="4"/>
  <c r="R187" i="4"/>
  <c r="R182" i="4"/>
  <c r="R188" i="4"/>
  <c r="R197" i="4"/>
  <c r="R206" i="4"/>
  <c r="R207" i="4"/>
  <c r="R189" i="4"/>
  <c r="R222" i="4"/>
  <c r="R211" i="4"/>
  <c r="R227" i="4"/>
  <c r="R212" i="4"/>
  <c r="R213" i="4"/>
  <c r="R214" i="4"/>
  <c r="R215" i="4"/>
  <c r="R216" i="4"/>
  <c r="R286" i="4"/>
  <c r="R287" i="4"/>
  <c r="R225" i="4"/>
  <c r="R226" i="4"/>
  <c r="R217" i="4"/>
  <c r="R210" i="4"/>
  <c r="R319" i="4"/>
  <c r="R320" i="4" s="1"/>
  <c r="R288" i="4"/>
  <c r="R305" i="4"/>
  <c r="R342" i="4"/>
  <c r="R343" i="4" s="1"/>
  <c r="R289" i="4"/>
  <c r="R294" i="4"/>
  <c r="R295" i="4"/>
  <c r="R296" i="4"/>
  <c r="R297" i="4"/>
  <c r="R290" i="4"/>
  <c r="R291" i="4"/>
  <c r="R251" i="4"/>
  <c r="R292" i="4"/>
  <c r="R237" i="4"/>
  <c r="R238" i="4"/>
  <c r="R252" i="4"/>
  <c r="R239" i="4"/>
  <c r="R253" i="4"/>
  <c r="R254" i="4"/>
  <c r="R255" i="4"/>
  <c r="R310" i="4"/>
  <c r="R306" i="4"/>
  <c r="R307" i="4"/>
  <c r="R308" i="4"/>
  <c r="R376" i="4"/>
  <c r="R309" i="4"/>
  <c r="R345" i="4"/>
  <c r="R349" i="4"/>
  <c r="R350" i="4" s="1"/>
  <c r="R409" i="4"/>
  <c r="R404" i="4"/>
  <c r="R427" i="4"/>
  <c r="R428" i="4"/>
  <c r="R430" i="4"/>
  <c r="R408" i="4"/>
  <c r="R397" i="4"/>
  <c r="R431" i="4"/>
  <c r="R401" i="4"/>
  <c r="R385" i="4"/>
  <c r="R386" i="4" s="1"/>
  <c r="R400" i="4"/>
  <c r="R432" i="4"/>
  <c r="R447" i="4"/>
  <c r="R481" i="4"/>
  <c r="R482" i="4" s="1"/>
  <c r="R441" i="4"/>
  <c r="R479" i="4"/>
  <c r="R484" i="4"/>
  <c r="R487" i="4"/>
  <c r="R488" i="4"/>
  <c r="R489" i="4"/>
  <c r="R490" i="4"/>
  <c r="R499" i="4"/>
  <c r="R509" i="4"/>
  <c r="R510" i="4" s="1"/>
  <c r="R493" i="4"/>
  <c r="R448" i="4"/>
  <c r="R472" i="4"/>
  <c r="R450" i="4"/>
  <c r="R451" i="4" s="1"/>
  <c r="R453" i="4"/>
  <c r="R454" i="4"/>
  <c r="R445" i="4"/>
  <c r="R469" i="4"/>
  <c r="R439" i="4"/>
  <c r="R435" i="4"/>
  <c r="R473" i="4"/>
  <c r="R436" i="4"/>
  <c r="R474" i="4"/>
  <c r="R442" i="4"/>
  <c r="R443" i="4"/>
  <c r="R500" i="4"/>
  <c r="R501" i="4"/>
  <c r="R452" i="4"/>
  <c r="R455" i="4" s="1"/>
  <c r="R440" i="4"/>
  <c r="R444" i="4"/>
  <c r="R502" i="4"/>
  <c r="R504" i="4"/>
  <c r="R505" i="4"/>
  <c r="R494" i="4"/>
  <c r="R522" i="4"/>
  <c r="R523" i="4" s="1"/>
  <c r="R514" i="4"/>
  <c r="R506" i="4"/>
  <c r="R517" i="4"/>
  <c r="R518" i="4" s="1"/>
  <c r="R519" i="4"/>
  <c r="R515" i="4"/>
  <c r="R527" i="4"/>
  <c r="R507" i="4"/>
  <c r="R520" i="4"/>
  <c r="R495" i="4"/>
  <c r="R496" i="4"/>
  <c r="R497" i="4"/>
  <c r="R535" i="4"/>
  <c r="R549" i="4"/>
  <c r="R533" i="4"/>
  <c r="R534" i="4"/>
  <c r="R548" i="4"/>
  <c r="R532" i="4"/>
  <c r="R552" i="4"/>
  <c r="R537" i="4"/>
  <c r="R538" i="4"/>
  <c r="R539" i="4"/>
  <c r="R540" i="4"/>
  <c r="R541" i="4"/>
  <c r="R542" i="4"/>
  <c r="R543" i="4"/>
  <c r="R536" i="4"/>
  <c r="R553" i="4"/>
  <c r="R573" i="4"/>
  <c r="R574" i="4"/>
  <c r="R575" i="4"/>
  <c r="R578" i="4"/>
  <c r="R581" i="4"/>
  <c r="R588" i="4"/>
  <c r="R589" i="4"/>
  <c r="R590" i="4"/>
  <c r="R591" i="4"/>
  <c r="R592" i="4"/>
  <c r="R616" i="4"/>
  <c r="R617" i="4"/>
  <c r="R604" i="4"/>
  <c r="R620" i="4"/>
  <c r="R618" i="4"/>
  <c r="R593" i="4"/>
  <c r="R594" i="4"/>
  <c r="R595" i="4"/>
  <c r="R596" i="4"/>
  <c r="R597" i="4"/>
  <c r="R598" i="4"/>
  <c r="R599" i="4"/>
  <c r="R600" i="4"/>
  <c r="R601" i="4"/>
  <c r="R619" i="4"/>
  <c r="R602" i="4"/>
  <c r="R605" i="4"/>
  <c r="R603" i="4"/>
  <c r="R607" i="4"/>
  <c r="R621" i="4"/>
  <c r="R727" i="4"/>
  <c r="R771" i="4"/>
  <c r="R608" i="4"/>
  <c r="R701" i="4"/>
  <c r="R809" i="4"/>
  <c r="R702" i="4"/>
  <c r="R703" i="4"/>
  <c r="R810" i="4"/>
  <c r="R696" i="4"/>
  <c r="R609" i="4"/>
  <c r="R610" i="4"/>
  <c r="R611" i="4"/>
  <c r="R585" i="4"/>
  <c r="R586" i="4"/>
  <c r="R612" i="4"/>
  <c r="R697" i="4"/>
  <c r="R698" i="4"/>
  <c r="R708" i="4"/>
  <c r="R613" i="4"/>
  <c r="R614" i="4"/>
  <c r="R627" i="4"/>
  <c r="R628" i="4"/>
  <c r="R825" i="4"/>
  <c r="R826" i="4" s="1"/>
  <c r="R755" i="4"/>
  <c r="R756" i="4"/>
  <c r="R757" i="4"/>
  <c r="R631" i="4"/>
  <c r="R780" i="4"/>
  <c r="R709" i="4"/>
  <c r="R700" i="4"/>
  <c r="R710" i="4"/>
  <c r="R711" i="4"/>
  <c r="R712" i="4"/>
  <c r="R713" i="4"/>
  <c r="R714" i="4"/>
  <c r="R715" i="4"/>
  <c r="R699" i="4"/>
  <c r="R781" i="4"/>
  <c r="R632" i="4"/>
  <c r="R633" i="4"/>
  <c r="R634" i="4"/>
  <c r="R635" i="4"/>
  <c r="R636" i="4"/>
  <c r="R637" i="4"/>
  <c r="R638" i="4"/>
  <c r="R639" i="4"/>
  <c r="R758" i="4"/>
  <c r="R759" i="4"/>
  <c r="R760" i="4"/>
  <c r="R761" i="4"/>
  <c r="R827" i="4"/>
  <c r="R828" i="4" s="1"/>
  <c r="R762" i="4"/>
  <c r="R640" i="4"/>
  <c r="R641" i="4"/>
  <c r="R642" i="4"/>
  <c r="R763" i="4"/>
  <c r="R643" i="4"/>
  <c r="R764" i="4"/>
  <c r="R644" i="4"/>
  <c r="R765" i="4"/>
  <c r="R645" i="4"/>
  <c r="R646" i="4"/>
  <c r="R766" i="4"/>
  <c r="R647" i="4"/>
  <c r="R648" i="4"/>
  <c r="R649" i="4"/>
  <c r="R650" i="4"/>
  <c r="R651" i="4"/>
  <c r="R652" i="4"/>
  <c r="R653" i="4"/>
  <c r="R791" i="4"/>
  <c r="R792" i="4"/>
  <c r="R778" i="4"/>
  <c r="R779" i="4" s="1"/>
  <c r="R793" i="4"/>
  <c r="R716" i="4"/>
  <c r="R811" i="4"/>
  <c r="R812" i="4"/>
  <c r="R813" i="4"/>
  <c r="R717" i="4"/>
  <c r="R822" i="4"/>
  <c r="R794" i="4"/>
  <c r="R795" i="4"/>
  <c r="R796" i="4"/>
  <c r="R797" i="4"/>
  <c r="R798" i="4"/>
  <c r="R799" i="4"/>
  <c r="R800" i="4"/>
  <c r="R722" i="4"/>
  <c r="R723" i="4"/>
  <c r="R767" i="4"/>
  <c r="R768" i="4"/>
  <c r="R654" i="4"/>
  <c r="R655" i="4"/>
  <c r="R656" i="4"/>
  <c r="R657" i="4"/>
  <c r="R658" i="4"/>
  <c r="R724" i="4"/>
  <c r="R659" i="4"/>
  <c r="R660" i="4"/>
  <c r="R661" i="4"/>
  <c r="R662" i="4"/>
  <c r="R663" i="4"/>
  <c r="R823" i="4"/>
  <c r="R664" i="4"/>
  <c r="R801" i="4"/>
  <c r="R819" i="4"/>
  <c r="R820" i="4" s="1"/>
  <c r="R725" i="4"/>
  <c r="R665" i="4"/>
  <c r="R726" i="4"/>
  <c r="R666" i="4"/>
  <c r="R667" i="4"/>
  <c r="R668" i="4"/>
  <c r="R669" i="4"/>
  <c r="R670" i="4"/>
  <c r="R671" i="4"/>
  <c r="R720" i="4"/>
  <c r="R721" i="4"/>
  <c r="R672" i="4"/>
  <c r="R673" i="4"/>
  <c r="R769" i="4"/>
  <c r="R770" i="4"/>
  <c r="R674" i="4"/>
  <c r="R675" i="4"/>
  <c r="R676" i="4"/>
  <c r="R677" i="4"/>
  <c r="R678" i="4"/>
  <c r="R679" i="4"/>
  <c r="R680" i="4"/>
  <c r="R681" i="4"/>
  <c r="R802" i="4"/>
  <c r="R682" i="4"/>
  <c r="R683" i="4"/>
  <c r="R684" i="4"/>
  <c r="R803" i="4"/>
  <c r="R804" i="4"/>
  <c r="R685" i="4"/>
  <c r="R686" i="4"/>
  <c r="R687" i="4"/>
  <c r="R688" i="4"/>
  <c r="R689" i="4"/>
  <c r="R690" i="4"/>
  <c r="R691" i="4"/>
  <c r="R692" i="4"/>
  <c r="R693" i="4"/>
  <c r="R694" i="4"/>
  <c r="R695" i="4"/>
  <c r="R805" i="4"/>
  <c r="R806" i="4"/>
  <c r="R807" i="4"/>
  <c r="R808" i="4"/>
  <c r="R718" i="4"/>
  <c r="R719" i="4"/>
  <c r="R728" i="4"/>
  <c r="R729" i="4"/>
  <c r="R730" i="4"/>
  <c r="R772" i="4"/>
  <c r="R773" i="4"/>
  <c r="R731" i="4"/>
  <c r="R732" i="4"/>
  <c r="R733" i="4"/>
  <c r="R736" i="4"/>
  <c r="R737" i="4"/>
  <c r="R738" i="4"/>
  <c r="R739" i="4"/>
  <c r="R740" i="4"/>
  <c r="R741" i="4"/>
  <c r="R742" i="4"/>
  <c r="R743" i="4"/>
  <c r="R744" i="4"/>
  <c r="R745" i="4"/>
  <c r="R746" i="4"/>
  <c r="R774" i="4"/>
  <c r="R775" i="4"/>
  <c r="R747" i="4"/>
  <c r="R748" i="4"/>
  <c r="R749" i="4"/>
  <c r="R750" i="4"/>
  <c r="R751" i="4"/>
  <c r="R752" i="4"/>
  <c r="R753" i="4"/>
  <c r="R814" i="4"/>
  <c r="R815" i="4"/>
  <c r="R816" i="4"/>
  <c r="R817" i="4"/>
  <c r="R776" i="4"/>
  <c r="R830" i="4"/>
  <c r="R831" i="4"/>
  <c r="R839" i="4"/>
  <c r="R833" i="4"/>
  <c r="R834" i="4" s="1"/>
  <c r="R836" i="4"/>
  <c r="R841" i="4"/>
  <c r="R870" i="4"/>
  <c r="R871" i="4" s="1"/>
  <c r="R846" i="4"/>
  <c r="R873" i="4"/>
  <c r="R874" i="4"/>
  <c r="R875" i="4"/>
  <c r="R876" i="4"/>
  <c r="R877" i="4"/>
  <c r="R847" i="4"/>
  <c r="R848" i="4"/>
  <c r="R849" i="4"/>
  <c r="R850" i="4"/>
  <c r="R851" i="4"/>
  <c r="R852" i="4"/>
  <c r="R853" i="4"/>
  <c r="R854" i="4"/>
  <c r="R855" i="4"/>
  <c r="R856" i="4"/>
  <c r="R857" i="4"/>
  <c r="R858" i="4"/>
  <c r="R859" i="4"/>
  <c r="R860" i="4"/>
  <c r="R861" i="4"/>
  <c r="R862" i="4"/>
  <c r="R956" i="4"/>
  <c r="R868" i="4"/>
  <c r="R863" i="4"/>
  <c r="R957" i="4"/>
  <c r="R880" i="4"/>
  <c r="R881" i="4" s="1"/>
  <c r="R958" i="4"/>
  <c r="R864" i="4"/>
  <c r="R897" i="4"/>
  <c r="R865" i="4"/>
  <c r="R866" i="4"/>
  <c r="R867" i="4"/>
  <c r="R878" i="4"/>
  <c r="R8" i="4"/>
  <c r="N9" i="4"/>
  <c r="V9" i="4" s="1"/>
  <c r="O9" i="4"/>
  <c r="AE9" i="4" s="1"/>
  <c r="N10" i="4"/>
  <c r="O10" i="4"/>
  <c r="N11" i="4"/>
  <c r="V11" i="4" s="1"/>
  <c r="O11" i="4"/>
  <c r="N12" i="4"/>
  <c r="O12" i="4"/>
  <c r="AE12" i="4" s="1"/>
  <c r="N13" i="4"/>
  <c r="O13" i="4"/>
  <c r="AE13" i="4" s="1"/>
  <c r="N16" i="4"/>
  <c r="V16" i="4" s="1"/>
  <c r="O16" i="4"/>
  <c r="N23" i="4"/>
  <c r="R23" i="4" s="1"/>
  <c r="R24" i="4" s="1"/>
  <c r="O23" i="4"/>
  <c r="N19" i="4"/>
  <c r="V19" i="4" s="1"/>
  <c r="V20" i="4" s="1"/>
  <c r="O19" i="4"/>
  <c r="AE19" i="4" s="1"/>
  <c r="N21" i="4"/>
  <c r="R21" i="4" s="1"/>
  <c r="R22" i="4" s="1"/>
  <c r="O21" i="4"/>
  <c r="N26" i="4"/>
  <c r="V26" i="4" s="1"/>
  <c r="O26" i="4"/>
  <c r="N29" i="4"/>
  <c r="V29" i="4" s="1"/>
  <c r="O29" i="4"/>
  <c r="AE29" i="4" s="1"/>
  <c r="N33" i="4"/>
  <c r="O33" i="4"/>
  <c r="AE33" i="4" s="1"/>
  <c r="N36" i="4"/>
  <c r="V36" i="4" s="1"/>
  <c r="O36" i="4"/>
  <c r="N37" i="4"/>
  <c r="O37" i="4"/>
  <c r="N32" i="4"/>
  <c r="V32" i="4" s="1"/>
  <c r="O32" i="4"/>
  <c r="AE32" i="4" s="1"/>
  <c r="N38" i="4"/>
  <c r="O38" i="4"/>
  <c r="AE38" i="4" s="1"/>
  <c r="N39" i="4"/>
  <c r="V39" i="4" s="1"/>
  <c r="O39" i="4"/>
  <c r="N40" i="4"/>
  <c r="O40" i="4"/>
  <c r="N41" i="4"/>
  <c r="V41" i="4" s="1"/>
  <c r="O41" i="4"/>
  <c r="AE41" i="4" s="1"/>
  <c r="N44" i="4"/>
  <c r="O44" i="4"/>
  <c r="AE44" i="4" s="1"/>
  <c r="N45" i="4"/>
  <c r="V45" i="4" s="1"/>
  <c r="O45" i="4"/>
  <c r="AE45" i="4" s="1"/>
  <c r="N49" i="4"/>
  <c r="O49" i="4"/>
  <c r="N50" i="4"/>
  <c r="V50" i="4" s="1"/>
  <c r="O50" i="4"/>
  <c r="N48" i="4"/>
  <c r="V48" i="4" s="1"/>
  <c r="O48" i="4"/>
  <c r="AE48" i="4" s="1"/>
  <c r="N51" i="4"/>
  <c r="V51" i="4" s="1"/>
  <c r="O51" i="4"/>
  <c r="N88" i="4"/>
  <c r="O88" i="4"/>
  <c r="N53" i="4"/>
  <c r="O53" i="4"/>
  <c r="AE53" i="4" s="1"/>
  <c r="N62" i="4"/>
  <c r="V62" i="4" s="1"/>
  <c r="O62" i="4"/>
  <c r="AE62" i="4" s="1"/>
  <c r="N63" i="4"/>
  <c r="O63" i="4"/>
  <c r="AE63" i="4" s="1"/>
  <c r="N66" i="4"/>
  <c r="O66" i="4"/>
  <c r="N55" i="4"/>
  <c r="V55" i="4" s="1"/>
  <c r="O55" i="4"/>
  <c r="AE55" i="4" s="1"/>
  <c r="N70" i="4"/>
  <c r="R70" i="4" s="1"/>
  <c r="R71" i="4" s="1"/>
  <c r="O70" i="4"/>
  <c r="N73" i="4"/>
  <c r="O73" i="4"/>
  <c r="N75" i="4"/>
  <c r="O75" i="4"/>
  <c r="N76" i="4"/>
  <c r="R76" i="4" s="1"/>
  <c r="O76" i="4"/>
  <c r="N78" i="4"/>
  <c r="R78" i="4" s="1"/>
  <c r="R79" i="4" s="1"/>
  <c r="O78" i="4"/>
  <c r="N86" i="4"/>
  <c r="O86" i="4"/>
  <c r="AE86" i="4" s="1"/>
  <c r="N87" i="4"/>
  <c r="U87" i="4" s="1"/>
  <c r="O87" i="4"/>
  <c r="AE87" i="4" s="1"/>
  <c r="N56" i="4"/>
  <c r="X56" i="4" s="1"/>
  <c r="O56" i="4"/>
  <c r="AG56" i="4" s="1"/>
  <c r="N80" i="4"/>
  <c r="O80" i="4"/>
  <c r="N58" i="4"/>
  <c r="V58" i="4" s="1"/>
  <c r="V59" i="4" s="1"/>
  <c r="O58" i="4"/>
  <c r="N81" i="4"/>
  <c r="O81" i="4"/>
  <c r="N84" i="4"/>
  <c r="R84" i="4" s="1"/>
  <c r="O84" i="4"/>
  <c r="N85" i="4"/>
  <c r="O85" i="4"/>
  <c r="N60" i="4"/>
  <c r="O60" i="4"/>
  <c r="N61" i="4"/>
  <c r="O61" i="4"/>
  <c r="N68" i="4"/>
  <c r="V68" i="4" s="1"/>
  <c r="V69" i="4" s="1"/>
  <c r="O68" i="4"/>
  <c r="AE68" i="4" s="1"/>
  <c r="N89" i="4"/>
  <c r="U89" i="4" s="1"/>
  <c r="O89" i="4"/>
  <c r="N91" i="4"/>
  <c r="O91" i="4"/>
  <c r="N92" i="4"/>
  <c r="O92" i="4"/>
  <c r="N90" i="4"/>
  <c r="V90" i="4" s="1"/>
  <c r="O90" i="4"/>
  <c r="N100" i="4"/>
  <c r="V100" i="4" s="1"/>
  <c r="O100" i="4"/>
  <c r="AE100" i="4" s="1"/>
  <c r="N95" i="4"/>
  <c r="O95" i="4"/>
  <c r="AE95" i="4" s="1"/>
  <c r="N101" i="4"/>
  <c r="V101" i="4" s="1"/>
  <c r="O101" i="4"/>
  <c r="N93" i="4"/>
  <c r="O93" i="4"/>
  <c r="AE93" i="4" s="1"/>
  <c r="N94" i="4"/>
  <c r="V94" i="4" s="1"/>
  <c r="O94" i="4"/>
  <c r="AE94" i="4" s="1"/>
  <c r="N102" i="4"/>
  <c r="O102" i="4"/>
  <c r="AE102" i="4" s="1"/>
  <c r="N160" i="4"/>
  <c r="O160" i="4"/>
  <c r="N163" i="4"/>
  <c r="O163" i="4"/>
  <c r="N154" i="4"/>
  <c r="O154" i="4"/>
  <c r="AE154" i="4" s="1"/>
  <c r="N117" i="4"/>
  <c r="V117" i="4" s="1"/>
  <c r="O117" i="4"/>
  <c r="N118" i="4"/>
  <c r="O118" i="4"/>
  <c r="AG118" i="4" s="1"/>
  <c r="N103" i="4"/>
  <c r="V103" i="4" s="1"/>
  <c r="O103" i="4"/>
  <c r="N149" i="4"/>
  <c r="O149" i="4"/>
  <c r="AE149" i="4" s="1"/>
  <c r="N104" i="4"/>
  <c r="V104" i="4" s="1"/>
  <c r="O104" i="4"/>
  <c r="N119" i="4"/>
  <c r="R119" i="4" s="1"/>
  <c r="O119" i="4"/>
  <c r="AG119" i="4" s="1"/>
  <c r="N120" i="4"/>
  <c r="O120" i="4"/>
  <c r="N121" i="4"/>
  <c r="X121" i="4" s="1"/>
  <c r="O121" i="4"/>
  <c r="AA121" i="4" s="1"/>
  <c r="N123" i="4"/>
  <c r="R123" i="4" s="1"/>
  <c r="O123" i="4"/>
  <c r="AD123" i="4" s="1"/>
  <c r="N124" i="4"/>
  <c r="X124" i="4" s="1"/>
  <c r="O124" i="4"/>
  <c r="AA124" i="4" s="1"/>
  <c r="N125" i="4"/>
  <c r="U125" i="4" s="1"/>
  <c r="O125" i="4"/>
  <c r="AD125" i="4" s="1"/>
  <c r="N127" i="4"/>
  <c r="U127" i="4" s="1"/>
  <c r="O127" i="4"/>
  <c r="AD127" i="4" s="1"/>
  <c r="N128" i="4"/>
  <c r="U128" i="4" s="1"/>
  <c r="O128" i="4"/>
  <c r="AD128" i="4" s="1"/>
  <c r="N129" i="4"/>
  <c r="X129" i="4" s="1"/>
  <c r="O129" i="4"/>
  <c r="AD129" i="4" s="1"/>
  <c r="N133" i="4"/>
  <c r="R133" i="4" s="1"/>
  <c r="O133" i="4"/>
  <c r="N134" i="4"/>
  <c r="O134" i="4"/>
  <c r="N135" i="4"/>
  <c r="O135" i="4"/>
  <c r="N150" i="4"/>
  <c r="O150" i="4"/>
  <c r="AE150" i="4" s="1"/>
  <c r="N96" i="4"/>
  <c r="O96" i="4"/>
  <c r="AE96" i="4" s="1"/>
  <c r="N97" i="4"/>
  <c r="V97" i="4" s="1"/>
  <c r="O97" i="4"/>
  <c r="AE97" i="4" s="1"/>
  <c r="N98" i="4"/>
  <c r="V98" i="4" s="1"/>
  <c r="O98" i="4"/>
  <c r="AE98" i="4" s="1"/>
  <c r="N131" i="4"/>
  <c r="O131" i="4"/>
  <c r="AE131" i="4" s="1"/>
  <c r="N151" i="4"/>
  <c r="O151" i="4"/>
  <c r="AE151" i="4" s="1"/>
  <c r="N159" i="4"/>
  <c r="U159" i="4" s="1"/>
  <c r="O159" i="4"/>
  <c r="AE159" i="4" s="1"/>
  <c r="N105" i="4"/>
  <c r="V105" i="4" s="1"/>
  <c r="O105" i="4"/>
  <c r="AE105" i="4" s="1"/>
  <c r="N136" i="4"/>
  <c r="O136" i="4"/>
  <c r="N137" i="4"/>
  <c r="R137" i="4" s="1"/>
  <c r="O137" i="4"/>
  <c r="N138" i="4"/>
  <c r="O138" i="4"/>
  <c r="N139" i="4"/>
  <c r="R139" i="4" s="1"/>
  <c r="S139" i="4" s="1"/>
  <c r="O139" i="4"/>
  <c r="N140" i="4"/>
  <c r="O140" i="4"/>
  <c r="N106" i="4"/>
  <c r="U106" i="4" s="1"/>
  <c r="O106" i="4"/>
  <c r="N141" i="4"/>
  <c r="V141" i="4" s="1"/>
  <c r="O141" i="4"/>
  <c r="N142" i="4"/>
  <c r="O142" i="4"/>
  <c r="AA142" i="4" s="1"/>
  <c r="AB142" i="4" s="1"/>
  <c r="N143" i="4"/>
  <c r="O143" i="4"/>
  <c r="N144" i="4"/>
  <c r="R144" i="4" s="1"/>
  <c r="O144" i="4"/>
  <c r="N145" i="4"/>
  <c r="R145" i="4" s="1"/>
  <c r="O145" i="4"/>
  <c r="N107" i="4"/>
  <c r="U107" i="4" s="1"/>
  <c r="O107" i="4"/>
  <c r="N147" i="4"/>
  <c r="O147" i="4"/>
  <c r="N148" i="4"/>
  <c r="R148" i="4" s="1"/>
  <c r="S148" i="4" s="1"/>
  <c r="O148" i="4"/>
  <c r="N161" i="4"/>
  <c r="O161" i="4"/>
  <c r="AE161" i="4" s="1"/>
  <c r="N155" i="4"/>
  <c r="V155" i="4" s="1"/>
  <c r="O155" i="4"/>
  <c r="AE155" i="4" s="1"/>
  <c r="N157" i="4"/>
  <c r="V157" i="4" s="1"/>
  <c r="V158" i="4" s="1"/>
  <c r="O157" i="4"/>
  <c r="AG157" i="4" s="1"/>
  <c r="N164" i="4"/>
  <c r="O164" i="4"/>
  <c r="AE164" i="4" s="1"/>
  <c r="N171" i="4"/>
  <c r="O171" i="4"/>
  <c r="AE171" i="4" s="1"/>
  <c r="N172" i="4"/>
  <c r="V172" i="4" s="1"/>
  <c r="O172" i="4"/>
  <c r="AE172" i="4" s="1"/>
  <c r="N173" i="4"/>
  <c r="O173" i="4"/>
  <c r="AE173" i="4" s="1"/>
  <c r="N174" i="4"/>
  <c r="O174" i="4"/>
  <c r="N126" i="4"/>
  <c r="V126" i="4" s="1"/>
  <c r="O126" i="4"/>
  <c r="AG126" i="4" s="1"/>
  <c r="N109" i="4"/>
  <c r="X109" i="4" s="1"/>
  <c r="O109" i="4"/>
  <c r="AG109" i="4" s="1"/>
  <c r="N110" i="4"/>
  <c r="X110" i="4" s="1"/>
  <c r="O110" i="4"/>
  <c r="AD110" i="4" s="1"/>
  <c r="N111" i="4"/>
  <c r="U111" i="4" s="1"/>
  <c r="O111" i="4"/>
  <c r="AG111" i="4" s="1"/>
  <c r="N112" i="4"/>
  <c r="U112" i="4" s="1"/>
  <c r="O112" i="4"/>
  <c r="AG112" i="4" s="1"/>
  <c r="N113" i="4"/>
  <c r="V113" i="4" s="1"/>
  <c r="O113" i="4"/>
  <c r="AE113" i="4" s="1"/>
  <c r="N114" i="4"/>
  <c r="V114" i="4" s="1"/>
  <c r="O114" i="4"/>
  <c r="AG114" i="4" s="1"/>
  <c r="N115" i="4"/>
  <c r="X115" i="4" s="1"/>
  <c r="O115" i="4"/>
  <c r="N116" i="4"/>
  <c r="X116" i="4" s="1"/>
  <c r="O116" i="4"/>
  <c r="AG116" i="4" s="1"/>
  <c r="N176" i="4"/>
  <c r="V176" i="4" s="1"/>
  <c r="O176" i="4"/>
  <c r="AE176" i="4" s="1"/>
  <c r="N167" i="4"/>
  <c r="O167" i="4"/>
  <c r="N169" i="4"/>
  <c r="V169" i="4" s="1"/>
  <c r="V170" i="4" s="1"/>
  <c r="O169" i="4"/>
  <c r="AE169" i="4" s="1"/>
  <c r="N177" i="4"/>
  <c r="O177" i="4"/>
  <c r="AE177" i="4" s="1"/>
  <c r="N193" i="4"/>
  <c r="V193" i="4" s="1"/>
  <c r="O193" i="4"/>
  <c r="AE193" i="4" s="1"/>
  <c r="N175" i="4"/>
  <c r="O175" i="4"/>
  <c r="N192" i="4"/>
  <c r="V192" i="4" s="1"/>
  <c r="O192" i="4"/>
  <c r="AE192" i="4" s="1"/>
  <c r="N202" i="4"/>
  <c r="O202" i="4"/>
  <c r="AE202" i="4" s="1"/>
  <c r="N194" i="4"/>
  <c r="O194" i="4"/>
  <c r="AE194" i="4" s="1"/>
  <c r="N184" i="4"/>
  <c r="V184" i="4" s="1"/>
  <c r="O184" i="4"/>
  <c r="N185" i="4"/>
  <c r="V185" i="4" s="1"/>
  <c r="O185" i="4"/>
  <c r="N195" i="4"/>
  <c r="V195" i="4" s="1"/>
  <c r="O195" i="4"/>
  <c r="AE195" i="4" s="1"/>
  <c r="N196" i="4"/>
  <c r="V196" i="4" s="1"/>
  <c r="O196" i="4"/>
  <c r="AE196" i="4" s="1"/>
  <c r="N186" i="4"/>
  <c r="V186" i="4" s="1"/>
  <c r="O186" i="4"/>
  <c r="AE186" i="4" s="1"/>
  <c r="N203" i="4"/>
  <c r="O203" i="4"/>
  <c r="N204" i="4"/>
  <c r="V204" i="4" s="1"/>
  <c r="O204" i="4"/>
  <c r="N200" i="4"/>
  <c r="O200" i="4"/>
  <c r="N190" i="4"/>
  <c r="O190" i="4"/>
  <c r="AE190" i="4" s="1"/>
  <c r="N180" i="4"/>
  <c r="V180" i="4" s="1"/>
  <c r="O180" i="4"/>
  <c r="N223" i="4"/>
  <c r="V223" i="4" s="1"/>
  <c r="O223" i="4"/>
  <c r="AE223" i="4" s="1"/>
  <c r="N224" i="4"/>
  <c r="V224" i="4" s="1"/>
  <c r="O224" i="4"/>
  <c r="AE224" i="4" s="1"/>
  <c r="N181" i="4"/>
  <c r="O181" i="4"/>
  <c r="AE181" i="4" s="1"/>
  <c r="N187" i="4"/>
  <c r="V187" i="4" s="1"/>
  <c r="O187" i="4"/>
  <c r="AE187" i="4" s="1"/>
  <c r="N182" i="4"/>
  <c r="V182" i="4" s="1"/>
  <c r="O182" i="4"/>
  <c r="N188" i="4"/>
  <c r="O188" i="4"/>
  <c r="AE188" i="4" s="1"/>
  <c r="N197" i="4"/>
  <c r="V197" i="4" s="1"/>
  <c r="O197" i="4"/>
  <c r="AE197" i="4" s="1"/>
  <c r="N206" i="4"/>
  <c r="V206" i="4" s="1"/>
  <c r="O206" i="4"/>
  <c r="N207" i="4"/>
  <c r="O207" i="4"/>
  <c r="N220" i="4"/>
  <c r="V220" i="4" s="1"/>
  <c r="O220" i="4"/>
  <c r="N221" i="4"/>
  <c r="O221" i="4"/>
  <c r="N189" i="4"/>
  <c r="O189" i="4"/>
  <c r="N199" i="4"/>
  <c r="X199" i="4" s="1"/>
  <c r="O199" i="4"/>
  <c r="AA199" i="4" s="1"/>
  <c r="N222" i="4"/>
  <c r="V222" i="4" s="1"/>
  <c r="O222" i="4"/>
  <c r="N231" i="4"/>
  <c r="X231" i="4" s="1"/>
  <c r="O231" i="4"/>
  <c r="N232" i="4"/>
  <c r="X232" i="4" s="1"/>
  <c r="O232" i="4"/>
  <c r="N211" i="4"/>
  <c r="V211" i="4" s="1"/>
  <c r="O211" i="4"/>
  <c r="AE211" i="4" s="1"/>
  <c r="N227" i="4"/>
  <c r="V227" i="4" s="1"/>
  <c r="O227" i="4"/>
  <c r="AE227" i="4" s="1"/>
  <c r="N212" i="4"/>
  <c r="V212" i="4" s="1"/>
  <c r="O212" i="4"/>
  <c r="AE212" i="4" s="1"/>
  <c r="N213" i="4"/>
  <c r="V213" i="4" s="1"/>
  <c r="O213" i="4"/>
  <c r="N214" i="4"/>
  <c r="V214" i="4" s="1"/>
  <c r="O214" i="4"/>
  <c r="AE214" i="4" s="1"/>
  <c r="N215" i="4"/>
  <c r="O215" i="4"/>
  <c r="N216" i="4"/>
  <c r="V216" i="4" s="1"/>
  <c r="O216" i="4"/>
  <c r="AE216" i="4" s="1"/>
  <c r="N286" i="4"/>
  <c r="O286" i="4"/>
  <c r="N287" i="4"/>
  <c r="V287" i="4" s="1"/>
  <c r="O287" i="4"/>
  <c r="AE287" i="4" s="1"/>
  <c r="N285" i="4"/>
  <c r="V285" i="4" s="1"/>
  <c r="O285" i="4"/>
  <c r="AE285" i="4" s="1"/>
  <c r="N225" i="4"/>
  <c r="O225" i="4"/>
  <c r="AE225" i="4" s="1"/>
  <c r="N226" i="4"/>
  <c r="O226" i="4"/>
  <c r="N218" i="4"/>
  <c r="O218" i="4"/>
  <c r="N284" i="4"/>
  <c r="R284" i="4" s="1"/>
  <c r="O284" i="4"/>
  <c r="N217" i="4"/>
  <c r="V217" i="4" s="1"/>
  <c r="O217" i="4"/>
  <c r="AE217" i="4" s="1"/>
  <c r="N229" i="4"/>
  <c r="X229" i="4" s="1"/>
  <c r="O229" i="4"/>
  <c r="N230" i="4"/>
  <c r="R230" i="4" s="1"/>
  <c r="O230" i="4"/>
  <c r="AA230" i="4" s="1"/>
  <c r="N234" i="4"/>
  <c r="V234" i="4" s="1"/>
  <c r="V235" i="4" s="1"/>
  <c r="O234" i="4"/>
  <c r="N210" i="4"/>
  <c r="O210" i="4"/>
  <c r="AE210" i="4" s="1"/>
  <c r="N319" i="4"/>
  <c r="V319" i="4" s="1"/>
  <c r="V320" i="4" s="1"/>
  <c r="O319" i="4"/>
  <c r="N333" i="4"/>
  <c r="U333" i="4" s="1"/>
  <c r="O333" i="4"/>
  <c r="AD333" i="4" s="1"/>
  <c r="N288" i="4"/>
  <c r="O288" i="4"/>
  <c r="AE288" i="4" s="1"/>
  <c r="N305" i="4"/>
  <c r="O305" i="4"/>
  <c r="AE305" i="4" s="1"/>
  <c r="N342" i="4"/>
  <c r="V342" i="4" s="1"/>
  <c r="V343" i="4" s="1"/>
  <c r="O342" i="4"/>
  <c r="N289" i="4"/>
  <c r="O289" i="4"/>
  <c r="N334" i="4"/>
  <c r="V334" i="4" s="1"/>
  <c r="O334" i="4"/>
  <c r="AD334" i="4" s="1"/>
  <c r="N321" i="4"/>
  <c r="O321" i="4"/>
  <c r="AG321" i="4" s="1"/>
  <c r="N294" i="4"/>
  <c r="O294" i="4"/>
  <c r="N295" i="4"/>
  <c r="V295" i="4" s="1"/>
  <c r="O295" i="4"/>
  <c r="N244" i="4"/>
  <c r="O244" i="4"/>
  <c r="AE244" i="4" s="1"/>
  <c r="N296" i="4"/>
  <c r="V296" i="4" s="1"/>
  <c r="O296" i="4"/>
  <c r="AE296" i="4" s="1"/>
  <c r="N297" i="4"/>
  <c r="V297" i="4" s="1"/>
  <c r="O297" i="4"/>
  <c r="N281" i="4"/>
  <c r="U281" i="4" s="1"/>
  <c r="O281" i="4"/>
  <c r="N282" i="4"/>
  <c r="O282" i="4"/>
  <c r="N245" i="4"/>
  <c r="O245" i="4"/>
  <c r="AE245" i="4" s="1"/>
  <c r="N290" i="4"/>
  <c r="V290" i="4" s="1"/>
  <c r="O290" i="4"/>
  <c r="N291" i="4"/>
  <c r="O291" i="4"/>
  <c r="AE291" i="4" s="1"/>
  <c r="N273" i="4"/>
  <c r="R273" i="4" s="1"/>
  <c r="O273" i="4"/>
  <c r="AA273" i="4" s="1"/>
  <c r="N251" i="4"/>
  <c r="O251" i="4"/>
  <c r="AE251" i="4" s="1"/>
  <c r="N274" i="4"/>
  <c r="V274" i="4" s="1"/>
  <c r="O274" i="4"/>
  <c r="N275" i="4"/>
  <c r="U275" i="4" s="1"/>
  <c r="O275" i="4"/>
  <c r="AA275" i="4" s="1"/>
  <c r="N276" i="4"/>
  <c r="V276" i="4" s="1"/>
  <c r="O276" i="4"/>
  <c r="AA276" i="4" s="1"/>
  <c r="N277" i="4"/>
  <c r="R277" i="4" s="1"/>
  <c r="O277" i="4"/>
  <c r="N278" i="4"/>
  <c r="R278" i="4" s="1"/>
  <c r="O278" i="4"/>
  <c r="AD278" i="4" s="1"/>
  <c r="N279" i="4"/>
  <c r="O279" i="4"/>
  <c r="AD279" i="4" s="1"/>
  <c r="N240" i="4"/>
  <c r="R240" i="4" s="1"/>
  <c r="O240" i="4"/>
  <c r="N258" i="4"/>
  <c r="O258" i="4"/>
  <c r="N259" i="4"/>
  <c r="R259" i="4" s="1"/>
  <c r="O259" i="4"/>
  <c r="N260" i="4"/>
  <c r="R260" i="4" s="1"/>
  <c r="O260" i="4"/>
  <c r="N246" i="4"/>
  <c r="V246" i="4" s="1"/>
  <c r="O246" i="4"/>
  <c r="AE246" i="4" s="1"/>
  <c r="N247" i="4"/>
  <c r="O247" i="4"/>
  <c r="AE247" i="4" s="1"/>
  <c r="N248" i="4"/>
  <c r="U248" i="4" s="1"/>
  <c r="O248" i="4"/>
  <c r="AE248" i="4" s="1"/>
  <c r="N249" i="4"/>
  <c r="O249" i="4"/>
  <c r="AE249" i="4" s="1"/>
  <c r="N256" i="4"/>
  <c r="O256" i="4"/>
  <c r="AE256" i="4" s="1"/>
  <c r="N302" i="4"/>
  <c r="O302" i="4"/>
  <c r="AE302" i="4" s="1"/>
  <c r="N269" i="4"/>
  <c r="V269" i="4" s="1"/>
  <c r="O269" i="4"/>
  <c r="N261" i="4"/>
  <c r="R261" i="4" s="1"/>
  <c r="O261" i="4"/>
  <c r="N262" i="4"/>
  <c r="O262" i="4"/>
  <c r="N263" i="4"/>
  <c r="O263" i="4"/>
  <c r="N264" i="4"/>
  <c r="O264" i="4"/>
  <c r="AG264" i="4" s="1"/>
  <c r="N241" i="4"/>
  <c r="O241" i="4"/>
  <c r="N265" i="4"/>
  <c r="R265" i="4" s="1"/>
  <c r="O265" i="4"/>
  <c r="N266" i="4"/>
  <c r="V266" i="4" s="1"/>
  <c r="O266" i="4"/>
  <c r="N270" i="4"/>
  <c r="R270" i="4" s="1"/>
  <c r="O270" i="4"/>
  <c r="AA270" i="4" s="1"/>
  <c r="N267" i="4"/>
  <c r="R267" i="4" s="1"/>
  <c r="O267" i="4"/>
  <c r="AA267" i="4" s="1"/>
  <c r="N242" i="4"/>
  <c r="R242" i="4" s="1"/>
  <c r="O242" i="4"/>
  <c r="N280" i="4"/>
  <c r="O280" i="4"/>
  <c r="AD280" i="4" s="1"/>
  <c r="N243" i="4"/>
  <c r="R243" i="4" s="1"/>
  <c r="O243" i="4"/>
  <c r="N271" i="4"/>
  <c r="U271" i="4" s="1"/>
  <c r="O271" i="4"/>
  <c r="N300" i="4"/>
  <c r="R300" i="4" s="1"/>
  <c r="O300" i="4"/>
  <c r="AE300" i="4" s="1"/>
  <c r="N272" i="4"/>
  <c r="U272" i="4" s="1"/>
  <c r="O272" i="4"/>
  <c r="N292" i="4"/>
  <c r="V292" i="4" s="1"/>
  <c r="O292" i="4"/>
  <c r="AE292" i="4" s="1"/>
  <c r="N338" i="4"/>
  <c r="O338" i="4"/>
  <c r="AE338" i="4" s="1"/>
  <c r="N336" i="4"/>
  <c r="V336" i="4" s="1"/>
  <c r="V337" i="4" s="1"/>
  <c r="O336" i="4"/>
  <c r="AE336" i="4" s="1"/>
  <c r="N237" i="4"/>
  <c r="V237" i="4" s="1"/>
  <c r="O237" i="4"/>
  <c r="N238" i="4"/>
  <c r="V238" i="4" s="1"/>
  <c r="O238" i="4"/>
  <c r="AE238" i="4" s="1"/>
  <c r="N252" i="4"/>
  <c r="V252" i="4" s="1"/>
  <c r="O252" i="4"/>
  <c r="N239" i="4"/>
  <c r="O239" i="4"/>
  <c r="AE239" i="4" s="1"/>
  <c r="N253" i="4"/>
  <c r="V253" i="4" s="1"/>
  <c r="O253" i="4"/>
  <c r="AE253" i="4" s="1"/>
  <c r="N254" i="4"/>
  <c r="V254" i="4" s="1"/>
  <c r="O254" i="4"/>
  <c r="AE254" i="4" s="1"/>
  <c r="N255" i="4"/>
  <c r="O255" i="4"/>
  <c r="N323" i="4"/>
  <c r="R323" i="4" s="1"/>
  <c r="O323" i="4"/>
  <c r="N322" i="4"/>
  <c r="R322" i="4" s="1"/>
  <c r="O322" i="4"/>
  <c r="AA322" i="4" s="1"/>
  <c r="N310" i="4"/>
  <c r="V310" i="4" s="1"/>
  <c r="O310" i="4"/>
  <c r="AE310" i="4" s="1"/>
  <c r="N372" i="4"/>
  <c r="O372" i="4"/>
  <c r="AE372" i="4" s="1"/>
  <c r="N330" i="4"/>
  <c r="X330" i="4" s="1"/>
  <c r="O330" i="4"/>
  <c r="N324" i="4"/>
  <c r="X324" i="4" s="1"/>
  <c r="O324" i="4"/>
  <c r="AA324" i="4" s="1"/>
  <c r="N331" i="4"/>
  <c r="R331" i="4" s="1"/>
  <c r="O331" i="4"/>
  <c r="N373" i="4"/>
  <c r="U373" i="4" s="1"/>
  <c r="O373" i="4"/>
  <c r="AE373" i="4" s="1"/>
  <c r="N374" i="4"/>
  <c r="V374" i="4" s="1"/>
  <c r="O374" i="4"/>
  <c r="AE374" i="4" s="1"/>
  <c r="N375" i="4"/>
  <c r="O375" i="4"/>
  <c r="N339" i="4"/>
  <c r="O339" i="4"/>
  <c r="N340" i="4"/>
  <c r="O340" i="4"/>
  <c r="N311" i="4"/>
  <c r="R311" i="4" s="1"/>
  <c r="O311" i="4"/>
  <c r="N312" i="4"/>
  <c r="V312" i="4" s="1"/>
  <c r="O312" i="4"/>
  <c r="AG312" i="4" s="1"/>
  <c r="N306" i="4"/>
  <c r="V306" i="4" s="1"/>
  <c r="O306" i="4"/>
  <c r="AE306" i="4" s="1"/>
  <c r="N307" i="4"/>
  <c r="O307" i="4"/>
  <c r="N308" i="4"/>
  <c r="V308" i="4" s="1"/>
  <c r="O308" i="4"/>
  <c r="N313" i="4"/>
  <c r="V313" i="4" s="1"/>
  <c r="O313" i="4"/>
  <c r="N314" i="4"/>
  <c r="R314" i="4" s="1"/>
  <c r="O314" i="4"/>
  <c r="N315" i="4"/>
  <c r="R315" i="4" s="1"/>
  <c r="O315" i="4"/>
  <c r="N316" i="4"/>
  <c r="R316" i="4" s="1"/>
  <c r="O316" i="4"/>
  <c r="N317" i="4"/>
  <c r="O317" i="4"/>
  <c r="N367" i="4"/>
  <c r="U367" i="4" s="1"/>
  <c r="O367" i="4"/>
  <c r="AD367" i="4" s="1"/>
  <c r="N351" i="4"/>
  <c r="R351" i="4" s="1"/>
  <c r="O351" i="4"/>
  <c r="N376" i="4"/>
  <c r="V376" i="4" s="1"/>
  <c r="O376" i="4"/>
  <c r="N309" i="4"/>
  <c r="V309" i="4" s="1"/>
  <c r="O309" i="4"/>
  <c r="N325" i="4"/>
  <c r="O325" i="4"/>
  <c r="N326" i="4"/>
  <c r="R326" i="4" s="1"/>
  <c r="O326" i="4"/>
  <c r="AG326" i="4" s="1"/>
  <c r="N327" i="4"/>
  <c r="X327" i="4" s="1"/>
  <c r="O327" i="4"/>
  <c r="N328" i="4"/>
  <c r="O328" i="4"/>
  <c r="AG328" i="4" s="1"/>
  <c r="N329" i="4"/>
  <c r="O329" i="4"/>
  <c r="N394" i="4"/>
  <c r="O394" i="4"/>
  <c r="N345" i="4"/>
  <c r="V345" i="4" s="1"/>
  <c r="O345" i="4"/>
  <c r="N363" i="4"/>
  <c r="V363" i="4" s="1"/>
  <c r="O363" i="4"/>
  <c r="N364" i="4"/>
  <c r="R364" i="4" s="1"/>
  <c r="O364" i="4"/>
  <c r="AG364" i="4" s="1"/>
  <c r="N365" i="4"/>
  <c r="R365" i="4" s="1"/>
  <c r="O365" i="4"/>
  <c r="N352" i="4"/>
  <c r="R352" i="4" s="1"/>
  <c r="O352" i="4"/>
  <c r="N353" i="4"/>
  <c r="O353" i="4"/>
  <c r="N354" i="4"/>
  <c r="R354" i="4" s="1"/>
  <c r="S354" i="4" s="1"/>
  <c r="O354" i="4"/>
  <c r="N355" i="4"/>
  <c r="R355" i="4" s="1"/>
  <c r="O355" i="4"/>
  <c r="N379" i="4"/>
  <c r="V379" i="4" s="1"/>
  <c r="O379" i="4"/>
  <c r="AE379" i="4" s="1"/>
  <c r="N380" i="4"/>
  <c r="V380" i="4" s="1"/>
  <c r="O380" i="4"/>
  <c r="AE380" i="4" s="1"/>
  <c r="N395" i="4"/>
  <c r="O395" i="4"/>
  <c r="AE395" i="4" s="1"/>
  <c r="N361" i="4"/>
  <c r="R361" i="4" s="1"/>
  <c r="O361" i="4"/>
  <c r="AA361" i="4" s="1"/>
  <c r="N356" i="4"/>
  <c r="R356" i="4" s="1"/>
  <c r="O356" i="4"/>
  <c r="N368" i="4"/>
  <c r="V368" i="4" s="1"/>
  <c r="O368" i="4"/>
  <c r="N346" i="4"/>
  <c r="R346" i="4" s="1"/>
  <c r="O346" i="4"/>
  <c r="N357" i="4"/>
  <c r="R357" i="4" s="1"/>
  <c r="O357" i="4"/>
  <c r="N347" i="4"/>
  <c r="R347" i="4" s="1"/>
  <c r="O347" i="4"/>
  <c r="N369" i="4"/>
  <c r="U369" i="4" s="1"/>
  <c r="O369" i="4"/>
  <c r="AD369" i="4" s="1"/>
  <c r="N389" i="4"/>
  <c r="R389" i="4" s="1"/>
  <c r="O389" i="4"/>
  <c r="N390" i="4"/>
  <c r="R390" i="4" s="1"/>
  <c r="O390" i="4"/>
  <c r="N391" i="4"/>
  <c r="R391" i="4" s="1"/>
  <c r="O391" i="4"/>
  <c r="AA391" i="4" s="1"/>
  <c r="N392" i="4"/>
  <c r="V392" i="4" s="1"/>
  <c r="O392" i="4"/>
  <c r="N393" i="4"/>
  <c r="O393" i="4"/>
  <c r="N370" i="4"/>
  <c r="U370" i="4" s="1"/>
  <c r="O370" i="4"/>
  <c r="AD370" i="4" s="1"/>
  <c r="N362" i="4"/>
  <c r="R362" i="4" s="1"/>
  <c r="O362" i="4"/>
  <c r="N349" i="4"/>
  <c r="V349" i="4" s="1"/>
  <c r="V350" i="4" s="1"/>
  <c r="O349" i="4"/>
  <c r="N359" i="4"/>
  <c r="O359" i="4"/>
  <c r="N360" i="4"/>
  <c r="R360" i="4" s="1"/>
  <c r="O360" i="4"/>
  <c r="AG360" i="4" s="1"/>
  <c r="N409" i="4"/>
  <c r="V409" i="4" s="1"/>
  <c r="O409" i="4"/>
  <c r="AE409" i="4" s="1"/>
  <c r="N406" i="4"/>
  <c r="X406" i="4" s="1"/>
  <c r="X407" i="4" s="1"/>
  <c r="O406" i="4"/>
  <c r="N404" i="4"/>
  <c r="V404" i="4" s="1"/>
  <c r="V405" i="4" s="1"/>
  <c r="O404" i="4"/>
  <c r="AE404" i="4" s="1"/>
  <c r="N427" i="4"/>
  <c r="O427" i="4"/>
  <c r="N428" i="4"/>
  <c r="O428" i="4"/>
  <c r="N430" i="4"/>
  <c r="V430" i="4" s="1"/>
  <c r="O430" i="4"/>
  <c r="N408" i="4"/>
  <c r="V408" i="4" s="1"/>
  <c r="V410" i="4" s="1"/>
  <c r="O408" i="4"/>
  <c r="AE408" i="4" s="1"/>
  <c r="N397" i="4"/>
  <c r="O397" i="4"/>
  <c r="N431" i="4"/>
  <c r="V431" i="4" s="1"/>
  <c r="O431" i="4"/>
  <c r="AE431" i="4" s="1"/>
  <c r="N401" i="4"/>
  <c r="V401" i="4" s="1"/>
  <c r="O401" i="4"/>
  <c r="AE401" i="4" s="1"/>
  <c r="N381" i="4"/>
  <c r="O381" i="4"/>
  <c r="N382" i="4"/>
  <c r="O382" i="4"/>
  <c r="N385" i="4"/>
  <c r="O385" i="4"/>
  <c r="AE385" i="4" s="1"/>
  <c r="N383" i="4"/>
  <c r="O383" i="4"/>
  <c r="N398" i="4"/>
  <c r="R398" i="4" s="1"/>
  <c r="O398" i="4"/>
  <c r="N387" i="4"/>
  <c r="X387" i="4" s="1"/>
  <c r="X388" i="4" s="1"/>
  <c r="O387" i="4"/>
  <c r="AG387" i="4" s="1"/>
  <c r="N400" i="4"/>
  <c r="V400" i="4" s="1"/>
  <c r="O400" i="4"/>
  <c r="AE400" i="4" s="1"/>
  <c r="N420" i="4"/>
  <c r="X420" i="4" s="1"/>
  <c r="O420" i="4"/>
  <c r="AG420" i="4" s="1"/>
  <c r="N432" i="4"/>
  <c r="V432" i="4" s="1"/>
  <c r="O432" i="4"/>
  <c r="AE432" i="4" s="1"/>
  <c r="N412" i="4"/>
  <c r="R412" i="4" s="1"/>
  <c r="O412" i="4"/>
  <c r="N419" i="4"/>
  <c r="R419" i="4" s="1"/>
  <c r="O419" i="4"/>
  <c r="AG419" i="4" s="1"/>
  <c r="N425" i="4"/>
  <c r="U425" i="4" s="1"/>
  <c r="U426" i="4" s="1"/>
  <c r="O425" i="4"/>
  <c r="N447" i="4"/>
  <c r="O447" i="4"/>
  <c r="AE447" i="4" s="1"/>
  <c r="N413" i="4"/>
  <c r="R413" i="4" s="1"/>
  <c r="O413" i="4"/>
  <c r="N414" i="4"/>
  <c r="R414" i="4" s="1"/>
  <c r="S414" i="4" s="1"/>
  <c r="O414" i="4"/>
  <c r="N416" i="4"/>
  <c r="O416" i="4"/>
  <c r="N417" i="4"/>
  <c r="O417" i="4"/>
  <c r="AG417" i="4" s="1"/>
  <c r="N466" i="4"/>
  <c r="O466" i="4"/>
  <c r="AE466" i="4" s="1"/>
  <c r="N467" i="4"/>
  <c r="R467" i="4" s="1"/>
  <c r="O467" i="4"/>
  <c r="AE467" i="4" s="1"/>
  <c r="N468" i="4"/>
  <c r="O468" i="4"/>
  <c r="AE468" i="4" s="1"/>
  <c r="N421" i="4"/>
  <c r="R421" i="4" s="1"/>
  <c r="O421" i="4"/>
  <c r="N422" i="4"/>
  <c r="X422" i="4" s="1"/>
  <c r="O422" i="4"/>
  <c r="AA422" i="4" s="1"/>
  <c r="N423" i="4"/>
  <c r="O423" i="4"/>
  <c r="N460" i="4"/>
  <c r="V460" i="4" s="1"/>
  <c r="O460" i="4"/>
  <c r="AA460" i="4" s="1"/>
  <c r="N438" i="4"/>
  <c r="R438" i="4" s="1"/>
  <c r="O438" i="4"/>
  <c r="N461" i="4"/>
  <c r="R461" i="4" s="1"/>
  <c r="O461" i="4"/>
  <c r="N462" i="4"/>
  <c r="R462" i="4" s="1"/>
  <c r="O462" i="4"/>
  <c r="AG462" i="4" s="1"/>
  <c r="N463" i="4"/>
  <c r="V463" i="4" s="1"/>
  <c r="O463" i="4"/>
  <c r="N464" i="4"/>
  <c r="R464" i="4" s="1"/>
  <c r="S464" i="4" s="1"/>
  <c r="O464" i="4"/>
  <c r="N465" i="4"/>
  <c r="R465" i="4" s="1"/>
  <c r="O465" i="4"/>
  <c r="AE465" i="4" s="1"/>
  <c r="N481" i="4"/>
  <c r="V481" i="4" s="1"/>
  <c r="V482" i="4" s="1"/>
  <c r="O481" i="4"/>
  <c r="AE481" i="4" s="1"/>
  <c r="N441" i="4"/>
  <c r="V441" i="4" s="1"/>
  <c r="O441" i="4"/>
  <c r="AE441" i="4" s="1"/>
  <c r="N479" i="4"/>
  <c r="V479" i="4" s="1"/>
  <c r="O479" i="4"/>
  <c r="AE479" i="4" s="1"/>
  <c r="N484" i="4"/>
  <c r="V484" i="4" s="1"/>
  <c r="O484" i="4"/>
  <c r="N487" i="4"/>
  <c r="O487" i="4"/>
  <c r="N488" i="4"/>
  <c r="V488" i="4" s="1"/>
  <c r="O488" i="4"/>
  <c r="N489" i="4"/>
  <c r="V489" i="4" s="1"/>
  <c r="O489" i="4"/>
  <c r="AE489" i="4" s="1"/>
  <c r="N490" i="4"/>
  <c r="O490" i="4"/>
  <c r="N499" i="4"/>
  <c r="V499" i="4" s="1"/>
  <c r="O499" i="4"/>
  <c r="AE499" i="4" s="1"/>
  <c r="N509" i="4"/>
  <c r="O509" i="4"/>
  <c r="AE509" i="4" s="1"/>
  <c r="N493" i="4"/>
  <c r="V493" i="4" s="1"/>
  <c r="O493" i="4"/>
  <c r="AE493" i="4" s="1"/>
  <c r="N448" i="4"/>
  <c r="O448" i="4"/>
  <c r="N472" i="4"/>
  <c r="O472" i="4"/>
  <c r="N450" i="4"/>
  <c r="O450" i="4"/>
  <c r="N453" i="4"/>
  <c r="V453" i="4" s="1"/>
  <c r="O453" i="4"/>
  <c r="AE453" i="4" s="1"/>
  <c r="N454" i="4"/>
  <c r="O454" i="4"/>
  <c r="N445" i="4"/>
  <c r="V445" i="4" s="1"/>
  <c r="O445" i="4"/>
  <c r="AE445" i="4" s="1"/>
  <c r="N469" i="4"/>
  <c r="V469" i="4" s="1"/>
  <c r="O469" i="4"/>
  <c r="AE469" i="4" s="1"/>
  <c r="N439" i="4"/>
  <c r="O439" i="4"/>
  <c r="AE439" i="4" s="1"/>
  <c r="N435" i="4"/>
  <c r="V435" i="4" s="1"/>
  <c r="O435" i="4"/>
  <c r="N473" i="4"/>
  <c r="O473" i="4"/>
  <c r="N436" i="4"/>
  <c r="V436" i="4" s="1"/>
  <c r="O436" i="4"/>
  <c r="N474" i="4"/>
  <c r="V474" i="4" s="1"/>
  <c r="O474" i="4"/>
  <c r="AE474" i="4" s="1"/>
  <c r="N442" i="4"/>
  <c r="O442" i="4"/>
  <c r="N443" i="4"/>
  <c r="V443" i="4" s="1"/>
  <c r="O443" i="4"/>
  <c r="AE443" i="4" s="1"/>
  <c r="N475" i="4"/>
  <c r="O475" i="4"/>
  <c r="N456" i="4"/>
  <c r="R456" i="4" s="1"/>
  <c r="O456" i="4"/>
  <c r="AG456" i="4" s="1"/>
  <c r="N457" i="4"/>
  <c r="R457" i="4" s="1"/>
  <c r="O457" i="4"/>
  <c r="N458" i="4"/>
  <c r="R458" i="4" s="1"/>
  <c r="O458" i="4"/>
  <c r="N500" i="4"/>
  <c r="O500" i="4"/>
  <c r="N470" i="4"/>
  <c r="R470" i="4" s="1"/>
  <c r="O470" i="4"/>
  <c r="N476" i="4"/>
  <c r="R476" i="4" s="1"/>
  <c r="O476" i="4"/>
  <c r="AA476" i="4" s="1"/>
  <c r="N501" i="4"/>
  <c r="V501" i="4" s="1"/>
  <c r="O501" i="4"/>
  <c r="AE501" i="4" s="1"/>
  <c r="N452" i="4"/>
  <c r="V452" i="4" s="1"/>
  <c r="O452" i="4"/>
  <c r="AE452" i="4" s="1"/>
  <c r="N440" i="4"/>
  <c r="V440" i="4" s="1"/>
  <c r="O440" i="4"/>
  <c r="AE440" i="4" s="1"/>
  <c r="N444" i="4"/>
  <c r="V444" i="4" s="1"/>
  <c r="O444" i="4"/>
  <c r="N503" i="4"/>
  <c r="R503" i="4" s="1"/>
  <c r="O503" i="4"/>
  <c r="N502" i="4"/>
  <c r="V502" i="4" s="1"/>
  <c r="O502" i="4"/>
  <c r="N504" i="4"/>
  <c r="V504" i="4" s="1"/>
  <c r="O504" i="4"/>
  <c r="AE504" i="4" s="1"/>
  <c r="N505" i="4"/>
  <c r="O505" i="4"/>
  <c r="N511" i="4"/>
  <c r="V511" i="4" s="1"/>
  <c r="V512" i="4" s="1"/>
  <c r="O511" i="4"/>
  <c r="N494" i="4"/>
  <c r="O494" i="4"/>
  <c r="AE494" i="4" s="1"/>
  <c r="N522" i="4"/>
  <c r="V522" i="4" s="1"/>
  <c r="V523" i="4" s="1"/>
  <c r="O522" i="4"/>
  <c r="AE522" i="4" s="1"/>
  <c r="N514" i="4"/>
  <c r="V514" i="4" s="1"/>
  <c r="O514" i="4"/>
  <c r="N506" i="4"/>
  <c r="O506" i="4"/>
  <c r="N517" i="4"/>
  <c r="O517" i="4"/>
  <c r="N519" i="4"/>
  <c r="O519" i="4"/>
  <c r="AE519" i="4" s="1"/>
  <c r="N524" i="4"/>
  <c r="X524" i="4" s="1"/>
  <c r="X525" i="4" s="1"/>
  <c r="O524" i="4"/>
  <c r="AA524" i="4" s="1"/>
  <c r="N515" i="4"/>
  <c r="V515" i="4" s="1"/>
  <c r="O515" i="4"/>
  <c r="AE515" i="4" s="1"/>
  <c r="N527" i="4"/>
  <c r="V527" i="4" s="1"/>
  <c r="O527" i="4"/>
  <c r="AE527" i="4" s="1"/>
  <c r="N507" i="4"/>
  <c r="O507" i="4"/>
  <c r="AE507" i="4" s="1"/>
  <c r="N520" i="4"/>
  <c r="V520" i="4" s="1"/>
  <c r="O520" i="4"/>
  <c r="N495" i="4"/>
  <c r="O495" i="4"/>
  <c r="N496" i="4"/>
  <c r="V496" i="4" s="1"/>
  <c r="O496" i="4"/>
  <c r="AE496" i="4" s="1"/>
  <c r="N497" i="4"/>
  <c r="V497" i="4" s="1"/>
  <c r="O497" i="4"/>
  <c r="AE497" i="4" s="1"/>
  <c r="N535" i="4"/>
  <c r="O535" i="4"/>
  <c r="N549" i="4"/>
  <c r="V549" i="4" s="1"/>
  <c r="O549" i="4"/>
  <c r="AE549" i="4" s="1"/>
  <c r="N533" i="4"/>
  <c r="V533" i="4" s="1"/>
  <c r="O533" i="4"/>
  <c r="AE533" i="4" s="1"/>
  <c r="N534" i="4"/>
  <c r="V534" i="4" s="1"/>
  <c r="O534" i="4"/>
  <c r="AE534" i="4" s="1"/>
  <c r="N548" i="4"/>
  <c r="O548" i="4"/>
  <c r="N551" i="4"/>
  <c r="R551" i="4" s="1"/>
  <c r="O551" i="4"/>
  <c r="N532" i="4"/>
  <c r="O532" i="4"/>
  <c r="N552" i="4"/>
  <c r="V552" i="4" s="1"/>
  <c r="O552" i="4"/>
  <c r="AE552" i="4" s="1"/>
  <c r="N560" i="4"/>
  <c r="X560" i="4" s="1"/>
  <c r="O560" i="4"/>
  <c r="AG560" i="4" s="1"/>
  <c r="N537" i="4"/>
  <c r="V537" i="4" s="1"/>
  <c r="O537" i="4"/>
  <c r="AE537" i="4" s="1"/>
  <c r="N561" i="4"/>
  <c r="R561" i="4" s="1"/>
  <c r="O561" i="4"/>
  <c r="AG561" i="4" s="1"/>
  <c r="N538" i="4"/>
  <c r="V538" i="4" s="1"/>
  <c r="O538" i="4"/>
  <c r="AE538" i="4" s="1"/>
  <c r="N562" i="4"/>
  <c r="O562" i="4"/>
  <c r="AG562" i="4" s="1"/>
  <c r="N563" i="4"/>
  <c r="X563" i="4" s="1"/>
  <c r="O563" i="4"/>
  <c r="N539" i="4"/>
  <c r="V539" i="4" s="1"/>
  <c r="O539" i="4"/>
  <c r="N540" i="4"/>
  <c r="V540" i="4" s="1"/>
  <c r="O540" i="4"/>
  <c r="AE540" i="4" s="1"/>
  <c r="N541" i="4"/>
  <c r="O541" i="4"/>
  <c r="N542" i="4"/>
  <c r="V542" i="4" s="1"/>
  <c r="O542" i="4"/>
  <c r="AE542" i="4" s="1"/>
  <c r="N557" i="4"/>
  <c r="X557" i="4" s="1"/>
  <c r="O557" i="4"/>
  <c r="AG557" i="4" s="1"/>
  <c r="N543" i="4"/>
  <c r="V543" i="4" s="1"/>
  <c r="O543" i="4"/>
  <c r="AE543" i="4" s="1"/>
  <c r="N558" i="4"/>
  <c r="O558" i="4"/>
  <c r="AG558" i="4" s="1"/>
  <c r="N559" i="4"/>
  <c r="X559" i="4" s="1"/>
  <c r="O559" i="4"/>
  <c r="N546" i="4"/>
  <c r="O546" i="4"/>
  <c r="AE546" i="4" s="1"/>
  <c r="N570" i="4"/>
  <c r="V570" i="4" s="1"/>
  <c r="O570" i="4"/>
  <c r="AE570" i="4" s="1"/>
  <c r="N571" i="4"/>
  <c r="V571" i="4" s="1"/>
  <c r="O571" i="4"/>
  <c r="AE571" i="4" s="1"/>
  <c r="N572" i="4"/>
  <c r="O572" i="4"/>
  <c r="AE572" i="4" s="1"/>
  <c r="N554" i="4"/>
  <c r="O554" i="4"/>
  <c r="N567" i="4"/>
  <c r="O567" i="4"/>
  <c r="AD567" i="4" s="1"/>
  <c r="N530" i="4"/>
  <c r="O530" i="4"/>
  <c r="N544" i="4"/>
  <c r="X544" i="4" s="1"/>
  <c r="O544" i="4"/>
  <c r="N545" i="4"/>
  <c r="O545" i="4"/>
  <c r="N555" i="4"/>
  <c r="R555" i="4" s="1"/>
  <c r="O555" i="4"/>
  <c r="N564" i="4"/>
  <c r="X564" i="4" s="1"/>
  <c r="O564" i="4"/>
  <c r="AA564" i="4" s="1"/>
  <c r="N565" i="4"/>
  <c r="O565" i="4"/>
  <c r="N536" i="4"/>
  <c r="O536" i="4"/>
  <c r="AE536" i="4" s="1"/>
  <c r="N553" i="4"/>
  <c r="V553" i="4" s="1"/>
  <c r="O553" i="4"/>
  <c r="AE553" i="4" s="1"/>
  <c r="N573" i="4"/>
  <c r="V573" i="4" s="1"/>
  <c r="O573" i="4"/>
  <c r="AE573" i="4" s="1"/>
  <c r="N574" i="4"/>
  <c r="O574" i="4"/>
  <c r="AE574" i="4" s="1"/>
  <c r="N575" i="4"/>
  <c r="O575" i="4"/>
  <c r="AE575" i="4" s="1"/>
  <c r="N578" i="4"/>
  <c r="V578" i="4" s="1"/>
  <c r="O578" i="4"/>
  <c r="AE578" i="4" s="1"/>
  <c r="N581" i="4"/>
  <c r="O581" i="4"/>
  <c r="AE581" i="4" s="1"/>
  <c r="N588" i="4"/>
  <c r="V588" i="4" s="1"/>
  <c r="O588" i="4"/>
  <c r="N589" i="4"/>
  <c r="V589" i="4" s="1"/>
  <c r="O589" i="4"/>
  <c r="AE589" i="4" s="1"/>
  <c r="N590" i="4"/>
  <c r="V590" i="4" s="1"/>
  <c r="O590" i="4"/>
  <c r="N591" i="4"/>
  <c r="V591" i="4" s="1"/>
  <c r="O591" i="4"/>
  <c r="AE591" i="4" s="1"/>
  <c r="N592" i="4"/>
  <c r="O592" i="4"/>
  <c r="N616" i="4"/>
  <c r="V616" i="4" s="1"/>
  <c r="O616" i="4"/>
  <c r="AE616" i="4" s="1"/>
  <c r="N617" i="4"/>
  <c r="V617" i="4" s="1"/>
  <c r="O617" i="4"/>
  <c r="N604" i="4"/>
  <c r="O604" i="4"/>
  <c r="AE604" i="4" s="1"/>
  <c r="N620" i="4"/>
  <c r="V620" i="4" s="1"/>
  <c r="O620" i="4"/>
  <c r="N618" i="4"/>
  <c r="O618" i="4"/>
  <c r="AE618" i="4" s="1"/>
  <c r="N593" i="4"/>
  <c r="V593" i="4" s="1"/>
  <c r="O593" i="4"/>
  <c r="N594" i="4"/>
  <c r="O594" i="4"/>
  <c r="AE594" i="4" s="1"/>
  <c r="N595" i="4"/>
  <c r="O595" i="4"/>
  <c r="N596" i="4"/>
  <c r="V596" i="4" s="1"/>
  <c r="O596" i="4"/>
  <c r="AE596" i="4" s="1"/>
  <c r="N597" i="4"/>
  <c r="O597" i="4"/>
  <c r="N598" i="4"/>
  <c r="O598" i="4"/>
  <c r="AE598" i="4" s="1"/>
  <c r="N623" i="4"/>
  <c r="V623" i="4" s="1"/>
  <c r="O623" i="4"/>
  <c r="N599" i="4"/>
  <c r="V599" i="4" s="1"/>
  <c r="O599" i="4"/>
  <c r="AE599" i="4" s="1"/>
  <c r="N600" i="4"/>
  <c r="O600" i="4"/>
  <c r="N601" i="4"/>
  <c r="V601" i="4" s="1"/>
  <c r="O601" i="4"/>
  <c r="AE601" i="4" s="1"/>
  <c r="N619" i="4"/>
  <c r="O619" i="4"/>
  <c r="N602" i="4"/>
  <c r="V602" i="4" s="1"/>
  <c r="O602" i="4"/>
  <c r="AE602" i="4" s="1"/>
  <c r="N605" i="4"/>
  <c r="V605" i="4" s="1"/>
  <c r="O605" i="4"/>
  <c r="N606" i="4"/>
  <c r="R606" i="4" s="1"/>
  <c r="O606" i="4"/>
  <c r="N603" i="4"/>
  <c r="V603" i="4" s="1"/>
  <c r="O603" i="4"/>
  <c r="N584" i="4"/>
  <c r="O584" i="4"/>
  <c r="N607" i="4"/>
  <c r="V607" i="4" s="1"/>
  <c r="O607" i="4"/>
  <c r="N621" i="4"/>
  <c r="O621" i="4"/>
  <c r="AE621" i="4" s="1"/>
  <c r="N727" i="4"/>
  <c r="O727" i="4"/>
  <c r="N771" i="4"/>
  <c r="V771" i="4" s="1"/>
  <c r="O771" i="4"/>
  <c r="AE771" i="4" s="1"/>
  <c r="N608" i="4"/>
  <c r="V608" i="4" s="1"/>
  <c r="O608" i="4"/>
  <c r="N701" i="4"/>
  <c r="O701" i="4"/>
  <c r="AE701" i="4" s="1"/>
  <c r="N809" i="4"/>
  <c r="V809" i="4" s="1"/>
  <c r="O809" i="4"/>
  <c r="N702" i="4"/>
  <c r="V702" i="4" s="1"/>
  <c r="O702" i="4"/>
  <c r="AE702" i="4" s="1"/>
  <c r="N704" i="4"/>
  <c r="V704" i="4" s="1"/>
  <c r="O704" i="4"/>
  <c r="N703" i="4"/>
  <c r="V703" i="4" s="1"/>
  <c r="O703" i="4"/>
  <c r="AE703" i="4" s="1"/>
  <c r="N810" i="4"/>
  <c r="O810" i="4"/>
  <c r="N696" i="4"/>
  <c r="V696" i="4" s="1"/>
  <c r="O696" i="4"/>
  <c r="AE696" i="4" s="1"/>
  <c r="N609" i="4"/>
  <c r="V609" i="4" s="1"/>
  <c r="O609" i="4"/>
  <c r="N610" i="4"/>
  <c r="O610" i="4"/>
  <c r="AE610" i="4" s="1"/>
  <c r="N611" i="4"/>
  <c r="V611" i="4" s="1"/>
  <c r="O611" i="4"/>
  <c r="AE611" i="4" s="1"/>
  <c r="N585" i="4"/>
  <c r="O585" i="4"/>
  <c r="AE585" i="4" s="1"/>
  <c r="N586" i="4"/>
  <c r="V586" i="4" s="1"/>
  <c r="O586" i="4"/>
  <c r="N612" i="4"/>
  <c r="O612" i="4"/>
  <c r="AE612" i="4" s="1"/>
  <c r="N697" i="4"/>
  <c r="O697" i="4"/>
  <c r="N698" i="4"/>
  <c r="O698" i="4"/>
  <c r="AE698" i="4" s="1"/>
  <c r="N708" i="4"/>
  <c r="V708" i="4" s="1"/>
  <c r="O708" i="4"/>
  <c r="N821" i="4"/>
  <c r="R821" i="4" s="1"/>
  <c r="O821" i="4"/>
  <c r="AG821" i="4" s="1"/>
  <c r="N613" i="4"/>
  <c r="V613" i="4" s="1"/>
  <c r="O613" i="4"/>
  <c r="N624" i="4"/>
  <c r="V624" i="4" s="1"/>
  <c r="O624" i="4"/>
  <c r="N614" i="4"/>
  <c r="O614" i="4"/>
  <c r="N627" i="4"/>
  <c r="V627" i="4" s="1"/>
  <c r="O627" i="4"/>
  <c r="AE627" i="4" s="1"/>
  <c r="N628" i="4"/>
  <c r="O628" i="4"/>
  <c r="N825" i="4"/>
  <c r="V825" i="4" s="1"/>
  <c r="V826" i="4" s="1"/>
  <c r="O825" i="4"/>
  <c r="AE825" i="4" s="1"/>
  <c r="N755" i="4"/>
  <c r="V755" i="4" s="1"/>
  <c r="O755" i="4"/>
  <c r="N756" i="4"/>
  <c r="O756" i="4"/>
  <c r="AE756" i="4" s="1"/>
  <c r="N757" i="4"/>
  <c r="V757" i="4" s="1"/>
  <c r="O757" i="4"/>
  <c r="N631" i="4"/>
  <c r="O631" i="4"/>
  <c r="AE631" i="4" s="1"/>
  <c r="N780" i="4"/>
  <c r="V780" i="4" s="1"/>
  <c r="O780" i="4"/>
  <c r="N783" i="4"/>
  <c r="X783" i="4" s="1"/>
  <c r="O783" i="4"/>
  <c r="N789" i="4"/>
  <c r="U789" i="4" s="1"/>
  <c r="U790" i="4" s="1"/>
  <c r="O789" i="4"/>
  <c r="AA789" i="4" s="1"/>
  <c r="N784" i="4"/>
  <c r="V784" i="4" s="1"/>
  <c r="O784" i="4"/>
  <c r="AG784" i="4" s="1"/>
  <c r="N786" i="4"/>
  <c r="V786" i="4" s="1"/>
  <c r="O786" i="4"/>
  <c r="N709" i="4"/>
  <c r="O709" i="4"/>
  <c r="AE709" i="4" s="1"/>
  <c r="N700" i="4"/>
  <c r="V700" i="4" s="1"/>
  <c r="O700" i="4"/>
  <c r="N710" i="4"/>
  <c r="V710" i="4" s="1"/>
  <c r="O710" i="4"/>
  <c r="AE710" i="4" s="1"/>
  <c r="N711" i="4"/>
  <c r="V711" i="4" s="1"/>
  <c r="O711" i="4"/>
  <c r="N712" i="4"/>
  <c r="V712" i="4" s="1"/>
  <c r="O712" i="4"/>
  <c r="AE712" i="4" s="1"/>
  <c r="N713" i="4"/>
  <c r="O713" i="4"/>
  <c r="N714" i="4"/>
  <c r="V714" i="4" s="1"/>
  <c r="O714" i="4"/>
  <c r="AE714" i="4" s="1"/>
  <c r="N715" i="4"/>
  <c r="V715" i="4" s="1"/>
  <c r="O715" i="4"/>
  <c r="N699" i="4"/>
  <c r="O699" i="4"/>
  <c r="AE699" i="4" s="1"/>
  <c r="N781" i="4"/>
  <c r="V781" i="4" s="1"/>
  <c r="O781" i="4"/>
  <c r="AE781" i="4" s="1"/>
  <c r="N632" i="4"/>
  <c r="O632" i="4"/>
  <c r="AE632" i="4" s="1"/>
  <c r="N633" i="4"/>
  <c r="V633" i="4" s="1"/>
  <c r="O633" i="4"/>
  <c r="N634" i="4"/>
  <c r="O634" i="4"/>
  <c r="AE634" i="4" s="1"/>
  <c r="N635" i="4"/>
  <c r="O635" i="4"/>
  <c r="N636" i="4"/>
  <c r="O636" i="4"/>
  <c r="AE636" i="4" s="1"/>
  <c r="N637" i="4"/>
  <c r="V637" i="4" s="1"/>
  <c r="O637" i="4"/>
  <c r="N638" i="4"/>
  <c r="O638" i="4"/>
  <c r="AE638" i="4" s="1"/>
  <c r="N639" i="4"/>
  <c r="V639" i="4" s="1"/>
  <c r="O639" i="4"/>
  <c r="N758" i="4"/>
  <c r="V758" i="4" s="1"/>
  <c r="O758" i="4"/>
  <c r="AE758" i="4" s="1"/>
  <c r="N759" i="4"/>
  <c r="O759" i="4"/>
  <c r="N760" i="4"/>
  <c r="V760" i="4" s="1"/>
  <c r="O760" i="4"/>
  <c r="AE760" i="4" s="1"/>
  <c r="N761" i="4"/>
  <c r="O761" i="4"/>
  <c r="N827" i="4"/>
  <c r="V827" i="4" s="1"/>
  <c r="V828" i="4" s="1"/>
  <c r="O827" i="4"/>
  <c r="AE827" i="4" s="1"/>
  <c r="N762" i="4"/>
  <c r="V762" i="4" s="1"/>
  <c r="O762" i="4"/>
  <c r="N785" i="4"/>
  <c r="X785" i="4" s="1"/>
  <c r="O785" i="4"/>
  <c r="AA785" i="4" s="1"/>
  <c r="N640" i="4"/>
  <c r="V640" i="4" s="1"/>
  <c r="O640" i="4"/>
  <c r="N641" i="4"/>
  <c r="O641" i="4"/>
  <c r="AE641" i="4" s="1"/>
  <c r="N642" i="4"/>
  <c r="V642" i="4" s="1"/>
  <c r="O642" i="4"/>
  <c r="N763" i="4"/>
  <c r="O763" i="4"/>
  <c r="AE763" i="4" s="1"/>
  <c r="N643" i="4"/>
  <c r="O643" i="4"/>
  <c r="N764" i="4"/>
  <c r="V764" i="4" s="1"/>
  <c r="O764" i="4"/>
  <c r="AE764" i="4" s="1"/>
  <c r="N644" i="4"/>
  <c r="V644" i="4" s="1"/>
  <c r="O644" i="4"/>
  <c r="N765" i="4"/>
  <c r="O765" i="4"/>
  <c r="AE765" i="4" s="1"/>
  <c r="N645" i="4"/>
  <c r="V645" i="4" s="1"/>
  <c r="O645" i="4"/>
  <c r="N646" i="4"/>
  <c r="V646" i="4" s="1"/>
  <c r="O646" i="4"/>
  <c r="AE646" i="4" s="1"/>
  <c r="N766" i="4"/>
  <c r="V766" i="4" s="1"/>
  <c r="O766" i="4"/>
  <c r="N647" i="4"/>
  <c r="V647" i="4" s="1"/>
  <c r="O647" i="4"/>
  <c r="AE647" i="4" s="1"/>
  <c r="N648" i="4"/>
  <c r="O648" i="4"/>
  <c r="N649" i="4"/>
  <c r="V649" i="4" s="1"/>
  <c r="O649" i="4"/>
  <c r="AE649" i="4" s="1"/>
  <c r="N650" i="4"/>
  <c r="V650" i="4" s="1"/>
  <c r="O650" i="4"/>
  <c r="N651" i="4"/>
  <c r="O651" i="4"/>
  <c r="AE651" i="4" s="1"/>
  <c r="N652" i="4"/>
  <c r="V652" i="4" s="1"/>
  <c r="O652" i="4"/>
  <c r="AE652" i="4" s="1"/>
  <c r="N653" i="4"/>
  <c r="O653" i="4"/>
  <c r="AE653" i="4" s="1"/>
  <c r="N791" i="4"/>
  <c r="V791" i="4" s="1"/>
  <c r="O791" i="4"/>
  <c r="N792" i="4"/>
  <c r="O792" i="4"/>
  <c r="AE792" i="4" s="1"/>
  <c r="N778" i="4"/>
  <c r="O778" i="4"/>
  <c r="N793" i="4"/>
  <c r="O793" i="4"/>
  <c r="AE793" i="4" s="1"/>
  <c r="N716" i="4"/>
  <c r="V716" i="4" s="1"/>
  <c r="O716" i="4"/>
  <c r="N811" i="4"/>
  <c r="O811" i="4"/>
  <c r="AE811" i="4" s="1"/>
  <c r="N812" i="4"/>
  <c r="V812" i="4" s="1"/>
  <c r="O812" i="4"/>
  <c r="N813" i="4"/>
  <c r="V813" i="4" s="1"/>
  <c r="O813" i="4"/>
  <c r="AE813" i="4" s="1"/>
  <c r="N717" i="4"/>
  <c r="O717" i="4"/>
  <c r="N822" i="4"/>
  <c r="V822" i="4" s="1"/>
  <c r="O822" i="4"/>
  <c r="AE822" i="4" s="1"/>
  <c r="N794" i="4"/>
  <c r="O794" i="4"/>
  <c r="N795" i="4"/>
  <c r="V795" i="4" s="1"/>
  <c r="O795" i="4"/>
  <c r="AE795" i="4" s="1"/>
  <c r="N796" i="4"/>
  <c r="V796" i="4" s="1"/>
  <c r="O796" i="4"/>
  <c r="N797" i="4"/>
  <c r="O797" i="4"/>
  <c r="AE797" i="4" s="1"/>
  <c r="N798" i="4"/>
  <c r="V798" i="4" s="1"/>
  <c r="O798" i="4"/>
  <c r="AE798" i="4" s="1"/>
  <c r="N705" i="4"/>
  <c r="O705" i="4"/>
  <c r="N799" i="4"/>
  <c r="V799" i="4" s="1"/>
  <c r="O799" i="4"/>
  <c r="AE799" i="4" s="1"/>
  <c r="N800" i="4"/>
  <c r="O800" i="4"/>
  <c r="AE800" i="4" s="1"/>
  <c r="N722" i="4"/>
  <c r="O722" i="4"/>
  <c r="AE722" i="4" s="1"/>
  <c r="N723" i="4"/>
  <c r="O723" i="4"/>
  <c r="AE723" i="4" s="1"/>
  <c r="N767" i="4"/>
  <c r="V767" i="4" s="1"/>
  <c r="O767" i="4"/>
  <c r="AE767" i="4" s="1"/>
  <c r="N768" i="4"/>
  <c r="O768" i="4"/>
  <c r="AE768" i="4" s="1"/>
  <c r="N654" i="4"/>
  <c r="V654" i="4" s="1"/>
  <c r="O654" i="4"/>
  <c r="N655" i="4"/>
  <c r="V655" i="4" s="1"/>
  <c r="O655" i="4"/>
  <c r="AE655" i="4" s="1"/>
  <c r="N656" i="4"/>
  <c r="V656" i="4" s="1"/>
  <c r="O656" i="4"/>
  <c r="N657" i="4"/>
  <c r="V657" i="4" s="1"/>
  <c r="O657" i="4"/>
  <c r="AE657" i="4" s="1"/>
  <c r="N658" i="4"/>
  <c r="V658" i="4" s="1"/>
  <c r="O658" i="4"/>
  <c r="N724" i="4"/>
  <c r="V724" i="4" s="1"/>
  <c r="O724" i="4"/>
  <c r="AE724" i="4" s="1"/>
  <c r="N659" i="4"/>
  <c r="O659" i="4"/>
  <c r="AE659" i="4" s="1"/>
  <c r="N660" i="4"/>
  <c r="V660" i="4" s="1"/>
  <c r="O660" i="4"/>
  <c r="AE660" i="4" s="1"/>
  <c r="N661" i="4"/>
  <c r="V661" i="4" s="1"/>
  <c r="O661" i="4"/>
  <c r="N662" i="4"/>
  <c r="V662" i="4" s="1"/>
  <c r="O662" i="4"/>
  <c r="AE662" i="4" s="1"/>
  <c r="N663" i="4"/>
  <c r="V663" i="4" s="1"/>
  <c r="O663" i="4"/>
  <c r="N823" i="4"/>
  <c r="V823" i="4" s="1"/>
  <c r="O823" i="4"/>
  <c r="AE823" i="4" s="1"/>
  <c r="N664" i="4"/>
  <c r="V664" i="4" s="1"/>
  <c r="O664" i="4"/>
  <c r="N801" i="4"/>
  <c r="O801" i="4"/>
  <c r="AE801" i="4" s="1"/>
  <c r="N819" i="4"/>
  <c r="V819" i="4" s="1"/>
  <c r="V820" i="4" s="1"/>
  <c r="O819" i="4"/>
  <c r="AE819" i="4" s="1"/>
  <c r="N725" i="4"/>
  <c r="V725" i="4" s="1"/>
  <c r="O725" i="4"/>
  <c r="AE725" i="4" s="1"/>
  <c r="N665" i="4"/>
  <c r="V665" i="4" s="1"/>
  <c r="O665" i="4"/>
  <c r="N706" i="4"/>
  <c r="O706" i="4"/>
  <c r="N726" i="4"/>
  <c r="V726" i="4" s="1"/>
  <c r="O726" i="4"/>
  <c r="N666" i="4"/>
  <c r="V666" i="4" s="1"/>
  <c r="O666" i="4"/>
  <c r="AE666" i="4" s="1"/>
  <c r="N667" i="4"/>
  <c r="V667" i="4" s="1"/>
  <c r="O667" i="4"/>
  <c r="N668" i="4"/>
  <c r="O668" i="4"/>
  <c r="AE668" i="4" s="1"/>
  <c r="N669" i="4"/>
  <c r="V669" i="4" s="1"/>
  <c r="O669" i="4"/>
  <c r="N670" i="4"/>
  <c r="V670" i="4" s="1"/>
  <c r="O670" i="4"/>
  <c r="AE670" i="4" s="1"/>
  <c r="N671" i="4"/>
  <c r="V671" i="4" s="1"/>
  <c r="O671" i="4"/>
  <c r="AE671" i="4" s="1"/>
  <c r="N720" i="4"/>
  <c r="O720" i="4"/>
  <c r="AE720" i="4" s="1"/>
  <c r="N707" i="4"/>
  <c r="R707" i="4" s="1"/>
  <c r="S707" i="4" s="1"/>
  <c r="O707" i="4"/>
  <c r="N721" i="4"/>
  <c r="V721" i="4" s="1"/>
  <c r="O721" i="4"/>
  <c r="AE721" i="4" s="1"/>
  <c r="N672" i="4"/>
  <c r="V672" i="4" s="1"/>
  <c r="O672" i="4"/>
  <c r="AE672" i="4" s="1"/>
  <c r="N673" i="4"/>
  <c r="V673" i="4" s="1"/>
  <c r="O673" i="4"/>
  <c r="AE673" i="4" s="1"/>
  <c r="N769" i="4"/>
  <c r="O769" i="4"/>
  <c r="N770" i="4"/>
  <c r="V770" i="4" s="1"/>
  <c r="O770" i="4"/>
  <c r="AE770" i="4" s="1"/>
  <c r="N674" i="4"/>
  <c r="V674" i="4" s="1"/>
  <c r="O674" i="4"/>
  <c r="AE674" i="4" s="1"/>
  <c r="N675" i="4"/>
  <c r="V675" i="4" s="1"/>
  <c r="O675" i="4"/>
  <c r="AE675" i="4" s="1"/>
  <c r="N676" i="4"/>
  <c r="V676" i="4" s="1"/>
  <c r="O676" i="4"/>
  <c r="AE676" i="4" s="1"/>
  <c r="N677" i="4"/>
  <c r="V677" i="4" s="1"/>
  <c r="O677" i="4"/>
  <c r="AE677" i="4" s="1"/>
  <c r="N678" i="4"/>
  <c r="V678" i="4" s="1"/>
  <c r="O678" i="4"/>
  <c r="AE678" i="4" s="1"/>
  <c r="N679" i="4"/>
  <c r="O679" i="4"/>
  <c r="AE679" i="4" s="1"/>
  <c r="N680" i="4"/>
  <c r="V680" i="4" s="1"/>
  <c r="O680" i="4"/>
  <c r="N681" i="4"/>
  <c r="V681" i="4" s="1"/>
  <c r="O681" i="4"/>
  <c r="AE681" i="4" s="1"/>
  <c r="N802" i="4"/>
  <c r="V802" i="4" s="1"/>
  <c r="O802" i="4"/>
  <c r="AE802" i="4" s="1"/>
  <c r="N682" i="4"/>
  <c r="O682" i="4"/>
  <c r="AE682" i="4" s="1"/>
  <c r="N683" i="4"/>
  <c r="V683" i="4" s="1"/>
  <c r="O683" i="4"/>
  <c r="AE683" i="4" s="1"/>
  <c r="N684" i="4"/>
  <c r="V684" i="4" s="1"/>
  <c r="O684" i="4"/>
  <c r="AE684" i="4" s="1"/>
  <c r="N803" i="4"/>
  <c r="V803" i="4" s="1"/>
  <c r="O803" i="4"/>
  <c r="AE803" i="4" s="1"/>
  <c r="N804" i="4"/>
  <c r="V804" i="4" s="1"/>
  <c r="O804" i="4"/>
  <c r="AE804" i="4" s="1"/>
  <c r="N685" i="4"/>
  <c r="O685" i="4"/>
  <c r="N686" i="4"/>
  <c r="V686" i="4" s="1"/>
  <c r="O686" i="4"/>
  <c r="AE686" i="4" s="1"/>
  <c r="N687" i="4"/>
  <c r="V687" i="4" s="1"/>
  <c r="O687" i="4"/>
  <c r="AE687" i="4" s="1"/>
  <c r="N688" i="4"/>
  <c r="V688" i="4" s="1"/>
  <c r="O688" i="4"/>
  <c r="AE688" i="4" s="1"/>
  <c r="N689" i="4"/>
  <c r="V689" i="4" s="1"/>
  <c r="O689" i="4"/>
  <c r="AE689" i="4" s="1"/>
  <c r="N690" i="4"/>
  <c r="V690" i="4" s="1"/>
  <c r="O690" i="4"/>
  <c r="AE690" i="4" s="1"/>
  <c r="N691" i="4"/>
  <c r="V691" i="4" s="1"/>
  <c r="O691" i="4"/>
  <c r="AE691" i="4" s="1"/>
  <c r="N692" i="4"/>
  <c r="O692" i="4"/>
  <c r="AE692" i="4" s="1"/>
  <c r="N693" i="4"/>
  <c r="V693" i="4" s="1"/>
  <c r="O693" i="4"/>
  <c r="N694" i="4"/>
  <c r="V694" i="4" s="1"/>
  <c r="O694" i="4"/>
  <c r="AE694" i="4" s="1"/>
  <c r="N695" i="4"/>
  <c r="V695" i="4" s="1"/>
  <c r="O695" i="4"/>
  <c r="AE695" i="4" s="1"/>
  <c r="N805" i="4"/>
  <c r="O805" i="4"/>
  <c r="AE805" i="4" s="1"/>
  <c r="N806" i="4"/>
  <c r="V806" i="4" s="1"/>
  <c r="O806" i="4"/>
  <c r="AE806" i="4" s="1"/>
  <c r="N807" i="4"/>
  <c r="V807" i="4" s="1"/>
  <c r="O807" i="4"/>
  <c r="AE807" i="4" s="1"/>
  <c r="N808" i="4"/>
  <c r="V808" i="4" s="1"/>
  <c r="O808" i="4"/>
  <c r="AE808" i="4" s="1"/>
  <c r="N718" i="4"/>
  <c r="V718" i="4" s="1"/>
  <c r="O718" i="4"/>
  <c r="AE718" i="4" s="1"/>
  <c r="N719" i="4"/>
  <c r="O719" i="4"/>
  <c r="N787" i="4"/>
  <c r="V787" i="4" s="1"/>
  <c r="O787" i="4"/>
  <c r="AG787" i="4" s="1"/>
  <c r="N728" i="4"/>
  <c r="V728" i="4" s="1"/>
  <c r="O728" i="4"/>
  <c r="AE728" i="4" s="1"/>
  <c r="N729" i="4"/>
  <c r="V729" i="4" s="1"/>
  <c r="O729" i="4"/>
  <c r="AE729" i="4" s="1"/>
  <c r="N730" i="4"/>
  <c r="V730" i="4" s="1"/>
  <c r="O730" i="4"/>
  <c r="AE730" i="4" s="1"/>
  <c r="N772" i="4"/>
  <c r="V772" i="4" s="1"/>
  <c r="O772" i="4"/>
  <c r="AE772" i="4" s="1"/>
  <c r="N773" i="4"/>
  <c r="V773" i="4" s="1"/>
  <c r="O773" i="4"/>
  <c r="AE773" i="4" s="1"/>
  <c r="N731" i="4"/>
  <c r="O731" i="4"/>
  <c r="AE731" i="4" s="1"/>
  <c r="N732" i="4"/>
  <c r="V732" i="4" s="1"/>
  <c r="O732" i="4"/>
  <c r="AE732" i="4" s="1"/>
  <c r="N733" i="4"/>
  <c r="V733" i="4" s="1"/>
  <c r="O733" i="4"/>
  <c r="AE733" i="4" s="1"/>
  <c r="N734" i="4"/>
  <c r="R734" i="4" s="1"/>
  <c r="O734" i="4"/>
  <c r="N735" i="4"/>
  <c r="O735" i="4"/>
  <c r="N736" i="4"/>
  <c r="V736" i="4" s="1"/>
  <c r="O736" i="4"/>
  <c r="N737" i="4"/>
  <c r="V737" i="4" s="1"/>
  <c r="O737" i="4"/>
  <c r="AE737" i="4" s="1"/>
  <c r="N738" i="4"/>
  <c r="V738" i="4" s="1"/>
  <c r="O738" i="4"/>
  <c r="AE738" i="4" s="1"/>
  <c r="N739" i="4"/>
  <c r="O739" i="4"/>
  <c r="AE739" i="4" s="1"/>
  <c r="N740" i="4"/>
  <c r="V740" i="4" s="1"/>
  <c r="O740" i="4"/>
  <c r="N741" i="4"/>
  <c r="V741" i="4" s="1"/>
  <c r="O741" i="4"/>
  <c r="AE741" i="4" s="1"/>
  <c r="N742" i="4"/>
  <c r="V742" i="4" s="1"/>
  <c r="O742" i="4"/>
  <c r="AE742" i="4" s="1"/>
  <c r="N743" i="4"/>
  <c r="O743" i="4"/>
  <c r="AE743" i="4" s="1"/>
  <c r="N744" i="4"/>
  <c r="V744" i="4" s="1"/>
  <c r="O744" i="4"/>
  <c r="AE744" i="4" s="1"/>
  <c r="N745" i="4"/>
  <c r="V745" i="4" s="1"/>
  <c r="O745" i="4"/>
  <c r="AE745" i="4" s="1"/>
  <c r="N746" i="4"/>
  <c r="V746" i="4" s="1"/>
  <c r="O746" i="4"/>
  <c r="N774" i="4"/>
  <c r="V774" i="4" s="1"/>
  <c r="O774" i="4"/>
  <c r="AE774" i="4" s="1"/>
  <c r="N775" i="4"/>
  <c r="O775" i="4"/>
  <c r="AE775" i="4" s="1"/>
  <c r="N747" i="4"/>
  <c r="V747" i="4" s="1"/>
  <c r="O747" i="4"/>
  <c r="AE747" i="4" s="1"/>
  <c r="N748" i="4"/>
  <c r="V748" i="4" s="1"/>
  <c r="O748" i="4"/>
  <c r="N749" i="4"/>
  <c r="V749" i="4" s="1"/>
  <c r="O749" i="4"/>
  <c r="AE749" i="4" s="1"/>
  <c r="N750" i="4"/>
  <c r="V750" i="4" s="1"/>
  <c r="O750" i="4"/>
  <c r="N751" i="4"/>
  <c r="V751" i="4" s="1"/>
  <c r="O751" i="4"/>
  <c r="AE751" i="4" s="1"/>
  <c r="N752" i="4"/>
  <c r="V752" i="4" s="1"/>
  <c r="O752" i="4"/>
  <c r="AE752" i="4" s="1"/>
  <c r="N753" i="4"/>
  <c r="O753" i="4"/>
  <c r="AE753" i="4" s="1"/>
  <c r="N814" i="4"/>
  <c r="V814" i="4" s="1"/>
  <c r="O814" i="4"/>
  <c r="N815" i="4"/>
  <c r="V815" i="4" s="1"/>
  <c r="O815" i="4"/>
  <c r="AE815" i="4" s="1"/>
  <c r="N816" i="4"/>
  <c r="V816" i="4" s="1"/>
  <c r="O816" i="4"/>
  <c r="AE816" i="4" s="1"/>
  <c r="N817" i="4"/>
  <c r="O817" i="4"/>
  <c r="AE817" i="4" s="1"/>
  <c r="N776" i="4"/>
  <c r="V776" i="4" s="1"/>
  <c r="O776" i="4"/>
  <c r="AE776" i="4" s="1"/>
  <c r="N830" i="4"/>
  <c r="V830" i="4" s="1"/>
  <c r="O830" i="4"/>
  <c r="AE830" i="4" s="1"/>
  <c r="N831" i="4"/>
  <c r="V831" i="4" s="1"/>
  <c r="O831" i="4"/>
  <c r="N839" i="4"/>
  <c r="V839" i="4" s="1"/>
  <c r="O839" i="4"/>
  <c r="AE839" i="4" s="1"/>
  <c r="N833" i="4"/>
  <c r="O833" i="4"/>
  <c r="AE833" i="4" s="1"/>
  <c r="N836" i="4"/>
  <c r="V836" i="4" s="1"/>
  <c r="O836" i="4"/>
  <c r="AE836" i="4" s="1"/>
  <c r="N840" i="4"/>
  <c r="V840" i="4" s="1"/>
  <c r="O840" i="4"/>
  <c r="N841" i="4"/>
  <c r="V841" i="4" s="1"/>
  <c r="O841" i="4"/>
  <c r="AE841" i="4" s="1"/>
  <c r="N843" i="4"/>
  <c r="V843" i="4" s="1"/>
  <c r="V844" i="4" s="1"/>
  <c r="O843" i="4"/>
  <c r="N870" i="4"/>
  <c r="V870" i="4" s="1"/>
  <c r="V871" i="4" s="1"/>
  <c r="O870" i="4"/>
  <c r="AE870" i="4" s="1"/>
  <c r="N846" i="4"/>
  <c r="V846" i="4" s="1"/>
  <c r="O846" i="4"/>
  <c r="AE846" i="4" s="1"/>
  <c r="N873" i="4"/>
  <c r="O873" i="4"/>
  <c r="AE873" i="4" s="1"/>
  <c r="N874" i="4"/>
  <c r="V874" i="4" s="1"/>
  <c r="O874" i="4"/>
  <c r="AE874" i="4" s="1"/>
  <c r="N875" i="4"/>
  <c r="V875" i="4" s="1"/>
  <c r="O875" i="4"/>
  <c r="AE875" i="4" s="1"/>
  <c r="N876" i="4"/>
  <c r="V876" i="4" s="1"/>
  <c r="O876" i="4"/>
  <c r="N877" i="4"/>
  <c r="O877" i="4"/>
  <c r="AE877" i="4" s="1"/>
  <c r="N847" i="4"/>
  <c r="V847" i="4" s="1"/>
  <c r="O847" i="4"/>
  <c r="AE847" i="4" s="1"/>
  <c r="N848" i="4"/>
  <c r="V848" i="4" s="1"/>
  <c r="O848" i="4"/>
  <c r="AE848" i="4" s="1"/>
  <c r="N849" i="4"/>
  <c r="V849" i="4" s="1"/>
  <c r="O849" i="4"/>
  <c r="AE849" i="4" s="1"/>
  <c r="N850" i="4"/>
  <c r="V850" i="4" s="1"/>
  <c r="O850" i="4"/>
  <c r="AE850" i="4" s="1"/>
  <c r="N851" i="4"/>
  <c r="O851" i="4"/>
  <c r="N852" i="4"/>
  <c r="V852" i="4" s="1"/>
  <c r="O852" i="4"/>
  <c r="AE852" i="4" s="1"/>
  <c r="N886" i="4"/>
  <c r="O886" i="4"/>
  <c r="N883" i="4"/>
  <c r="O883" i="4"/>
  <c r="N853" i="4"/>
  <c r="V853" i="4" s="1"/>
  <c r="O853" i="4"/>
  <c r="AE853" i="4" s="1"/>
  <c r="N884" i="4"/>
  <c r="V884" i="4" s="1"/>
  <c r="O884" i="4"/>
  <c r="N888" i="4"/>
  <c r="R888" i="4" s="1"/>
  <c r="R889" i="4" s="1"/>
  <c r="O888" i="4"/>
  <c r="AA888" i="4" s="1"/>
  <c r="N854" i="4"/>
  <c r="V854" i="4" s="1"/>
  <c r="O854" i="4"/>
  <c r="AE854" i="4" s="1"/>
  <c r="N855" i="4"/>
  <c r="O855" i="4"/>
  <c r="AE855" i="4" s="1"/>
  <c r="N856" i="4"/>
  <c r="V856" i="4" s="1"/>
  <c r="O856" i="4"/>
  <c r="AE856" i="4" s="1"/>
  <c r="N857" i="4"/>
  <c r="V857" i="4" s="1"/>
  <c r="O857" i="4"/>
  <c r="AE857" i="4" s="1"/>
  <c r="N858" i="4"/>
  <c r="V858" i="4" s="1"/>
  <c r="O858" i="4"/>
  <c r="AE858" i="4" s="1"/>
  <c r="N859" i="4"/>
  <c r="V859" i="4" s="1"/>
  <c r="O859" i="4"/>
  <c r="N860" i="4"/>
  <c r="V860" i="4" s="1"/>
  <c r="O860" i="4"/>
  <c r="AE860" i="4" s="1"/>
  <c r="N891" i="4"/>
  <c r="V891" i="4" s="1"/>
  <c r="O891" i="4"/>
  <c r="N861" i="4"/>
  <c r="O861" i="4"/>
  <c r="AE861" i="4" s="1"/>
  <c r="N862" i="4"/>
  <c r="V862" i="4" s="1"/>
  <c r="O862" i="4"/>
  <c r="AE862" i="4" s="1"/>
  <c r="N951" i="4"/>
  <c r="O951" i="4"/>
  <c r="N952" i="4"/>
  <c r="R952" i="4" s="1"/>
  <c r="O952" i="4"/>
  <c r="N953" i="4"/>
  <c r="O953" i="4"/>
  <c r="N954" i="4"/>
  <c r="V954" i="4" s="1"/>
  <c r="O954" i="4"/>
  <c r="N956" i="4"/>
  <c r="V956" i="4" s="1"/>
  <c r="O956" i="4"/>
  <c r="AE956" i="4" s="1"/>
  <c r="N946" i="4"/>
  <c r="O946" i="4"/>
  <c r="N917" i="4"/>
  <c r="O917" i="4"/>
  <c r="N868" i="4"/>
  <c r="O868" i="4"/>
  <c r="N918" i="4"/>
  <c r="V918" i="4" s="1"/>
  <c r="O918" i="4"/>
  <c r="N863" i="4"/>
  <c r="V863" i="4" s="1"/>
  <c r="O863" i="4"/>
  <c r="AE863" i="4" s="1"/>
  <c r="N896" i="4"/>
  <c r="O896" i="4"/>
  <c r="N919" i="4"/>
  <c r="R919" i="4" s="1"/>
  <c r="S919" i="4" s="1"/>
  <c r="O919" i="4"/>
  <c r="AA919" i="4" s="1"/>
  <c r="N920" i="4"/>
  <c r="O920" i="4"/>
  <c r="AE920" i="4" s="1"/>
  <c r="N921" i="4"/>
  <c r="V921" i="4" s="1"/>
  <c r="O921" i="4"/>
  <c r="N892" i="4"/>
  <c r="V892" i="4" s="1"/>
  <c r="O892" i="4"/>
  <c r="N893" i="4"/>
  <c r="O893" i="4"/>
  <c r="N957" i="4"/>
  <c r="V957" i="4" s="1"/>
  <c r="O957" i="4"/>
  <c r="AE957" i="4" s="1"/>
  <c r="N880" i="4"/>
  <c r="V880" i="4" s="1"/>
  <c r="V881" i="4" s="1"/>
  <c r="O880" i="4"/>
  <c r="N894" i="4"/>
  <c r="O894" i="4"/>
  <c r="AE894" i="4" s="1"/>
  <c r="N958" i="4"/>
  <c r="V958" i="4" s="1"/>
  <c r="O958" i="4"/>
  <c r="AE958" i="4" s="1"/>
  <c r="N895" i="4"/>
  <c r="V895" i="4" s="1"/>
  <c r="O895" i="4"/>
  <c r="N864" i="4"/>
  <c r="V864" i="4" s="1"/>
  <c r="O864" i="4"/>
  <c r="N897" i="4"/>
  <c r="O897" i="4"/>
  <c r="AE897" i="4" s="1"/>
  <c r="N865" i="4"/>
  <c r="V865" i="4" s="1"/>
  <c r="O865" i="4"/>
  <c r="N866" i="4"/>
  <c r="V866" i="4" s="1"/>
  <c r="O866" i="4"/>
  <c r="AE866" i="4" s="1"/>
  <c r="N867" i="4"/>
  <c r="V867" i="4" s="1"/>
  <c r="O867" i="4"/>
  <c r="AE867" i="4" s="1"/>
  <c r="N878" i="4"/>
  <c r="O878" i="4"/>
  <c r="AE878" i="4" s="1"/>
  <c r="O8" i="4"/>
  <c r="N8" i="4"/>
  <c r="R782" i="4" l="1"/>
  <c r="R433" i="4"/>
  <c r="U399" i="4"/>
  <c r="X179" i="4"/>
  <c r="U418" i="4"/>
  <c r="V402" i="4"/>
  <c r="S516" i="6"/>
  <c r="U209" i="6"/>
  <c r="X418" i="6"/>
  <c r="U152" i="6"/>
  <c r="X65" i="6"/>
  <c r="X526" i="6"/>
  <c r="X250" i="6"/>
  <c r="X348" i="6"/>
  <c r="X130" i="6"/>
  <c r="U396" i="6"/>
  <c r="U371" i="6"/>
  <c r="U378" i="6" s="1"/>
  <c r="U236" i="6"/>
  <c r="S410" i="6"/>
  <c r="S483" i="6"/>
  <c r="S205" i="6"/>
  <c r="X283" i="6"/>
  <c r="X477" i="6"/>
  <c r="X471" i="6"/>
  <c r="U960" i="6"/>
  <c r="U283" i="6"/>
  <c r="R526" i="6"/>
  <c r="S498" i="6"/>
  <c r="S198" i="6"/>
  <c r="S455" i="6"/>
  <c r="S191" i="6"/>
  <c r="R547" i="6"/>
  <c r="X754" i="6"/>
  <c r="S429" i="6"/>
  <c r="S521" i="6"/>
  <c r="R82" i="6"/>
  <c r="U250" i="6"/>
  <c r="U377" i="6"/>
  <c r="U434" i="6"/>
  <c r="U569" i="6"/>
  <c r="R25" i="6"/>
  <c r="R65" i="6"/>
  <c r="R411" i="6"/>
  <c r="U99" i="6"/>
  <c r="R318" i="6"/>
  <c r="R754" i="6"/>
  <c r="X424" i="6"/>
  <c r="X233" i="6"/>
  <c r="U513" i="6"/>
  <c r="U626" i="6"/>
  <c r="S492" i="6"/>
  <c r="S491" i="6"/>
  <c r="X913" i="6"/>
  <c r="S17" i="6"/>
  <c r="S18" i="6"/>
  <c r="S52" i="6"/>
  <c r="X415" i="6"/>
  <c r="R587" i="6"/>
  <c r="R626" i="6" s="1"/>
  <c r="X566" i="6"/>
  <c r="S777" i="6"/>
  <c r="S485" i="6"/>
  <c r="S486" i="6"/>
  <c r="S64" i="6"/>
  <c r="S298" i="6"/>
  <c r="S178" i="6"/>
  <c r="S449" i="6"/>
  <c r="S183" i="6"/>
  <c r="S43" i="6"/>
  <c r="S42" i="6"/>
  <c r="R301" i="6"/>
  <c r="R304" i="6" s="1"/>
  <c r="R74" i="6"/>
  <c r="U384" i="6"/>
  <c r="U403" i="6"/>
  <c r="R913" i="6"/>
  <c r="X268" i="6"/>
  <c r="X299" i="6" s="1"/>
  <c r="X358" i="6"/>
  <c r="R531" i="6"/>
  <c r="R885" i="6"/>
  <c r="R890" i="6" s="1"/>
  <c r="X924" i="6"/>
  <c r="X122" i="6"/>
  <c r="X625" i="6"/>
  <c r="X332" i="6"/>
  <c r="U471" i="6"/>
  <c r="U478" i="6" s="1"/>
  <c r="X513" i="6"/>
  <c r="U166" i="6"/>
  <c r="R250" i="6"/>
  <c r="R348" i="6"/>
  <c r="R508" i="6"/>
  <c r="R513" i="6" s="1"/>
  <c r="R130" i="6"/>
  <c r="S437" i="6"/>
  <c r="S582" i="6"/>
  <c r="S583" i="6"/>
  <c r="S14" i="6"/>
  <c r="S15" i="6"/>
  <c r="S31" i="6"/>
  <c r="S30" i="6"/>
  <c r="R99" i="6"/>
  <c r="S27" i="6"/>
  <c r="S28" i="6"/>
  <c r="S46" i="6"/>
  <c r="S47" i="6"/>
  <c r="R268" i="6"/>
  <c r="X366" i="6"/>
  <c r="X378" i="6" s="1"/>
  <c r="X318" i="6"/>
  <c r="S293" i="6"/>
  <c r="S782" i="6"/>
  <c r="S579" i="6"/>
  <c r="S580" i="6"/>
  <c r="S550" i="6"/>
  <c r="S20" i="6"/>
  <c r="S108" i="6"/>
  <c r="X587" i="6"/>
  <c r="X626" i="6" s="1"/>
  <c r="X885" i="6"/>
  <c r="X890" i="6" s="1"/>
  <c r="X228" i="6"/>
  <c r="X236" i="6" s="1"/>
  <c r="R384" i="6"/>
  <c r="X459" i="6"/>
  <c r="X478" i="6" s="1"/>
  <c r="X556" i="6"/>
  <c r="U576" i="6"/>
  <c r="U577" i="6"/>
  <c r="S168" i="6"/>
  <c r="S179" i="6" s="1"/>
  <c r="S67" i="6"/>
  <c r="S72" i="6" s="1"/>
  <c r="R924" i="6"/>
  <c r="X146" i="6"/>
  <c r="X396" i="6"/>
  <c r="X77" i="6"/>
  <c r="X83" i="6" s="1"/>
  <c r="X152" i="6"/>
  <c r="R341" i="6"/>
  <c r="S837" i="6"/>
  <c r="S838" i="6"/>
  <c r="S879" i="6"/>
  <c r="S882" i="6" s="1"/>
  <c r="R955" i="6"/>
  <c r="S959" i="6"/>
  <c r="R122" i="6"/>
  <c r="R366" i="6"/>
  <c r="R201" i="6"/>
  <c r="R209" i="6" s="1"/>
  <c r="U335" i="6"/>
  <c r="U344" i="6" s="1"/>
  <c r="R332" i="6"/>
  <c r="X25" i="6"/>
  <c r="U845" i="6"/>
  <c r="X403" i="6"/>
  <c r="R293" i="6"/>
  <c r="R459" i="6"/>
  <c r="R146" i="6"/>
  <c r="S622" i="6"/>
  <c r="R358" i="6"/>
  <c r="R471" i="6"/>
  <c r="R478" i="6" s="1"/>
  <c r="X531" i="6"/>
  <c r="R233" i="6"/>
  <c r="R236" i="6" s="1"/>
  <c r="S402" i="6"/>
  <c r="S818" i="6"/>
  <c r="S156" i="6"/>
  <c r="S34" i="6"/>
  <c r="S35" i="6"/>
  <c r="S528" i="6"/>
  <c r="S529" i="6"/>
  <c r="S869" i="6"/>
  <c r="S872" i="6" s="1"/>
  <c r="R396" i="6"/>
  <c r="X99" i="6"/>
  <c r="R556" i="6"/>
  <c r="R576" i="6"/>
  <c r="R577" i="6"/>
  <c r="S629" i="6"/>
  <c r="S630" i="6"/>
  <c r="R77" i="6"/>
  <c r="X82" i="6"/>
  <c r="R152" i="6"/>
  <c r="R377" i="6"/>
  <c r="S433" i="6"/>
  <c r="R415" i="6"/>
  <c r="R418" i="6"/>
  <c r="S832" i="6"/>
  <c r="S835" i="6" s="1"/>
  <c r="X955" i="6"/>
  <c r="U829" i="6"/>
  <c r="U301" i="6"/>
  <c r="U304" i="6" s="1"/>
  <c r="R566" i="6"/>
  <c r="R788" i="6"/>
  <c r="X201" i="6"/>
  <c r="X209" i="6" s="1"/>
  <c r="R283" i="6"/>
  <c r="U130" i="6"/>
  <c r="R625" i="6"/>
  <c r="X788" i="6"/>
  <c r="X166" i="6"/>
  <c r="R166" i="6"/>
  <c r="V955" i="6"/>
  <c r="V924" i="6"/>
  <c r="V913" i="6"/>
  <c r="V885" i="6"/>
  <c r="V890" i="6" s="1"/>
  <c r="V869" i="6"/>
  <c r="V872" i="6" s="1"/>
  <c r="V879" i="6"/>
  <c r="V882" i="6" s="1"/>
  <c r="V842" i="6"/>
  <c r="V845" i="6" s="1"/>
  <c r="V838" i="6"/>
  <c r="V837" i="6"/>
  <c r="V832" i="6"/>
  <c r="V835" i="6" s="1"/>
  <c r="V818" i="6"/>
  <c r="W625" i="6"/>
  <c r="V777" i="6"/>
  <c r="W782" i="6"/>
  <c r="V754" i="6"/>
  <c r="W629" i="6"/>
  <c r="W622" i="6"/>
  <c r="V556" i="6"/>
  <c r="W550" i="6"/>
  <c r="W583" i="6"/>
  <c r="I84" i="9" s="1"/>
  <c r="W582" i="6"/>
  <c r="W580" i="6"/>
  <c r="I79" i="9" s="1"/>
  <c r="W579" i="6"/>
  <c r="V547" i="6"/>
  <c r="W529" i="6"/>
  <c r="W528" i="6"/>
  <c r="W521" i="6"/>
  <c r="V516" i="6"/>
  <c r="V526" i="6" s="1"/>
  <c r="V498" i="6"/>
  <c r="V513" i="6" s="1"/>
  <c r="W491" i="6"/>
  <c r="W486" i="6"/>
  <c r="I68" i="9" s="1"/>
  <c r="W485" i="6"/>
  <c r="V477" i="6"/>
  <c r="W455" i="6"/>
  <c r="V341" i="6"/>
  <c r="W446" i="6"/>
  <c r="W449" i="6"/>
  <c r="V459" i="6"/>
  <c r="V471" i="6"/>
  <c r="W437" i="6"/>
  <c r="W429" i="6"/>
  <c r="V415" i="6"/>
  <c r="V434" i="6" s="1"/>
  <c r="W410" i="6"/>
  <c r="V407" i="6"/>
  <c r="V411" i="6" s="1"/>
  <c r="V396" i="6"/>
  <c r="V384" i="6"/>
  <c r="V366" i="6"/>
  <c r="V358" i="6"/>
  <c r="V332" i="6"/>
  <c r="V191" i="6"/>
  <c r="V250" i="6"/>
  <c r="V228" i="6"/>
  <c r="V318" i="6"/>
  <c r="V293" i="6"/>
  <c r="V301" i="6"/>
  <c r="V304" i="6" s="1"/>
  <c r="V268" i="6"/>
  <c r="W298" i="6"/>
  <c r="W183" i="6"/>
  <c r="V298" i="6"/>
  <c r="V283" i="6"/>
  <c r="V233" i="6"/>
  <c r="V219" i="6"/>
  <c r="W205" i="6"/>
  <c r="V201" i="6"/>
  <c r="V178" i="6"/>
  <c r="V82" i="6"/>
  <c r="V152" i="6"/>
  <c r="V146" i="6"/>
  <c r="V130" i="6"/>
  <c r="V122" i="6"/>
  <c r="V108" i="6"/>
  <c r="V99" i="6"/>
  <c r="V77" i="6"/>
  <c r="V83" i="6" s="1"/>
  <c r="V52" i="6"/>
  <c r="V64" i="6"/>
  <c r="V57" i="6"/>
  <c r="V47" i="6"/>
  <c r="V46" i="6"/>
  <c r="V42" i="6"/>
  <c r="V34" i="6"/>
  <c r="V31" i="6"/>
  <c r="V30" i="6"/>
  <c r="W28" i="6"/>
  <c r="I14" i="9" s="1"/>
  <c r="W27" i="6"/>
  <c r="V22" i="6"/>
  <c r="V25" i="6" s="1"/>
  <c r="W18" i="6"/>
  <c r="I12" i="9" s="1"/>
  <c r="W17" i="6"/>
  <c r="V14" i="6"/>
  <c r="V626" i="6"/>
  <c r="W630" i="6"/>
  <c r="I86" i="9" s="1"/>
  <c r="W483" i="6"/>
  <c r="W492" i="6"/>
  <c r="V166" i="6"/>
  <c r="V179" i="6"/>
  <c r="V72" i="6"/>
  <c r="V43" i="6"/>
  <c r="U566" i="4"/>
  <c r="U521" i="4"/>
  <c r="U201" i="4"/>
  <c r="U556" i="4"/>
  <c r="R459" i="4"/>
  <c r="R446" i="4"/>
  <c r="R198" i="4"/>
  <c r="U955" i="4"/>
  <c r="U498" i="4"/>
  <c r="X257" i="4"/>
  <c r="U233" i="4"/>
  <c r="R301" i="4"/>
  <c r="R615" i="4"/>
  <c r="R516" i="4"/>
  <c r="R449" i="4"/>
  <c r="R67" i="4"/>
  <c r="R72" i="4" s="1"/>
  <c r="X869" i="4"/>
  <c r="X872" i="4" s="1"/>
  <c r="X818" i="4"/>
  <c r="U777" i="4"/>
  <c r="U824" i="4"/>
  <c r="U622" i="4"/>
  <c r="U583" i="4"/>
  <c r="U582" i="4"/>
  <c r="X377" i="4"/>
  <c r="U228" i="4"/>
  <c r="U183" i="4"/>
  <c r="U146" i="4"/>
  <c r="U156" i="4"/>
  <c r="U108" i="4"/>
  <c r="R14" i="4"/>
  <c r="R15" i="4"/>
  <c r="R582" i="4"/>
  <c r="R583" i="4"/>
  <c r="R550" i="4"/>
  <c r="R208" i="4"/>
  <c r="R183" i="4"/>
  <c r="R168" i="4"/>
  <c r="R179" i="4" s="1"/>
  <c r="R20" i="4"/>
  <c r="R25" i="4" s="1"/>
  <c r="X14" i="4"/>
  <c r="X15" i="4"/>
  <c r="U842" i="4"/>
  <c r="U818" i="4"/>
  <c r="X629" i="4"/>
  <c r="X630" i="4"/>
  <c r="X579" i="4"/>
  <c r="X580" i="4"/>
  <c r="X516" i="4"/>
  <c r="U459" i="4"/>
  <c r="X437" i="4"/>
  <c r="X485" i="4"/>
  <c r="X486" i="4"/>
  <c r="U219" i="4"/>
  <c r="U191" i="4"/>
  <c r="U168" i="4"/>
  <c r="U179" i="4" s="1"/>
  <c r="X165" i="4"/>
  <c r="U42" i="4"/>
  <c r="U43" i="4"/>
  <c r="X20" i="4"/>
  <c r="R869" i="4"/>
  <c r="R872" i="4" s="1"/>
  <c r="R629" i="4"/>
  <c r="R630" i="4"/>
  <c r="R622" i="4"/>
  <c r="R529" i="4"/>
  <c r="R528" i="4"/>
  <c r="R508" i="4"/>
  <c r="R491" i="4"/>
  <c r="R492" i="4"/>
  <c r="R410" i="4"/>
  <c r="R405" i="4"/>
  <c r="R298" i="4"/>
  <c r="R205" i="4"/>
  <c r="R165" i="4"/>
  <c r="R35" i="4"/>
  <c r="R34" i="4"/>
  <c r="R30" i="4"/>
  <c r="R31" i="4"/>
  <c r="X959" i="4"/>
  <c r="U879" i="4"/>
  <c r="U882" i="4" s="1"/>
  <c r="X782" i="4"/>
  <c r="X777" i="4"/>
  <c r="X622" i="4"/>
  <c r="X583" i="4"/>
  <c r="X582" i="4"/>
  <c r="U550" i="4"/>
  <c r="U528" i="4"/>
  <c r="U529" i="4"/>
  <c r="X521" i="4"/>
  <c r="X455" i="4"/>
  <c r="X498" i="4"/>
  <c r="X491" i="4"/>
  <c r="X492" i="4"/>
  <c r="X480" i="4"/>
  <c r="X483" i="4" s="1"/>
  <c r="U449" i="4"/>
  <c r="U402" i="4"/>
  <c r="X433" i="4"/>
  <c r="X429" i="4"/>
  <c r="U366" i="4"/>
  <c r="U348" i="4"/>
  <c r="U332" i="4"/>
  <c r="X208" i="4"/>
  <c r="X183" i="4"/>
  <c r="U198" i="4"/>
  <c r="U178" i="4"/>
  <c r="X162" i="4"/>
  <c r="X156" i="4"/>
  <c r="X108" i="4"/>
  <c r="U64" i="4"/>
  <c r="U67" i="4"/>
  <c r="U72" i="4" s="1"/>
  <c r="U52" i="4"/>
  <c r="U46" i="4"/>
  <c r="U47" i="4"/>
  <c r="U27" i="4"/>
  <c r="U28" i="4"/>
  <c r="R777" i="4"/>
  <c r="R437" i="4"/>
  <c r="R485" i="4"/>
  <c r="R486" i="4"/>
  <c r="R27" i="4"/>
  <c r="R28" i="4"/>
  <c r="U15" i="4"/>
  <c r="U14" i="4"/>
  <c r="U959" i="4"/>
  <c r="U885" i="4"/>
  <c r="U890" i="4" s="1"/>
  <c r="X837" i="4"/>
  <c r="X838" i="4"/>
  <c r="U782" i="4"/>
  <c r="U477" i="4"/>
  <c r="U508" i="4"/>
  <c r="U513" i="4" s="1"/>
  <c r="U491" i="4"/>
  <c r="U492" i="4"/>
  <c r="U480" i="4"/>
  <c r="U483" i="4" s="1"/>
  <c r="U433" i="4"/>
  <c r="X191" i="4"/>
  <c r="X205" i="4"/>
  <c r="X35" i="4"/>
  <c r="X34" i="4"/>
  <c r="X42" i="4"/>
  <c r="X43" i="4"/>
  <c r="X31" i="4"/>
  <c r="X30" i="4"/>
  <c r="X18" i="4"/>
  <c r="X17" i="4"/>
  <c r="R959" i="4"/>
  <c r="R818" i="4"/>
  <c r="R521" i="4"/>
  <c r="R498" i="4"/>
  <c r="R480" i="4"/>
  <c r="R483" i="4" s="1"/>
  <c r="R191" i="4"/>
  <c r="R42" i="4"/>
  <c r="R43" i="4"/>
  <c r="U924" i="4"/>
  <c r="U869" i="4"/>
  <c r="U872" i="4" s="1"/>
  <c r="U837" i="4"/>
  <c r="U838" i="4"/>
  <c r="U832" i="4"/>
  <c r="U835" i="4" s="1"/>
  <c r="U424" i="4"/>
  <c r="X410" i="4"/>
  <c r="X405" i="4"/>
  <c r="X411" i="4" s="1"/>
  <c r="X298" i="4"/>
  <c r="X335" i="4"/>
  <c r="U205" i="4"/>
  <c r="U57" i="4"/>
  <c r="U34" i="4"/>
  <c r="U35" i="4"/>
  <c r="U30" i="4"/>
  <c r="U31" i="4"/>
  <c r="U17" i="4"/>
  <c r="U18" i="4"/>
  <c r="V959" i="4"/>
  <c r="R824" i="4"/>
  <c r="R415" i="4"/>
  <c r="U162" i="4"/>
  <c r="R879" i="4"/>
  <c r="R882" i="4" s="1"/>
  <c r="R837" i="4"/>
  <c r="R838" i="4"/>
  <c r="R832" i="4"/>
  <c r="R835" i="4" s="1"/>
  <c r="R579" i="4"/>
  <c r="R580" i="4"/>
  <c r="R402" i="4"/>
  <c r="R399" i="4"/>
  <c r="R429" i="4"/>
  <c r="R348" i="4"/>
  <c r="R178" i="4"/>
  <c r="R156" i="4"/>
  <c r="R52" i="4"/>
  <c r="R47" i="4"/>
  <c r="R46" i="4"/>
  <c r="R17" i="4"/>
  <c r="R18" i="4"/>
  <c r="X879" i="4"/>
  <c r="X882" i="4" s="1"/>
  <c r="U788" i="4"/>
  <c r="U754" i="4"/>
  <c r="U629" i="4"/>
  <c r="U630" i="4"/>
  <c r="U587" i="4"/>
  <c r="U625" i="4"/>
  <c r="U615" i="4"/>
  <c r="U579" i="4"/>
  <c r="U580" i="4"/>
  <c r="X576" i="4"/>
  <c r="X577" i="4"/>
  <c r="X550" i="4"/>
  <c r="X529" i="4"/>
  <c r="X528" i="4"/>
  <c r="U516" i="4"/>
  <c r="U526" i="4" s="1"/>
  <c r="U437" i="4"/>
  <c r="U485" i="4"/>
  <c r="U486" i="4"/>
  <c r="U446" i="4"/>
  <c r="X449" i="4"/>
  <c r="U415" i="4"/>
  <c r="X402" i="4"/>
  <c r="U410" i="4"/>
  <c r="U405" i="4"/>
  <c r="U411" i="4" s="1"/>
  <c r="U358" i="4"/>
  <c r="U268" i="4"/>
  <c r="U298" i="4"/>
  <c r="U318" i="4"/>
  <c r="X198" i="4"/>
  <c r="X178" i="4"/>
  <c r="U165" i="4"/>
  <c r="U77" i="4"/>
  <c r="U83" i="4" s="1"/>
  <c r="X52" i="4"/>
  <c r="X46" i="4"/>
  <c r="X47" i="4"/>
  <c r="X27" i="4"/>
  <c r="X28" i="4"/>
  <c r="U20" i="4"/>
  <c r="U25" i="4" s="1"/>
  <c r="V842" i="4"/>
  <c r="V845" i="4" s="1"/>
  <c r="V838" i="4"/>
  <c r="V837" i="4"/>
  <c r="V832" i="4"/>
  <c r="V782" i="4"/>
  <c r="V625" i="4"/>
  <c r="V580" i="4"/>
  <c r="V579" i="4"/>
  <c r="V529" i="4"/>
  <c r="V528" i="4"/>
  <c r="V516" i="4"/>
  <c r="V486" i="4"/>
  <c r="V485" i="4"/>
  <c r="V480" i="4"/>
  <c r="V483" i="4" s="1"/>
  <c r="V437" i="4"/>
  <c r="V433" i="4"/>
  <c r="V31" i="4"/>
  <c r="V30" i="4"/>
  <c r="V28" i="4"/>
  <c r="V27" i="4"/>
  <c r="V18" i="4"/>
  <c r="V17" i="4"/>
  <c r="S368" i="6"/>
  <c r="S406" i="6"/>
  <c r="S407" i="6" s="1"/>
  <c r="S411" i="6" s="1"/>
  <c r="S425" i="6"/>
  <c r="S426" i="6" s="1"/>
  <c r="AF789" i="6"/>
  <c r="S387" i="6"/>
  <c r="S388" i="6" s="1"/>
  <c r="Z422" i="6"/>
  <c r="S892" i="6"/>
  <c r="W917" i="6"/>
  <c r="S917" i="6"/>
  <c r="W946" i="6"/>
  <c r="W950" i="6" s="1"/>
  <c r="W951" i="6"/>
  <c r="S888" i="6"/>
  <c r="S889" i="6" s="1"/>
  <c r="W888" i="6"/>
  <c r="W889" i="6" s="1"/>
  <c r="S883" i="6"/>
  <c r="S843" i="6"/>
  <c r="S844" i="6" s="1"/>
  <c r="W843" i="6"/>
  <c r="W844" i="6" s="1"/>
  <c r="Y776" i="6"/>
  <c r="Y814" i="6"/>
  <c r="W747" i="6"/>
  <c r="T747" i="6"/>
  <c r="T774" i="6"/>
  <c r="W774" i="6"/>
  <c r="W731" i="6"/>
  <c r="T731" i="6"/>
  <c r="Y725" i="6"/>
  <c r="S787" i="6"/>
  <c r="Y717" i="6"/>
  <c r="T811" i="6"/>
  <c r="W811" i="6"/>
  <c r="S786" i="6"/>
  <c r="Y696" i="6"/>
  <c r="Y805" i="6"/>
  <c r="Y685" i="6"/>
  <c r="T803" i="6"/>
  <c r="Y682" i="6"/>
  <c r="Y802" i="6"/>
  <c r="T674" i="6"/>
  <c r="Y801" i="6"/>
  <c r="Y793" i="6"/>
  <c r="Y778" i="6"/>
  <c r="Y779" i="6" s="1"/>
  <c r="Y791" i="6"/>
  <c r="W647" i="6"/>
  <c r="T647" i="6"/>
  <c r="Y766" i="6"/>
  <c r="Y765" i="6"/>
  <c r="Y644" i="6"/>
  <c r="Y764" i="6"/>
  <c r="Y763" i="6"/>
  <c r="W785" i="6"/>
  <c r="W788" i="6" s="1"/>
  <c r="T785" i="6"/>
  <c r="Y762" i="6"/>
  <c r="T827" i="6"/>
  <c r="T828" i="6" s="1"/>
  <c r="Y758" i="6"/>
  <c r="S784" i="6"/>
  <c r="W789" i="6"/>
  <c r="W790" i="6" s="1"/>
  <c r="S789" i="6"/>
  <c r="S790" i="6" s="1"/>
  <c r="S783" i="6"/>
  <c r="Y780" i="6"/>
  <c r="Y631" i="6"/>
  <c r="Y755" i="6"/>
  <c r="Y614" i="6"/>
  <c r="S624" i="6"/>
  <c r="Y612" i="6"/>
  <c r="Y585" i="6"/>
  <c r="Y621" i="6"/>
  <c r="S623" i="6"/>
  <c r="S625" i="6" s="1"/>
  <c r="Y620" i="6"/>
  <c r="Y602" i="6"/>
  <c r="Y619" i="6"/>
  <c r="Y593" i="6"/>
  <c r="Y616" i="6"/>
  <c r="W546" i="6"/>
  <c r="S555" i="6"/>
  <c r="W555" i="6"/>
  <c r="S544" i="6"/>
  <c r="W544" i="6"/>
  <c r="W547" i="6" s="1"/>
  <c r="S530" i="6"/>
  <c r="W530" i="6"/>
  <c r="W531" i="6" s="1"/>
  <c r="S567" i="6"/>
  <c r="S568" i="6" s="1"/>
  <c r="S558" i="6"/>
  <c r="Y543" i="6"/>
  <c r="S557" i="6"/>
  <c r="T515" i="6"/>
  <c r="W515" i="6"/>
  <c r="S524" i="6"/>
  <c r="S525" i="6" s="1"/>
  <c r="T519" i="6"/>
  <c r="Y494" i="6"/>
  <c r="S511" i="6"/>
  <c r="S512" i="6" s="1"/>
  <c r="Y493" i="6"/>
  <c r="T509" i="6"/>
  <c r="T510" i="6" s="1"/>
  <c r="S476" i="6"/>
  <c r="W476" i="6"/>
  <c r="Y453" i="6"/>
  <c r="Y440" i="6"/>
  <c r="Y439" i="6"/>
  <c r="W461" i="6"/>
  <c r="S461" i="6"/>
  <c r="S438" i="6"/>
  <c r="S446" i="6" s="1"/>
  <c r="W416" i="6"/>
  <c r="W418" i="6" s="1"/>
  <c r="S416" i="6"/>
  <c r="S418" i="6" s="1"/>
  <c r="S419" i="6"/>
  <c r="S424" i="6" s="1"/>
  <c r="W419" i="6"/>
  <c r="W424" i="6" s="1"/>
  <c r="W430" i="6"/>
  <c r="W433" i="6" s="1"/>
  <c r="T430" i="6"/>
  <c r="Y404" i="6"/>
  <c r="Y405" i="6" s="1"/>
  <c r="W406" i="6"/>
  <c r="S398" i="6"/>
  <c r="S399" i="6" s="1"/>
  <c r="W398" i="6"/>
  <c r="W399" i="6" s="1"/>
  <c r="W395" i="6"/>
  <c r="W347" i="6"/>
  <c r="W348" i="6" s="1"/>
  <c r="S347" i="6"/>
  <c r="W357" i="6"/>
  <c r="W352" i="6"/>
  <c r="S352" i="6"/>
  <c r="S362" i="6"/>
  <c r="S359" i="6"/>
  <c r="W368" i="6"/>
  <c r="W351" i="6"/>
  <c r="S351" i="6"/>
  <c r="S311" i="6"/>
  <c r="W311" i="6"/>
  <c r="W330" i="6"/>
  <c r="S330" i="6"/>
  <c r="W325" i="6"/>
  <c r="S325" i="6"/>
  <c r="S321" i="6"/>
  <c r="W321" i="6"/>
  <c r="S334" i="6"/>
  <c r="W334" i="6"/>
  <c r="T342" i="6"/>
  <c r="T343" i="6" s="1"/>
  <c r="S333" i="6"/>
  <c r="S256" i="6"/>
  <c r="S257" i="6" s="1"/>
  <c r="S245" i="6"/>
  <c r="W245" i="6"/>
  <c r="W281" i="6"/>
  <c r="S243" i="6"/>
  <c r="W243" i="6"/>
  <c r="W280" i="6"/>
  <c r="S280" i="6"/>
  <c r="S242" i="6"/>
  <c r="W242" i="6"/>
  <c r="W265" i="6"/>
  <c r="S265" i="6"/>
  <c r="W241" i="6"/>
  <c r="S258" i="6"/>
  <c r="W258" i="6"/>
  <c r="S240" i="6"/>
  <c r="S273" i="6"/>
  <c r="T253" i="6"/>
  <c r="Y239" i="6"/>
  <c r="Y252" i="6"/>
  <c r="W269" i="6"/>
  <c r="S269" i="6"/>
  <c r="Y212" i="6"/>
  <c r="Y227" i="6"/>
  <c r="Y211" i="6"/>
  <c r="S231" i="6"/>
  <c r="T210" i="6"/>
  <c r="S234" i="6"/>
  <c r="S235" i="6" s="1"/>
  <c r="S229" i="6"/>
  <c r="W229" i="6"/>
  <c r="Y180" i="6"/>
  <c r="T190" i="6"/>
  <c r="S199" i="6"/>
  <c r="S201" i="6" s="1"/>
  <c r="W199" i="6"/>
  <c r="W201" i="6" s="1"/>
  <c r="T206" i="6"/>
  <c r="T208" i="6" s="1"/>
  <c r="W197" i="6"/>
  <c r="W198" i="6" s="1"/>
  <c r="T197" i="6"/>
  <c r="W186" i="6"/>
  <c r="T186" i="6"/>
  <c r="T195" i="6"/>
  <c r="T184" i="6"/>
  <c r="Y177" i="6"/>
  <c r="Y169" i="6"/>
  <c r="Y170" i="6" s="1"/>
  <c r="Y167" i="6"/>
  <c r="Y168" i="6" s="1"/>
  <c r="T164" i="6"/>
  <c r="W164" i="6"/>
  <c r="W165" i="6" s="1"/>
  <c r="W157" i="6"/>
  <c r="W158" i="6" s="1"/>
  <c r="S157" i="6"/>
  <c r="S158" i="6" s="1"/>
  <c r="T155" i="6"/>
  <c r="Y154" i="6"/>
  <c r="Y163" i="6"/>
  <c r="W151" i="6"/>
  <c r="S151" i="6"/>
  <c r="S131" i="6"/>
  <c r="S132" i="6" s="1"/>
  <c r="S96" i="6"/>
  <c r="W96" i="6"/>
  <c r="S133" i="6"/>
  <c r="W133" i="6"/>
  <c r="W109" i="6"/>
  <c r="S109" i="6"/>
  <c r="S122" i="6" s="1"/>
  <c r="W78" i="6"/>
  <c r="W79" i="6" s="1"/>
  <c r="S78" i="6"/>
  <c r="S79" i="6" s="1"/>
  <c r="W75" i="6"/>
  <c r="W77" i="6" s="1"/>
  <c r="S75" i="6"/>
  <c r="S77" i="6" s="1"/>
  <c r="T68" i="6"/>
  <c r="T69" i="6" s="1"/>
  <c r="W58" i="6"/>
  <c r="W59" i="6" s="1"/>
  <c r="W55" i="6"/>
  <c r="AF96" i="6"/>
  <c r="Y870" i="6"/>
  <c r="Y871" i="6" s="1"/>
  <c r="T836" i="6"/>
  <c r="W830" i="6"/>
  <c r="T830" i="6"/>
  <c r="T825" i="6"/>
  <c r="T826" i="6" s="1"/>
  <c r="T627" i="6"/>
  <c r="Y578" i="6"/>
  <c r="W570" i="6"/>
  <c r="S570" i="6"/>
  <c r="T527" i="6"/>
  <c r="T499" i="6"/>
  <c r="Y487" i="6"/>
  <c r="Y484" i="6"/>
  <c r="W256" i="6"/>
  <c r="W257" i="6" s="1"/>
  <c r="S460" i="6"/>
  <c r="Y97" i="6"/>
  <c r="Z97" i="6" s="1"/>
  <c r="AI422" i="6"/>
  <c r="AI360" i="6"/>
  <c r="T427" i="6"/>
  <c r="W244" i="6"/>
  <c r="W87" i="6"/>
  <c r="W367" i="6"/>
  <c r="W371" i="6" s="1"/>
  <c r="S367" i="6"/>
  <c r="AH256" i="6"/>
  <c r="AI256" i="6" s="1"/>
  <c r="S55" i="6"/>
  <c r="S57" i="6" s="1"/>
  <c r="S302" i="6"/>
  <c r="S303" i="6" s="1"/>
  <c r="W284" i="6"/>
  <c r="Y171" i="6"/>
  <c r="W159" i="6"/>
  <c r="W162" i="6" s="1"/>
  <c r="S159" i="6"/>
  <c r="S162" i="6" s="1"/>
  <c r="AF123" i="6"/>
  <c r="AF234" i="6"/>
  <c r="AF274" i="6"/>
  <c r="AF269" i="6"/>
  <c r="Y114" i="6"/>
  <c r="Z114" i="6" s="1"/>
  <c r="W333" i="6"/>
  <c r="W275" i="6"/>
  <c r="W271" i="6"/>
  <c r="S84" i="6"/>
  <c r="W84" i="6"/>
  <c r="AF373" i="6"/>
  <c r="Z360" i="6"/>
  <c r="AH115" i="6"/>
  <c r="AI115" i="6" s="1"/>
  <c r="W234" i="6"/>
  <c r="W235" i="6" s="1"/>
  <c r="Z563" i="6"/>
  <c r="AH380" i="6"/>
  <c r="AI380" i="6" s="1"/>
  <c r="AF256" i="6"/>
  <c r="W300" i="6"/>
  <c r="W301" i="6" s="1"/>
  <c r="W97" i="6"/>
  <c r="W302" i="6"/>
  <c r="W303" i="6" s="1"/>
  <c r="W73" i="6"/>
  <c r="W74" i="6" s="1"/>
  <c r="W125" i="6"/>
  <c r="AI557" i="6"/>
  <c r="AH123" i="6"/>
  <c r="AI123" i="6" s="1"/>
  <c r="Y113" i="6"/>
  <c r="Z113" i="6" s="1"/>
  <c r="AH121" i="6"/>
  <c r="AI121" i="6" s="1"/>
  <c r="Y121" i="6"/>
  <c r="Z121" i="6" s="1"/>
  <c r="Y275" i="6"/>
  <c r="Z275" i="6" s="1"/>
  <c r="W66" i="6"/>
  <c r="W67" i="6" s="1"/>
  <c r="T66" i="6"/>
  <c r="AF338" i="6"/>
  <c r="AF372" i="6"/>
  <c r="T44" i="6"/>
  <c r="W44" i="6"/>
  <c r="Y36" i="6"/>
  <c r="AF333" i="6"/>
  <c r="AF275" i="6"/>
  <c r="W336" i="6"/>
  <c r="W337" i="6" s="1"/>
  <c r="AF270" i="6"/>
  <c r="AF126" i="6"/>
  <c r="Y232" i="6"/>
  <c r="Z232" i="6" s="1"/>
  <c r="AH116" i="6"/>
  <c r="AI116" i="6" s="1"/>
  <c r="AH87" i="6"/>
  <c r="AI87" i="6" s="1"/>
  <c r="Y860" i="6"/>
  <c r="Z860" i="6" s="1"/>
  <c r="W98" i="6"/>
  <c r="W375" i="6"/>
  <c r="AH276" i="6"/>
  <c r="AI276" i="6" s="1"/>
  <c r="AH468" i="6"/>
  <c r="AI468" i="6" s="1"/>
  <c r="AF125" i="6"/>
  <c r="AF273" i="6"/>
  <c r="AF276" i="6"/>
  <c r="AF336" i="6"/>
  <c r="Y329" i="6"/>
  <c r="Z329" i="6" s="1"/>
  <c r="W124" i="6"/>
  <c r="W277" i="6"/>
  <c r="W273" i="6"/>
  <c r="AF87" i="6"/>
  <c r="AF124" i="6"/>
  <c r="AH96" i="6"/>
  <c r="AI96" i="6" s="1"/>
  <c r="Y375" i="6"/>
  <c r="Z375" i="6" s="1"/>
  <c r="Y98" i="6"/>
  <c r="Z98" i="6" s="1"/>
  <c r="AF248" i="6"/>
  <c r="AH275" i="6"/>
  <c r="AI275" i="6" s="1"/>
  <c r="W123" i="6"/>
  <c r="W270" i="6"/>
  <c r="Z423" i="6"/>
  <c r="AF375" i="6"/>
  <c r="AF272" i="6"/>
  <c r="AH230" i="6"/>
  <c r="AI230" i="6" s="1"/>
  <c r="Z559" i="6"/>
  <c r="Y116" i="6"/>
  <c r="Z116" i="6" s="1"/>
  <c r="AH375" i="6"/>
  <c r="AI375" i="6" s="1"/>
  <c r="Y124" i="6"/>
  <c r="Z124" i="6" s="1"/>
  <c r="W276" i="6"/>
  <c r="AI511" i="6"/>
  <c r="AH112" i="6"/>
  <c r="AI112" i="6" s="1"/>
  <c r="AH199" i="6"/>
  <c r="AI199" i="6" s="1"/>
  <c r="AF302" i="6"/>
  <c r="Y111" i="6"/>
  <c r="Z111" i="6" s="1"/>
  <c r="Y276" i="6"/>
  <c r="Z276" i="6" s="1"/>
  <c r="AI423" i="6"/>
  <c r="AI787" i="6"/>
  <c r="Y230" i="6"/>
  <c r="Z230" i="6" s="1"/>
  <c r="Y327" i="6"/>
  <c r="Z327" i="6" s="1"/>
  <c r="AI565" i="6"/>
  <c r="AH336" i="6"/>
  <c r="AI336" i="6" s="1"/>
  <c r="AH248" i="6"/>
  <c r="AI248" i="6" s="1"/>
  <c r="Y328" i="6"/>
  <c r="Z328" i="6" s="1"/>
  <c r="S470" i="4"/>
  <c r="S133" i="4"/>
  <c r="S78" i="4"/>
  <c r="S79" i="4" s="1"/>
  <c r="W609" i="4"/>
  <c r="W306" i="4"/>
  <c r="S284" i="4"/>
  <c r="S84" i="4"/>
  <c r="R511" i="4"/>
  <c r="R512" i="4" s="1"/>
  <c r="AA119" i="4"/>
  <c r="AB119" i="4" s="1"/>
  <c r="U126" i="4"/>
  <c r="W126" i="4" s="1"/>
  <c r="AA370" i="4"/>
  <c r="AB370" i="4" s="1"/>
  <c r="AC370" i="4" s="1"/>
  <c r="AG110" i="4"/>
  <c r="X112" i="4"/>
  <c r="R113" i="4"/>
  <c r="S113" i="4" s="1"/>
  <c r="AA157" i="4"/>
  <c r="AB157" i="4" s="1"/>
  <c r="AC157" i="4" s="1"/>
  <c r="W680" i="4"/>
  <c r="AA56" i="4"/>
  <c r="AB56" i="4" s="1"/>
  <c r="AC56" i="4" s="1"/>
  <c r="R111" i="4"/>
  <c r="S111" i="4" s="1"/>
  <c r="T111" i="4" s="1"/>
  <c r="R56" i="4"/>
  <c r="S56" i="4" s="1"/>
  <c r="U278" i="4"/>
  <c r="U234" i="4"/>
  <c r="U235" i="4" s="1"/>
  <c r="X111" i="4"/>
  <c r="AA113" i="4"/>
  <c r="AB113" i="4" s="1"/>
  <c r="AH113" i="4" s="1"/>
  <c r="AA110" i="4"/>
  <c r="AB110" i="4" s="1"/>
  <c r="AG55" i="4"/>
  <c r="R117" i="4"/>
  <c r="S117" i="4" s="1"/>
  <c r="R55" i="4"/>
  <c r="R57" i="4" s="1"/>
  <c r="X511" i="4"/>
  <c r="X512" i="4" s="1"/>
  <c r="X113" i="4"/>
  <c r="U129" i="4"/>
  <c r="U124" i="4"/>
  <c r="X119" i="4"/>
  <c r="X55" i="4"/>
  <c r="X57" i="4" s="1"/>
  <c r="AA114" i="4"/>
  <c r="AB114" i="4" s="1"/>
  <c r="AD124" i="4"/>
  <c r="AA55" i="4"/>
  <c r="AB55" i="4" s="1"/>
  <c r="V467" i="4"/>
  <c r="R115" i="4"/>
  <c r="S115" i="4" s="1"/>
  <c r="U123" i="4"/>
  <c r="U130" i="4" s="1"/>
  <c r="AG322" i="4"/>
  <c r="AG113" i="4"/>
  <c r="AD126" i="4"/>
  <c r="V248" i="4"/>
  <c r="W248" i="4" s="1"/>
  <c r="W732" i="4"/>
  <c r="U896" i="4"/>
  <c r="V896" i="4"/>
  <c r="V558" i="4"/>
  <c r="X558" i="4"/>
  <c r="R375" i="4"/>
  <c r="S375" i="4" s="1"/>
  <c r="V375" i="4"/>
  <c r="V280" i="4"/>
  <c r="U280" i="4"/>
  <c r="U302" i="4"/>
  <c r="U303" i="4" s="1"/>
  <c r="V302" i="4"/>
  <c r="V303" i="4" s="1"/>
  <c r="U247" i="4"/>
  <c r="V247" i="4"/>
  <c r="V279" i="4"/>
  <c r="U279" i="4"/>
  <c r="V110" i="4"/>
  <c r="U110" i="4"/>
  <c r="U131" i="4"/>
  <c r="U132" i="4" s="1"/>
  <c r="V131" i="4"/>
  <c r="V132" i="4" s="1"/>
  <c r="R783" i="4"/>
  <c r="R368" i="4"/>
  <c r="R333" i="4"/>
  <c r="X784" i="4"/>
  <c r="X624" i="4"/>
  <c r="AA843" i="4"/>
  <c r="AB843" i="4" s="1"/>
  <c r="AD843" i="4"/>
  <c r="AA786" i="4"/>
  <c r="AB786" i="4" s="1"/>
  <c r="AG786" i="4"/>
  <c r="AG623" i="4"/>
  <c r="AA623" i="4"/>
  <c r="AB623" i="4" s="1"/>
  <c r="AC623" i="4" s="1"/>
  <c r="AG565" i="4"/>
  <c r="AA565" i="4"/>
  <c r="AB565" i="4" s="1"/>
  <c r="AC565" i="4" s="1"/>
  <c r="AG559" i="4"/>
  <c r="AA559" i="4"/>
  <c r="AB559" i="4" s="1"/>
  <c r="AE563" i="4"/>
  <c r="AF563" i="4" s="1"/>
  <c r="AG563" i="4"/>
  <c r="AA563" i="4"/>
  <c r="AB563" i="4" s="1"/>
  <c r="AE511" i="4"/>
  <c r="AF511" i="4" s="1"/>
  <c r="AA511" i="4"/>
  <c r="AB511" i="4" s="1"/>
  <c r="AG511" i="4"/>
  <c r="AE423" i="4"/>
  <c r="AF423" i="4" s="1"/>
  <c r="AA423" i="4"/>
  <c r="AB423" i="4" s="1"/>
  <c r="AG423" i="4"/>
  <c r="AE421" i="4"/>
  <c r="AF421" i="4" s="1"/>
  <c r="AG421" i="4"/>
  <c r="AA421" i="4"/>
  <c r="AB421" i="4" s="1"/>
  <c r="AE359" i="4"/>
  <c r="AF359" i="4" s="1"/>
  <c r="AA359" i="4"/>
  <c r="AB359" i="4" s="1"/>
  <c r="AG359" i="4"/>
  <c r="AG362" i="4"/>
  <c r="AA362" i="4"/>
  <c r="AB362" i="4" s="1"/>
  <c r="AE329" i="4"/>
  <c r="AF329" i="4" s="1"/>
  <c r="AA329" i="4"/>
  <c r="AB329" i="4" s="1"/>
  <c r="AG329" i="4"/>
  <c r="AE327" i="4"/>
  <c r="AF327" i="4" s="1"/>
  <c r="AG327" i="4"/>
  <c r="AA327" i="4"/>
  <c r="AB327" i="4" s="1"/>
  <c r="AE325" i="4"/>
  <c r="AF325" i="4" s="1"/>
  <c r="AA325" i="4"/>
  <c r="AB325" i="4" s="1"/>
  <c r="AG325" i="4"/>
  <c r="AE330" i="4"/>
  <c r="AF330" i="4" s="1"/>
  <c r="AA330" i="4"/>
  <c r="AB330" i="4" s="1"/>
  <c r="AG330" i="4"/>
  <c r="AG323" i="4"/>
  <c r="AA323" i="4"/>
  <c r="AB323" i="4" s="1"/>
  <c r="AC323" i="4" s="1"/>
  <c r="AA269" i="4"/>
  <c r="AB269" i="4" s="1"/>
  <c r="AD269" i="4"/>
  <c r="AA274" i="4"/>
  <c r="AB274" i="4" s="1"/>
  <c r="AC274" i="4" s="1"/>
  <c r="AD274" i="4"/>
  <c r="AE334" i="4"/>
  <c r="AF334" i="4" s="1"/>
  <c r="AA334" i="4"/>
  <c r="AB334" i="4" s="1"/>
  <c r="AE234" i="4"/>
  <c r="AA234" i="4"/>
  <c r="AB234" i="4" s="1"/>
  <c r="AA229" i="4"/>
  <c r="AB229" i="4" s="1"/>
  <c r="AC229" i="4" s="1"/>
  <c r="AG229" i="4"/>
  <c r="AG232" i="4"/>
  <c r="AA232" i="4"/>
  <c r="AB232" i="4" s="1"/>
  <c r="AC232" i="4" s="1"/>
  <c r="AA200" i="4"/>
  <c r="AB200" i="4" s="1"/>
  <c r="AC200" i="4" s="1"/>
  <c r="AG200" i="4"/>
  <c r="AG115" i="4"/>
  <c r="AA115" i="4"/>
  <c r="AB115" i="4" s="1"/>
  <c r="AC115" i="4" s="1"/>
  <c r="AE111" i="4"/>
  <c r="AA111" i="4"/>
  <c r="AB111" i="4" s="1"/>
  <c r="AE109" i="4"/>
  <c r="AA109" i="4"/>
  <c r="AB109" i="4" s="1"/>
  <c r="AD109" i="4"/>
  <c r="AE107" i="4"/>
  <c r="AA107" i="4"/>
  <c r="AB107" i="4" s="1"/>
  <c r="AD107" i="4"/>
  <c r="AE106" i="4"/>
  <c r="AA106" i="4"/>
  <c r="AB106" i="4" s="1"/>
  <c r="AD106" i="4"/>
  <c r="AE125" i="4"/>
  <c r="AF125" i="4" s="1"/>
  <c r="AA125" i="4"/>
  <c r="AB125" i="4" s="1"/>
  <c r="AG125" i="4"/>
  <c r="AE123" i="4"/>
  <c r="AF123" i="4" s="1"/>
  <c r="AG123" i="4"/>
  <c r="AA123" i="4"/>
  <c r="AB123" i="4" s="1"/>
  <c r="AA120" i="4"/>
  <c r="AB120" i="4" s="1"/>
  <c r="AC120" i="4" s="1"/>
  <c r="AG120" i="4"/>
  <c r="AA117" i="4"/>
  <c r="AB117" i="4" s="1"/>
  <c r="AG117" i="4"/>
  <c r="AE60" i="4"/>
  <c r="AF60" i="4" s="1"/>
  <c r="AG60" i="4"/>
  <c r="AA60" i="4"/>
  <c r="AB60" i="4" s="1"/>
  <c r="AE58" i="4"/>
  <c r="AF58" i="4" s="1"/>
  <c r="AA58" i="4"/>
  <c r="AB58" i="4" s="1"/>
  <c r="AG58" i="4"/>
  <c r="AA23" i="4"/>
  <c r="AB23" i="4" s="1"/>
  <c r="AG23" i="4"/>
  <c r="R786" i="4"/>
  <c r="R559" i="4"/>
  <c r="S559" i="4" s="1"/>
  <c r="R563" i="4"/>
  <c r="S563" i="4" s="1"/>
  <c r="R524" i="4"/>
  <c r="R525" i="4" s="1"/>
  <c r="R327" i="4"/>
  <c r="S327" i="4" s="1"/>
  <c r="R324" i="4"/>
  <c r="S324" i="4" s="1"/>
  <c r="R269" i="4"/>
  <c r="R274" i="4"/>
  <c r="S274" i="4" s="1"/>
  <c r="R229" i="4"/>
  <c r="R199" i="4"/>
  <c r="R114" i="4"/>
  <c r="S114" i="4" s="1"/>
  <c r="Y114" i="4" s="1"/>
  <c r="R110" i="4"/>
  <c r="S110" i="4" s="1"/>
  <c r="R157" i="4"/>
  <c r="R158" i="4" s="1"/>
  <c r="R106" i="4"/>
  <c r="S106" i="4" s="1"/>
  <c r="T106" i="4" s="1"/>
  <c r="U843" i="4"/>
  <c r="U844" i="4" s="1"/>
  <c r="U269" i="4"/>
  <c r="U334" i="4"/>
  <c r="U335" i="4" s="1"/>
  <c r="X58" i="4"/>
  <c r="X59" i="4" s="1"/>
  <c r="AD789" i="4"/>
  <c r="AA558" i="4"/>
  <c r="AB558" i="4" s="1"/>
  <c r="AA562" i="4"/>
  <c r="AB562" i="4" s="1"/>
  <c r="AA360" i="4"/>
  <c r="AB360" i="4" s="1"/>
  <c r="AG361" i="4"/>
  <c r="AD270" i="4"/>
  <c r="V87" i="4"/>
  <c r="W87" i="4" s="1"/>
  <c r="R546" i="4"/>
  <c r="V546" i="4"/>
  <c r="V562" i="4"/>
  <c r="W562" i="4" s="1"/>
  <c r="X562" i="4"/>
  <c r="V561" i="4"/>
  <c r="W561" i="4" s="1"/>
  <c r="X561" i="4"/>
  <c r="U468" i="4"/>
  <c r="V468" i="4"/>
  <c r="U466" i="4"/>
  <c r="V466" i="4"/>
  <c r="V361" i="4"/>
  <c r="W361" i="4" s="1"/>
  <c r="X361" i="4"/>
  <c r="R394" i="4"/>
  <c r="S394" i="4" s="1"/>
  <c r="V394" i="4"/>
  <c r="V322" i="4"/>
  <c r="W322" i="4" s="1"/>
  <c r="X322" i="4"/>
  <c r="R338" i="4"/>
  <c r="V338" i="4"/>
  <c r="U249" i="4"/>
  <c r="V249" i="4"/>
  <c r="R245" i="4"/>
  <c r="V245" i="4"/>
  <c r="V321" i="4"/>
  <c r="X321" i="4"/>
  <c r="U150" i="4"/>
  <c r="V150" i="4"/>
  <c r="V118" i="4"/>
  <c r="W118" i="4" s="1"/>
  <c r="X118" i="4"/>
  <c r="R785" i="4"/>
  <c r="R564" i="4"/>
  <c r="S564" i="4" s="1"/>
  <c r="R557" i="4"/>
  <c r="R420" i="4"/>
  <c r="S420" i="4" s="1"/>
  <c r="R406" i="4"/>
  <c r="R407" i="4" s="1"/>
  <c r="R89" i="4"/>
  <c r="S89" i="4" s="1"/>
  <c r="T89" i="4" s="1"/>
  <c r="V565" i="4"/>
  <c r="W565" i="4" s="1"/>
  <c r="X565" i="4"/>
  <c r="R567" i="4"/>
  <c r="R568" i="4" s="1"/>
  <c r="U567" i="4"/>
  <c r="U568" i="4" s="1"/>
  <c r="U572" i="4"/>
  <c r="V572" i="4"/>
  <c r="V423" i="4"/>
  <c r="W423" i="4" s="1"/>
  <c r="X423" i="4"/>
  <c r="V421" i="4"/>
  <c r="W421" i="4" s="1"/>
  <c r="X421" i="4"/>
  <c r="V359" i="4"/>
  <c r="X359" i="4"/>
  <c r="V362" i="4"/>
  <c r="X362" i="4"/>
  <c r="R395" i="4"/>
  <c r="V395" i="4"/>
  <c r="V329" i="4"/>
  <c r="W329" i="4" s="1"/>
  <c r="X329" i="4"/>
  <c r="V325" i="4"/>
  <c r="X325" i="4"/>
  <c r="V323" i="4"/>
  <c r="W323" i="4" s="1"/>
  <c r="X323" i="4"/>
  <c r="V270" i="4"/>
  <c r="U270" i="4"/>
  <c r="R256" i="4"/>
  <c r="R257" i="4" s="1"/>
  <c r="V256" i="4"/>
  <c r="R244" i="4"/>
  <c r="S244" i="4" s="1"/>
  <c r="V244" i="4"/>
  <c r="V200" i="4"/>
  <c r="W200" i="4" s="1"/>
  <c r="X200" i="4"/>
  <c r="X201" i="4" s="1"/>
  <c r="V109" i="4"/>
  <c r="U109" i="4"/>
  <c r="U122" i="4" s="1"/>
  <c r="R151" i="4"/>
  <c r="V151" i="4"/>
  <c r="U96" i="4"/>
  <c r="V96" i="4"/>
  <c r="V125" i="4"/>
  <c r="W125" i="4" s="1"/>
  <c r="X125" i="4"/>
  <c r="V123" i="4"/>
  <c r="X123" i="4"/>
  <c r="V120" i="4"/>
  <c r="W120" i="4" s="1"/>
  <c r="X120" i="4"/>
  <c r="V60" i="4"/>
  <c r="X60" i="4"/>
  <c r="X64" i="4" s="1"/>
  <c r="U86" i="4"/>
  <c r="V86" i="4"/>
  <c r="V23" i="4"/>
  <c r="V24" i="4" s="1"/>
  <c r="X23" i="4"/>
  <c r="X24" i="4" s="1"/>
  <c r="R784" i="4"/>
  <c r="R624" i="4"/>
  <c r="R558" i="4"/>
  <c r="R562" i="4"/>
  <c r="S562" i="4" s="1"/>
  <c r="R560" i="4"/>
  <c r="S560" i="4" s="1"/>
  <c r="R423" i="4"/>
  <c r="S423" i="4" s="1"/>
  <c r="R425" i="4"/>
  <c r="R426" i="4" s="1"/>
  <c r="R387" i="4"/>
  <c r="R388" i="4" s="1"/>
  <c r="R370" i="4"/>
  <c r="S370" i="4" s="1"/>
  <c r="T370" i="4" s="1"/>
  <c r="R330" i="4"/>
  <c r="R272" i="4"/>
  <c r="S272" i="4" s="1"/>
  <c r="T272" i="4" s="1"/>
  <c r="R321" i="4"/>
  <c r="R232" i="4"/>
  <c r="S232" i="4" s="1"/>
  <c r="R200" i="4"/>
  <c r="S200" i="4" s="1"/>
  <c r="R109" i="4"/>
  <c r="R121" i="4"/>
  <c r="S121" i="4" s="1"/>
  <c r="T121" i="4" s="1"/>
  <c r="X786" i="4"/>
  <c r="X623" i="4"/>
  <c r="U368" i="4"/>
  <c r="U371" i="4" s="1"/>
  <c r="U274" i="4"/>
  <c r="W274" i="4" s="1"/>
  <c r="U273" i="4"/>
  <c r="X114" i="4"/>
  <c r="X126" i="4"/>
  <c r="X157" i="4"/>
  <c r="X158" i="4" s="1"/>
  <c r="AG422" i="4"/>
  <c r="AA326" i="4"/>
  <c r="AB326" i="4" s="1"/>
  <c r="AD276" i="4"/>
  <c r="AD273" i="4"/>
  <c r="AA333" i="4"/>
  <c r="AB333" i="4" s="1"/>
  <c r="AC333" i="4" s="1"/>
  <c r="AD234" i="4"/>
  <c r="AD111" i="4"/>
  <c r="AG124" i="4"/>
  <c r="V373" i="4"/>
  <c r="W373" i="4" s="1"/>
  <c r="V360" i="4"/>
  <c r="W360" i="4" s="1"/>
  <c r="X360" i="4"/>
  <c r="V328" i="4"/>
  <c r="W328" i="4" s="1"/>
  <c r="X328" i="4"/>
  <c r="V326" i="4"/>
  <c r="W326" i="4" s="1"/>
  <c r="X326" i="4"/>
  <c r="U372" i="4"/>
  <c r="V372" i="4"/>
  <c r="V277" i="4"/>
  <c r="U277" i="4"/>
  <c r="V230" i="4"/>
  <c r="W230" i="4" s="1"/>
  <c r="X230" i="4"/>
  <c r="X233" i="4" s="1"/>
  <c r="R149" i="4"/>
  <c r="S149" i="4" s="1"/>
  <c r="V149" i="4"/>
  <c r="R328" i="4"/>
  <c r="S328" i="4" s="1"/>
  <c r="R275" i="4"/>
  <c r="S275" i="4" s="1"/>
  <c r="T275" i="4" s="1"/>
  <c r="R124" i="4"/>
  <c r="S124" i="4" s="1"/>
  <c r="AA896" i="4"/>
  <c r="AB896" i="4" s="1"/>
  <c r="AE896" i="4"/>
  <c r="AE787" i="4"/>
  <c r="AF787" i="4" s="1"/>
  <c r="AA787" i="4"/>
  <c r="AB787" i="4" s="1"/>
  <c r="AE785" i="4"/>
  <c r="AF785" i="4" s="1"/>
  <c r="AG785" i="4"/>
  <c r="AE784" i="4"/>
  <c r="AF784" i="4" s="1"/>
  <c r="AA784" i="4"/>
  <c r="AB784" i="4" s="1"/>
  <c r="AE783" i="4"/>
  <c r="AF783" i="4" s="1"/>
  <c r="AG783" i="4"/>
  <c r="AE624" i="4"/>
  <c r="AF624" i="4" s="1"/>
  <c r="AA624" i="4"/>
  <c r="AB624" i="4" s="1"/>
  <c r="AE564" i="4"/>
  <c r="AF564" i="4" s="1"/>
  <c r="AG564" i="4"/>
  <c r="AE557" i="4"/>
  <c r="AF557" i="4" s="1"/>
  <c r="AA557" i="4"/>
  <c r="AB557" i="4" s="1"/>
  <c r="AE561" i="4"/>
  <c r="AF561" i="4" s="1"/>
  <c r="AA561" i="4"/>
  <c r="AB561" i="4" s="1"/>
  <c r="AA425" i="4"/>
  <c r="AB425" i="4" s="1"/>
  <c r="AD425" i="4"/>
  <c r="AE420" i="4"/>
  <c r="AF420" i="4" s="1"/>
  <c r="AA420" i="4"/>
  <c r="AB420" i="4" s="1"/>
  <c r="AE406" i="4"/>
  <c r="AF406" i="4" s="1"/>
  <c r="AA406" i="4"/>
  <c r="AB406" i="4" s="1"/>
  <c r="AE368" i="4"/>
  <c r="AA368" i="4"/>
  <c r="AB368" i="4" s="1"/>
  <c r="AD368" i="4"/>
  <c r="AA394" i="4"/>
  <c r="AB394" i="4" s="1"/>
  <c r="AE394" i="4"/>
  <c r="AE328" i="4"/>
  <c r="AF328" i="4" s="1"/>
  <c r="AA328" i="4"/>
  <c r="AB328" i="4" s="1"/>
  <c r="AA375" i="4"/>
  <c r="AB375" i="4" s="1"/>
  <c r="AE375" i="4"/>
  <c r="AE324" i="4"/>
  <c r="AF324" i="4" s="1"/>
  <c r="AG324" i="4"/>
  <c r="AE272" i="4"/>
  <c r="AA272" i="4"/>
  <c r="AB272" i="4" s="1"/>
  <c r="AD272" i="4"/>
  <c r="AE271" i="4"/>
  <c r="AA271" i="4"/>
  <c r="AB271" i="4" s="1"/>
  <c r="AD271" i="4"/>
  <c r="AE277" i="4"/>
  <c r="AA277" i="4"/>
  <c r="AB277" i="4" s="1"/>
  <c r="AD277" i="4"/>
  <c r="AE275" i="4"/>
  <c r="AD275" i="4"/>
  <c r="AE321" i="4"/>
  <c r="AF321" i="4" s="1"/>
  <c r="AA321" i="4"/>
  <c r="AB321" i="4" s="1"/>
  <c r="AE230" i="4"/>
  <c r="AF230" i="4" s="1"/>
  <c r="AG230" i="4"/>
  <c r="AE231" i="4"/>
  <c r="AF231" i="4" s="1"/>
  <c r="AG231" i="4"/>
  <c r="AE116" i="4"/>
  <c r="AF116" i="4" s="1"/>
  <c r="AA116" i="4"/>
  <c r="AB116" i="4" s="1"/>
  <c r="AE112" i="4"/>
  <c r="AA112" i="4"/>
  <c r="AB112" i="4" s="1"/>
  <c r="AD112" i="4"/>
  <c r="AE126" i="4"/>
  <c r="AA126" i="4"/>
  <c r="AB126" i="4" s="1"/>
  <c r="AE121" i="4"/>
  <c r="AF121" i="4" s="1"/>
  <c r="AG121" i="4"/>
  <c r="AE89" i="4"/>
  <c r="AD89" i="4"/>
  <c r="R843" i="4"/>
  <c r="R844" i="4" s="1"/>
  <c r="R787" i="4"/>
  <c r="R789" i="4"/>
  <c r="R790" i="4" s="1"/>
  <c r="R623" i="4"/>
  <c r="R565" i="4"/>
  <c r="S565" i="4" s="1"/>
  <c r="R422" i="4"/>
  <c r="S422" i="4" s="1"/>
  <c r="R359" i="4"/>
  <c r="R369" i="4"/>
  <c r="S369" i="4" s="1"/>
  <c r="T369" i="4" s="1"/>
  <c r="R329" i="4"/>
  <c r="S329" i="4" s="1"/>
  <c r="R325" i="4"/>
  <c r="R271" i="4"/>
  <c r="S271" i="4" s="1"/>
  <c r="T271" i="4" s="1"/>
  <c r="R276" i="4"/>
  <c r="S276" i="4" s="1"/>
  <c r="T276" i="4" s="1"/>
  <c r="R334" i="4"/>
  <c r="R234" i="4"/>
  <c r="R235" i="4" s="1"/>
  <c r="R231" i="4"/>
  <c r="R116" i="4"/>
  <c r="S116" i="4" s="1"/>
  <c r="T116" i="4" s="1"/>
  <c r="R112" i="4"/>
  <c r="S112" i="4" s="1"/>
  <c r="R126" i="4"/>
  <c r="S126" i="4" s="1"/>
  <c r="Y126" i="4" s="1"/>
  <c r="Z126" i="4" s="1"/>
  <c r="R125" i="4"/>
  <c r="S125" i="4" s="1"/>
  <c r="T125" i="4" s="1"/>
  <c r="R120" i="4"/>
  <c r="S120" i="4" s="1"/>
  <c r="R118" i="4"/>
  <c r="S118" i="4" s="1"/>
  <c r="T118" i="4" s="1"/>
  <c r="R60" i="4"/>
  <c r="R64" i="4" s="1"/>
  <c r="X787" i="4"/>
  <c r="U276" i="4"/>
  <c r="W276" i="4" s="1"/>
  <c r="X117" i="4"/>
  <c r="AA783" i="4"/>
  <c r="AB783" i="4" s="1"/>
  <c r="AG624" i="4"/>
  <c r="AA560" i="4"/>
  <c r="AB560" i="4" s="1"/>
  <c r="AC560" i="4" s="1"/>
  <c r="AG524" i="4"/>
  <c r="AA387" i="4"/>
  <c r="AB387" i="4" s="1"/>
  <c r="AG406" i="4"/>
  <c r="AA369" i="4"/>
  <c r="AB369" i="4" s="1"/>
  <c r="AC369" i="4" s="1"/>
  <c r="AA231" i="4"/>
  <c r="AB231" i="4" s="1"/>
  <c r="AG199" i="4"/>
  <c r="AA118" i="4"/>
  <c r="AB118" i="4" s="1"/>
  <c r="V300" i="4"/>
  <c r="V301" i="4" s="1"/>
  <c r="V159" i="4"/>
  <c r="AH515" i="6"/>
  <c r="AI515" i="6" s="1"/>
  <c r="Y238" i="6"/>
  <c r="Z238" i="6" s="1"/>
  <c r="AC756" i="6"/>
  <c r="Y305" i="6"/>
  <c r="T124" i="6"/>
  <c r="AC698" i="6"/>
  <c r="AC836" i="6"/>
  <c r="Y37" i="6"/>
  <c r="Z37" i="6" s="1"/>
  <c r="AC764" i="6"/>
  <c r="AC594" i="6"/>
  <c r="AC737" i="6"/>
  <c r="T601" i="6"/>
  <c r="Y760" i="6"/>
  <c r="Z760" i="6" s="1"/>
  <c r="Y102" i="6"/>
  <c r="Z102" i="6" s="1"/>
  <c r="S278" i="6"/>
  <c r="Y278" i="6" s="1"/>
  <c r="T772" i="6"/>
  <c r="AF535" i="6"/>
  <c r="AC481" i="6"/>
  <c r="T764" i="6"/>
  <c r="AH231" i="6"/>
  <c r="AI231" i="6" s="1"/>
  <c r="AH325" i="6"/>
  <c r="AI325" i="6" s="1"/>
  <c r="AH310" i="6"/>
  <c r="AI310" i="6" s="1"/>
  <c r="T49" i="6"/>
  <c r="W127" i="6"/>
  <c r="S413" i="6"/>
  <c r="W772" i="6"/>
  <c r="T571" i="6"/>
  <c r="T657" i="6"/>
  <c r="Y868" i="6"/>
  <c r="AH504" i="6"/>
  <c r="AI504" i="6" s="1"/>
  <c r="AC604" i="6"/>
  <c r="T100" i="6"/>
  <c r="AC841" i="6"/>
  <c r="AC62" i="6"/>
  <c r="AH142" i="6"/>
  <c r="AI142" i="6" s="1"/>
  <c r="AH329" i="6"/>
  <c r="AI329" i="6" s="1"/>
  <c r="T420" i="6"/>
  <c r="AH772" i="6"/>
  <c r="AI772" i="6" s="1"/>
  <c r="T29" i="6"/>
  <c r="T38" i="6"/>
  <c r="T62" i="6"/>
  <c r="T841" i="6"/>
  <c r="AF324" i="6"/>
  <c r="AC368" i="6"/>
  <c r="AF420" i="6"/>
  <c r="AF412" i="6"/>
  <c r="AC548" i="6"/>
  <c r="AC286" i="6"/>
  <c r="T13" i="6"/>
  <c r="T16" i="6"/>
  <c r="Y26" i="6"/>
  <c r="W218" i="6"/>
  <c r="AB412" i="6"/>
  <c r="AH373" i="6"/>
  <c r="AI373" i="6" s="1"/>
  <c r="Y728" i="6"/>
  <c r="Z728" i="6" s="1"/>
  <c r="W466" i="6"/>
  <c r="W735" i="6"/>
  <c r="T839" i="6"/>
  <c r="AC324" i="6"/>
  <c r="AF413" i="6"/>
  <c r="T562" i="6"/>
  <c r="T88" i="6"/>
  <c r="AC131" i="6"/>
  <c r="AC279" i="6"/>
  <c r="T312" i="6"/>
  <c r="T315" i="6"/>
  <c r="AF21" i="6"/>
  <c r="AC89" i="6"/>
  <c r="AC591" i="6"/>
  <c r="Y773" i="6"/>
  <c r="Z773" i="6" s="1"/>
  <c r="Y591" i="6"/>
  <c r="W29" i="6"/>
  <c r="S331" i="6"/>
  <c r="T331" i="6" s="1"/>
  <c r="AC200" i="6"/>
  <c r="AB381" i="6"/>
  <c r="AC381" i="6" s="1"/>
  <c r="AF607" i="6"/>
  <c r="W33" i="6"/>
  <c r="W35" i="6" s="1"/>
  <c r="W363" i="6"/>
  <c r="S412" i="6"/>
  <c r="S475" i="6"/>
  <c r="T475" i="6" s="1"/>
  <c r="T873" i="6"/>
  <c r="AC100" i="6"/>
  <c r="AB218" i="6"/>
  <c r="AC420" i="6"/>
  <c r="AF554" i="6"/>
  <c r="AC511" i="6"/>
  <c r="T679" i="6"/>
  <c r="AC917" i="6"/>
  <c r="AC173" i="6"/>
  <c r="Y427" i="6"/>
  <c r="Y429" i="6" s="1"/>
  <c r="AH124" i="6"/>
  <c r="AI124" i="6" s="1"/>
  <c r="AC140" i="6"/>
  <c r="T173" i="6"/>
  <c r="AC627" i="6"/>
  <c r="AH502" i="6"/>
  <c r="AH660" i="6"/>
  <c r="AI660" i="6" s="1"/>
  <c r="Y174" i="6"/>
  <c r="Z174" i="6" s="1"/>
  <c r="Y260" i="6"/>
  <c r="Z260" i="6" s="1"/>
  <c r="Y353" i="6"/>
  <c r="Z353" i="6" s="1"/>
  <c r="AH545" i="6"/>
  <c r="AI545" i="6" s="1"/>
  <c r="AH710" i="6"/>
  <c r="AI710" i="6" s="1"/>
  <c r="AC416" i="6"/>
  <c r="AC792" i="6"/>
  <c r="T649" i="6"/>
  <c r="T463" i="6"/>
  <c r="AC717" i="6"/>
  <c r="AH224" i="6"/>
  <c r="AI224" i="6" s="1"/>
  <c r="Y284" i="6"/>
  <c r="AC265" i="6"/>
  <c r="AC340" i="6"/>
  <c r="AC249" i="6"/>
  <c r="AC401" i="6"/>
  <c r="AC458" i="6"/>
  <c r="AC557" i="6"/>
  <c r="W895" i="6"/>
  <c r="AF664" i="6"/>
  <c r="Y825" i="6"/>
  <c r="Y826" i="6" s="1"/>
  <c r="AH353" i="6"/>
  <c r="AI353" i="6" s="1"/>
  <c r="AH390" i="6"/>
  <c r="AI390" i="6" s="1"/>
  <c r="AH430" i="6"/>
  <c r="AI430" i="6" s="1"/>
  <c r="AH463" i="6"/>
  <c r="AI463" i="6" s="1"/>
  <c r="AH690" i="6"/>
  <c r="AI690" i="6" s="1"/>
  <c r="W112" i="6"/>
  <c r="Y666" i="6"/>
  <c r="Z666" i="6" s="1"/>
  <c r="Y16" i="6"/>
  <c r="AH200" i="6"/>
  <c r="AC441" i="6"/>
  <c r="AH441" i="6"/>
  <c r="AI441" i="6" s="1"/>
  <c r="AC519" i="6"/>
  <c r="AC575" i="6"/>
  <c r="Y365" i="6"/>
  <c r="Z365" i="6" s="1"/>
  <c r="AC241" i="6"/>
  <c r="AH807" i="6"/>
  <c r="AI807" i="6" s="1"/>
  <c r="AF469" i="6"/>
  <c r="AH785" i="6"/>
  <c r="AI785" i="6" s="1"/>
  <c r="AF548" i="6"/>
  <c r="AC897" i="6"/>
  <c r="T728" i="6"/>
  <c r="AH549" i="6"/>
  <c r="Y10" i="6"/>
  <c r="Z10" i="6" s="1"/>
  <c r="AH62" i="6"/>
  <c r="AI62" i="6" s="1"/>
  <c r="AB149" i="6"/>
  <c r="AH149" i="6" s="1"/>
  <c r="AC382" i="6"/>
  <c r="AC353" i="6"/>
  <c r="T596" i="6"/>
  <c r="T696" i="6"/>
  <c r="AC795" i="6"/>
  <c r="AC621" i="6"/>
  <c r="AC699" i="6"/>
  <c r="T680" i="6"/>
  <c r="Y519" i="6"/>
  <c r="AH167" i="6"/>
  <c r="AI167" i="6" s="1"/>
  <c r="T545" i="6"/>
  <c r="AC602" i="6"/>
  <c r="AH541" i="6"/>
  <c r="AI541" i="6" s="1"/>
  <c r="Y12" i="6"/>
  <c r="Z12" i="6" s="1"/>
  <c r="AC210" i="6"/>
  <c r="T355" i="6"/>
  <c r="Y401" i="6"/>
  <c r="Z401" i="6" s="1"/>
  <c r="Y420" i="6"/>
  <c r="T473" i="6"/>
  <c r="T536" i="6"/>
  <c r="AC804" i="6"/>
  <c r="Y63" i="6"/>
  <c r="Z63" i="6" s="1"/>
  <c r="AH135" i="6"/>
  <c r="AI135" i="6" s="1"/>
  <c r="AH78" i="6"/>
  <c r="AI78" i="6" s="1"/>
  <c r="S467" i="6"/>
  <c r="Y467" i="6" s="1"/>
  <c r="Z467" i="6" s="1"/>
  <c r="Y87" i="6"/>
  <c r="Z87" i="6" s="1"/>
  <c r="T87" i="6"/>
  <c r="AC292" i="6"/>
  <c r="Y862" i="6"/>
  <c r="Z862" i="6" s="1"/>
  <c r="Y464" i="6"/>
  <c r="Z464" i="6" s="1"/>
  <c r="AC540" i="6"/>
  <c r="AH540" i="6"/>
  <c r="AI540" i="6" s="1"/>
  <c r="T701" i="6"/>
  <c r="T957" i="6"/>
  <c r="Y140" i="6"/>
  <c r="Z140" i="6" s="1"/>
  <c r="W140" i="6"/>
  <c r="AC291" i="6"/>
  <c r="AH291" i="6"/>
  <c r="AI291" i="6" s="1"/>
  <c r="T846" i="6"/>
  <c r="Y846" i="6"/>
  <c r="AC269" i="6"/>
  <c r="T876" i="6"/>
  <c r="Y876" i="6"/>
  <c r="Z876" i="6" s="1"/>
  <c r="T814" i="6"/>
  <c r="AC63" i="6"/>
  <c r="AH63" i="6"/>
  <c r="AI63" i="6" s="1"/>
  <c r="AH106" i="6"/>
  <c r="T640" i="6"/>
  <c r="Y640" i="6"/>
  <c r="AH347" i="6"/>
  <c r="AI347" i="6" s="1"/>
  <c r="AF347" i="6"/>
  <c r="AC408" i="6"/>
  <c r="T714" i="6"/>
  <c r="Y714" i="6"/>
  <c r="Z714" i="6" s="1"/>
  <c r="AH770" i="6"/>
  <c r="AI770" i="6" s="1"/>
  <c r="AC770" i="6"/>
  <c r="Y822" i="6"/>
  <c r="T822" i="6"/>
  <c r="Y866" i="6"/>
  <c r="Z866" i="6" s="1"/>
  <c r="T866" i="6"/>
  <c r="AH558" i="6"/>
  <c r="AI558" i="6" s="1"/>
  <c r="AC558" i="6"/>
  <c r="AH601" i="6"/>
  <c r="AI601" i="6" s="1"/>
  <c r="AC601" i="6"/>
  <c r="Y382" i="6"/>
  <c r="Z382" i="6" s="1"/>
  <c r="W382" i="6"/>
  <c r="AF114" i="6"/>
  <c r="AF217" i="6"/>
  <c r="AB258" i="6"/>
  <c r="AC258" i="6" s="1"/>
  <c r="AB312" i="6"/>
  <c r="AC312" i="6" s="1"/>
  <c r="AF369" i="6"/>
  <c r="AH500" i="6"/>
  <c r="AI500" i="6" s="1"/>
  <c r="AH514" i="6"/>
  <c r="AF514" i="6"/>
  <c r="AC520" i="6"/>
  <c r="AF530" i="6"/>
  <c r="AH530" i="6"/>
  <c r="AI530" i="6" s="1"/>
  <c r="AF606" i="6"/>
  <c r="Y40" i="6"/>
  <c r="Z40" i="6" s="1"/>
  <c r="AH125" i="6"/>
  <c r="AI125" i="6" s="1"/>
  <c r="T103" i="6"/>
  <c r="Y216" i="6"/>
  <c r="Z216" i="6" s="1"/>
  <c r="AC365" i="6"/>
  <c r="T762" i="6"/>
  <c r="T636" i="6"/>
  <c r="Y684" i="6"/>
  <c r="Z684" i="6" s="1"/>
  <c r="AH226" i="6"/>
  <c r="AI226" i="6" s="1"/>
  <c r="AC772" i="6"/>
  <c r="AH197" i="6"/>
  <c r="AI197" i="6" s="1"/>
  <c r="AC436" i="6"/>
  <c r="Y702" i="6"/>
  <c r="Z702" i="6" s="1"/>
  <c r="AH391" i="6"/>
  <c r="AI391" i="6" s="1"/>
  <c r="AH225" i="6"/>
  <c r="Y112" i="6"/>
  <c r="Z112" i="6" s="1"/>
  <c r="AC355" i="6"/>
  <c r="S356" i="6"/>
  <c r="T758" i="6"/>
  <c r="Y800" i="6"/>
  <c r="Z800" i="6" s="1"/>
  <c r="Y66" i="6"/>
  <c r="Y67" i="6" s="1"/>
  <c r="Y414" i="6"/>
  <c r="Z414" i="6" s="1"/>
  <c r="AC423" i="6"/>
  <c r="T642" i="6"/>
  <c r="AH865" i="6"/>
  <c r="AI865" i="6" s="1"/>
  <c r="T773" i="6"/>
  <c r="AC468" i="6"/>
  <c r="AC444" i="6"/>
  <c r="Y775" i="6"/>
  <c r="Z775" i="6" s="1"/>
  <c r="T896" i="6"/>
  <c r="AF229" i="6"/>
  <c r="AH676" i="6"/>
  <c r="AI676" i="6" s="1"/>
  <c r="AC676" i="6"/>
  <c r="AC703" i="6"/>
  <c r="Y864" i="6"/>
  <c r="Z864" i="6" s="1"/>
  <c r="W107" i="6"/>
  <c r="AF665" i="6"/>
  <c r="AC634" i="6"/>
  <c r="AH634" i="6"/>
  <c r="AI634" i="6" s="1"/>
  <c r="AH490" i="6"/>
  <c r="AI490" i="6" s="1"/>
  <c r="AC490" i="6"/>
  <c r="AC502" i="6"/>
  <c r="AF821" i="6"/>
  <c r="AB953" i="6"/>
  <c r="AH953" i="6" s="1"/>
  <c r="AI953" i="6" s="1"/>
  <c r="Y831" i="6"/>
  <c r="Z831" i="6" s="1"/>
  <c r="T831" i="6"/>
  <c r="AF285" i="6"/>
  <c r="Y674" i="6"/>
  <c r="T730" i="6"/>
  <c r="AC867" i="6"/>
  <c r="AH867" i="6"/>
  <c r="AI867" i="6" s="1"/>
  <c r="AC724" i="6"/>
  <c r="AH878" i="6"/>
  <c r="AI878" i="6" s="1"/>
  <c r="AC45" i="6"/>
  <c r="AC190" i="6"/>
  <c r="AC231" i="6"/>
  <c r="T239" i="6"/>
  <c r="AC610" i="6"/>
  <c r="T796" i="6"/>
  <c r="T793" i="6"/>
  <c r="AH285" i="6"/>
  <c r="AH39" i="6"/>
  <c r="AI39" i="6" s="1"/>
  <c r="AC692" i="6"/>
  <c r="AH692" i="6"/>
  <c r="AI692" i="6" s="1"/>
  <c r="AH677" i="6"/>
  <c r="AI677" i="6" s="1"/>
  <c r="AC677" i="6"/>
  <c r="AC894" i="6"/>
  <c r="AH778" i="6"/>
  <c r="AI778" i="6" s="1"/>
  <c r="AF778" i="6"/>
  <c r="AF640" i="6"/>
  <c r="AH640" i="6"/>
  <c r="AI640" i="6" s="1"/>
  <c r="AH612" i="6"/>
  <c r="AI612" i="6" s="1"/>
  <c r="AC612" i="6"/>
  <c r="AH616" i="6"/>
  <c r="AI616" i="6" s="1"/>
  <c r="AC616" i="6"/>
  <c r="S465" i="6"/>
  <c r="Y465" i="6" s="1"/>
  <c r="Z465" i="6" s="1"/>
  <c r="S705" i="6"/>
  <c r="AC251" i="6"/>
  <c r="AH365" i="6"/>
  <c r="AI365" i="6" s="1"/>
  <c r="AH714" i="6"/>
  <c r="AI714" i="6" s="1"/>
  <c r="AH670" i="6"/>
  <c r="AI670" i="6" s="1"/>
  <c r="AH694" i="6"/>
  <c r="AI694" i="6" s="1"/>
  <c r="Y863" i="6"/>
  <c r="AH952" i="6"/>
  <c r="AI952" i="6" s="1"/>
  <c r="Y49" i="6"/>
  <c r="AH180" i="6"/>
  <c r="AI180" i="6" s="1"/>
  <c r="AH239" i="6"/>
  <c r="AI239" i="6" s="1"/>
  <c r="Y221" i="6"/>
  <c r="Z221" i="6" s="1"/>
  <c r="Y677" i="6"/>
  <c r="Z677" i="6" s="1"/>
  <c r="AH892" i="6"/>
  <c r="AI892" i="6" s="1"/>
  <c r="AH783" i="6"/>
  <c r="AI783" i="6" s="1"/>
  <c r="AH147" i="6"/>
  <c r="AI147" i="6" s="1"/>
  <c r="AC225" i="6"/>
  <c r="T317" i="6"/>
  <c r="T633" i="6"/>
  <c r="T763" i="6"/>
  <c r="Y392" i="6"/>
  <c r="Z392" i="6" s="1"/>
  <c r="AH633" i="6"/>
  <c r="AI633" i="6" s="1"/>
  <c r="AC649" i="6"/>
  <c r="AC673" i="6"/>
  <c r="AC709" i="6"/>
  <c r="AH435" i="6"/>
  <c r="AI435" i="6" s="1"/>
  <c r="T868" i="6"/>
  <c r="AC956" i="6"/>
  <c r="AH866" i="6"/>
  <c r="AI866" i="6" s="1"/>
  <c r="Y690" i="6"/>
  <c r="Z690" i="6" s="1"/>
  <c r="Y746" i="6"/>
  <c r="Z746" i="6" s="1"/>
  <c r="T689" i="6"/>
  <c r="AH253" i="6"/>
  <c r="AI253" i="6" s="1"/>
  <c r="AC454" i="6"/>
  <c r="T58" i="6"/>
  <c r="T59" i="6" s="1"/>
  <c r="Y266" i="6"/>
  <c r="Z266" i="6" s="1"/>
  <c r="W861" i="6"/>
  <c r="AC637" i="6"/>
  <c r="AF605" i="6"/>
  <c r="AC787" i="6"/>
  <c r="AH474" i="6"/>
  <c r="AC739" i="6"/>
  <c r="AH739" i="6"/>
  <c r="AI739" i="6" s="1"/>
  <c r="AC385" i="6"/>
  <c r="AH73" i="6"/>
  <c r="AI73" i="6" s="1"/>
  <c r="AC288" i="6"/>
  <c r="Y307" i="6"/>
  <c r="Z307" i="6" s="1"/>
  <c r="AH864" i="6"/>
  <c r="AC532" i="6"/>
  <c r="T53" i="6"/>
  <c r="T54" i="6" s="1"/>
  <c r="Y277" i="6"/>
  <c r="Z277" i="6" s="1"/>
  <c r="AH897" i="6"/>
  <c r="AF515" i="6"/>
  <c r="AH760" i="6"/>
  <c r="AI760" i="6" s="1"/>
  <c r="AC314" i="6"/>
  <c r="AH314" i="6"/>
  <c r="AI314" i="6" s="1"/>
  <c r="AC212" i="6"/>
  <c r="Y287" i="6"/>
  <c r="Z287" i="6" s="1"/>
  <c r="AC297" i="6"/>
  <c r="AC400" i="6"/>
  <c r="AC827" i="6"/>
  <c r="Y213" i="6"/>
  <c r="Z213" i="6" s="1"/>
  <c r="AH956" i="6"/>
  <c r="AC624" i="6"/>
  <c r="AH624" i="6"/>
  <c r="AI624" i="6" s="1"/>
  <c r="Y658" i="6"/>
  <c r="Z658" i="6" s="1"/>
  <c r="T658" i="6"/>
  <c r="AH691" i="6"/>
  <c r="AI691" i="6" s="1"/>
  <c r="AC691" i="6"/>
  <c r="AH873" i="6"/>
  <c r="AC873" i="6"/>
  <c r="S372" i="6"/>
  <c r="W867" i="6"/>
  <c r="S895" i="6"/>
  <c r="AH497" i="6"/>
  <c r="AI497" i="6" s="1"/>
  <c r="AH888" i="6"/>
  <c r="AI888" i="6" s="1"/>
  <c r="AC875" i="6"/>
  <c r="AH875" i="6"/>
  <c r="AI875" i="6" s="1"/>
  <c r="W88" i="6"/>
  <c r="AH129" i="6"/>
  <c r="AI129" i="6" s="1"/>
  <c r="Y740" i="6"/>
  <c r="Z740" i="6" s="1"/>
  <c r="W863" i="6"/>
  <c r="W147" i="6"/>
  <c r="AH326" i="6"/>
  <c r="AI326" i="6" s="1"/>
  <c r="AH357" i="6"/>
  <c r="AI357" i="6" s="1"/>
  <c r="AH465" i="6"/>
  <c r="AI465" i="6" s="1"/>
  <c r="AF452" i="6"/>
  <c r="AF705" i="6"/>
  <c r="T488" i="6"/>
  <c r="Y488" i="6"/>
  <c r="Z488" i="6" s="1"/>
  <c r="T721" i="6"/>
  <c r="W841" i="6"/>
  <c r="Y841" i="6"/>
  <c r="AB920" i="6"/>
  <c r="AH920" i="6" s="1"/>
  <c r="AI920" i="6" s="1"/>
  <c r="Y123" i="6"/>
  <c r="Y855" i="6"/>
  <c r="Z855" i="6" s="1"/>
  <c r="Y952" i="6"/>
  <c r="Z952" i="6" s="1"/>
  <c r="AC107" i="6"/>
  <c r="T288" i="6"/>
  <c r="AC847" i="6"/>
  <c r="T271" i="6"/>
  <c r="T319" i="6"/>
  <c r="T320" i="6" s="1"/>
  <c r="T408" i="6"/>
  <c r="T535" i="6"/>
  <c r="AC273" i="6"/>
  <c r="T504" i="6"/>
  <c r="T564" i="6"/>
  <c r="AC599" i="6"/>
  <c r="T878" i="6"/>
  <c r="AC753" i="6"/>
  <c r="AH88" i="6"/>
  <c r="S141" i="6"/>
  <c r="AC181" i="6"/>
  <c r="W313" i="6"/>
  <c r="AF475" i="6"/>
  <c r="AH476" i="6"/>
  <c r="AI476" i="6" s="1"/>
  <c r="AC506" i="6"/>
  <c r="AC861" i="6"/>
  <c r="AH102" i="6"/>
  <c r="AI102" i="6" s="1"/>
  <c r="AH323" i="6"/>
  <c r="AH562" i="6"/>
  <c r="AH450" i="6"/>
  <c r="AB86" i="6"/>
  <c r="AF185" i="6"/>
  <c r="AF246" i="6"/>
  <c r="T659" i="6"/>
  <c r="AH880" i="6"/>
  <c r="S73" i="6"/>
  <c r="S74" i="6" s="1"/>
  <c r="W503" i="6"/>
  <c r="W508" i="6" s="1"/>
  <c r="AC244" i="6"/>
  <c r="AF359" i="6"/>
  <c r="AC495" i="6"/>
  <c r="AF614" i="6"/>
  <c r="S136" i="6"/>
  <c r="T136" i="6" s="1"/>
  <c r="S281" i="6"/>
  <c r="S267" i="6"/>
  <c r="S338" i="6"/>
  <c r="S373" i="6"/>
  <c r="Y373" i="6" s="1"/>
  <c r="S363" i="6"/>
  <c r="S383" i="6"/>
  <c r="S554" i="6"/>
  <c r="W584" i="6"/>
  <c r="W587" i="6" s="1"/>
  <c r="W836" i="6"/>
  <c r="AH894" i="6"/>
  <c r="AI894" i="6" s="1"/>
  <c r="AB70" i="6"/>
  <c r="AF80" i="6"/>
  <c r="AF466" i="6"/>
  <c r="AC524" i="6"/>
  <c r="AB554" i="6"/>
  <c r="AB821" i="6"/>
  <c r="AH821" i="6" s="1"/>
  <c r="Y956" i="6"/>
  <c r="AC16" i="6"/>
  <c r="AC48" i="6"/>
  <c r="AC13" i="6"/>
  <c r="AH119" i="6"/>
  <c r="AI119" i="6" s="1"/>
  <c r="AC129" i="6"/>
  <c r="AH89" i="6"/>
  <c r="AF150" i="6"/>
  <c r="AC216" i="6"/>
  <c r="AC104" i="6"/>
  <c r="T200" i="6"/>
  <c r="T194" i="6"/>
  <c r="Y262" i="6"/>
  <c r="Z262" i="6" s="1"/>
  <c r="T306" i="6"/>
  <c r="AC357" i="6"/>
  <c r="AC461" i="6"/>
  <c r="AC317" i="6"/>
  <c r="T328" i="6"/>
  <c r="AC392" i="6"/>
  <c r="AC443" i="6"/>
  <c r="T353" i="6"/>
  <c r="AC397" i="6"/>
  <c r="T481" i="6"/>
  <c r="T482" i="6" s="1"/>
  <c r="AF441" i="6"/>
  <c r="AC545" i="6"/>
  <c r="T575" i="6"/>
  <c r="T616" i="6"/>
  <c r="AC702" i="6"/>
  <c r="T585" i="6"/>
  <c r="T759" i="6"/>
  <c r="AB413" i="6"/>
  <c r="AC448" i="6"/>
  <c r="T514" i="6"/>
  <c r="AH759" i="6"/>
  <c r="AI759" i="6" s="1"/>
  <c r="AC668" i="6"/>
  <c r="AC514" i="6"/>
  <c r="AC530" i="6"/>
  <c r="T621" i="6"/>
  <c r="S704" i="6"/>
  <c r="AC823" i="6"/>
  <c r="T669" i="6"/>
  <c r="Y792" i="6"/>
  <c r="Z792" i="6" s="1"/>
  <c r="Y721" i="6"/>
  <c r="T813" i="6"/>
  <c r="T666" i="6"/>
  <c r="T863" i="6"/>
  <c r="AC731" i="6"/>
  <c r="AH247" i="6"/>
  <c r="AI247" i="6" s="1"/>
  <c r="AH428" i="6"/>
  <c r="AI428" i="6" s="1"/>
  <c r="AC29" i="6"/>
  <c r="T286" i="6"/>
  <c r="AH401" i="6"/>
  <c r="T369" i="6"/>
  <c r="AC432" i="6"/>
  <c r="AC472" i="6"/>
  <c r="AC710" i="6"/>
  <c r="Y798" i="6"/>
  <c r="Z798" i="6" s="1"/>
  <c r="AC839" i="6"/>
  <c r="AF401" i="6"/>
  <c r="Y536" i="6"/>
  <c r="AC812" i="6"/>
  <c r="AH854" i="6"/>
  <c r="AI854" i="6" s="1"/>
  <c r="AC565" i="6"/>
  <c r="T32" i="6"/>
  <c r="AC55" i="6"/>
  <c r="Y95" i="6"/>
  <c r="AC564" i="6"/>
  <c r="T618" i="6"/>
  <c r="Y716" i="6"/>
  <c r="Z716" i="6" s="1"/>
  <c r="AF149" i="6"/>
  <c r="W425" i="6"/>
  <c r="W426" i="6" s="1"/>
  <c r="Y100" i="6"/>
  <c r="Y161" i="6"/>
  <c r="AC442" i="6"/>
  <c r="AH841" i="6"/>
  <c r="AC573" i="6"/>
  <c r="AH260" i="6"/>
  <c r="AI260" i="6" s="1"/>
  <c r="AB895" i="6"/>
  <c r="S86" i="6"/>
  <c r="W246" i="6"/>
  <c r="AC176" i="6"/>
  <c r="AC175" i="6"/>
  <c r="W606" i="6"/>
  <c r="W615" i="6" s="1"/>
  <c r="AF503" i="6"/>
  <c r="AF570" i="6"/>
  <c r="AF593" i="6"/>
  <c r="AC794" i="6"/>
  <c r="W150" i="6"/>
  <c r="W190" i="6"/>
  <c r="W231" i="6"/>
  <c r="T305" i="6"/>
  <c r="W394" i="6"/>
  <c r="W401" i="6"/>
  <c r="W402" i="6" s="1"/>
  <c r="W412" i="6"/>
  <c r="S584" i="6"/>
  <c r="W706" i="6"/>
  <c r="AI262" i="6"/>
  <c r="T361" i="6"/>
  <c r="T819" i="6"/>
  <c r="T820" i="6" s="1"/>
  <c r="AC728" i="6"/>
  <c r="AC886" i="6"/>
  <c r="AC830" i="6"/>
  <c r="T98" i="6"/>
  <c r="AH501" i="6"/>
  <c r="AI501" i="6" s="1"/>
  <c r="T854" i="6"/>
  <c r="AH349" i="6"/>
  <c r="AI349" i="6" s="1"/>
  <c r="T604" i="6"/>
  <c r="AH618" i="6"/>
  <c r="AI618" i="6" s="1"/>
  <c r="T189" i="6"/>
  <c r="AH274" i="6"/>
  <c r="T472" i="6"/>
  <c r="Y119" i="6"/>
  <c r="T274" i="6"/>
  <c r="T385" i="6"/>
  <c r="T386" i="6" s="1"/>
  <c r="Y502" i="6"/>
  <c r="T767" i="6"/>
  <c r="Y137" i="6"/>
  <c r="Z137" i="6" s="1"/>
  <c r="W106" i="6"/>
  <c r="W849" i="6"/>
  <c r="AF176" i="6"/>
  <c r="AB339" i="6"/>
  <c r="AF389" i="6"/>
  <c r="AF727" i="6"/>
  <c r="AF700" i="6"/>
  <c r="AF781" i="6"/>
  <c r="Y33" i="6"/>
  <c r="AB372" i="6"/>
  <c r="AH786" i="6"/>
  <c r="AI786" i="6" s="1"/>
  <c r="AF706" i="6"/>
  <c r="S840" i="6"/>
  <c r="S842" i="6" s="1"/>
  <c r="AF222" i="6"/>
  <c r="Y920" i="6"/>
  <c r="Z920" i="6" s="1"/>
  <c r="S150" i="6"/>
  <c r="Y150" i="6" s="1"/>
  <c r="W413" i="6"/>
  <c r="W821" i="6"/>
  <c r="W824" i="6" s="1"/>
  <c r="W705" i="6"/>
  <c r="AH100" i="6"/>
  <c r="AH469" i="6"/>
  <c r="AH539" i="6"/>
  <c r="AB951" i="6"/>
  <c r="AH951" i="6" s="1"/>
  <c r="AH683" i="6"/>
  <c r="AI683" i="6" s="1"/>
  <c r="AC323" i="6"/>
  <c r="T445" i="6"/>
  <c r="T479" i="6"/>
  <c r="AH613" i="6"/>
  <c r="AI613" i="6" s="1"/>
  <c r="Y8" i="6"/>
  <c r="AC771" i="6"/>
  <c r="AH718" i="6"/>
  <c r="AI718" i="6" s="1"/>
  <c r="AC735" i="6"/>
  <c r="AB379" i="6"/>
  <c r="AH379" i="6" s="1"/>
  <c r="Y573" i="6"/>
  <c r="S91" i="6"/>
  <c r="AF376" i="6"/>
  <c r="AC721" i="6"/>
  <c r="AF590" i="6"/>
  <c r="Y38" i="6"/>
  <c r="Y48" i="6"/>
  <c r="Y62" i="6"/>
  <c r="T56" i="6"/>
  <c r="W389" i="6"/>
  <c r="T736" i="6"/>
  <c r="AC533" i="6"/>
  <c r="AF192" i="6"/>
  <c r="W81" i="6"/>
  <c r="W383" i="6"/>
  <c r="S466" i="6"/>
  <c r="AB267" i="6"/>
  <c r="T8" i="6"/>
  <c r="T48" i="6"/>
  <c r="T26" i="6"/>
  <c r="Y88" i="6"/>
  <c r="AH111" i="6"/>
  <c r="AI111" i="6" s="1"/>
  <c r="AF136" i="6"/>
  <c r="AC217" i="6"/>
  <c r="AC109" i="6"/>
  <c r="Y197" i="6"/>
  <c r="AC369" i="6"/>
  <c r="AC427" i="6"/>
  <c r="AH272" i="6"/>
  <c r="AC309" i="6"/>
  <c r="AC489" i="6"/>
  <c r="W475" i="6"/>
  <c r="AH548" i="6"/>
  <c r="T771" i="6"/>
  <c r="T698" i="6"/>
  <c r="T493" i="6"/>
  <c r="AC636" i="6"/>
  <c r="T641" i="6"/>
  <c r="AC723" i="6"/>
  <c r="T598" i="6"/>
  <c r="AC763" i="6"/>
  <c r="T685" i="6"/>
  <c r="AC435" i="6"/>
  <c r="AH520" i="6"/>
  <c r="AI520" i="6" s="1"/>
  <c r="S707" i="6"/>
  <c r="T707" i="6" s="1"/>
  <c r="Y859" i="6"/>
  <c r="Z859" i="6" s="1"/>
  <c r="AB891" i="6"/>
  <c r="S706" i="6"/>
  <c r="Y706" i="6" s="1"/>
  <c r="Y808" i="6"/>
  <c r="Z808" i="6" s="1"/>
  <c r="AC671" i="6"/>
  <c r="AC883" i="6"/>
  <c r="AH533" i="6"/>
  <c r="AC447" i="6"/>
  <c r="W49" i="6"/>
  <c r="Y324" i="6"/>
  <c r="AF220" i="6"/>
  <c r="AH420" i="6"/>
  <c r="T443" i="6"/>
  <c r="T852" i="6"/>
  <c r="AC345" i="6"/>
  <c r="T436" i="6"/>
  <c r="Y703" i="6"/>
  <c r="Z703" i="6" s="1"/>
  <c r="T135" i="6"/>
  <c r="AH552" i="6"/>
  <c r="W884" i="6"/>
  <c r="T735" i="6"/>
  <c r="AC263" i="6"/>
  <c r="T454" i="6"/>
  <c r="AI819" i="6"/>
  <c r="W460" i="6"/>
  <c r="T469" i="6"/>
  <c r="AF520" i="6"/>
  <c r="AF560" i="6"/>
  <c r="AH588" i="6"/>
  <c r="AF608" i="6"/>
  <c r="Y204" i="6"/>
  <c r="T309" i="6"/>
  <c r="AB460" i="6"/>
  <c r="AC460" i="6" s="1"/>
  <c r="AB475" i="6"/>
  <c r="T506" i="6"/>
  <c r="W839" i="6"/>
  <c r="AC294" i="6"/>
  <c r="Y448" i="6"/>
  <c r="AC722" i="6"/>
  <c r="AC819" i="6"/>
  <c r="T560" i="6"/>
  <c r="AH591" i="6"/>
  <c r="AI591" i="6" s="1"/>
  <c r="AB584" i="6"/>
  <c r="AH584" i="6" s="1"/>
  <c r="AF86" i="6"/>
  <c r="AC300" i="6"/>
  <c r="AC330" i="6"/>
  <c r="T591" i="6"/>
  <c r="S339" i="6"/>
  <c r="AF215" i="6"/>
  <c r="W305" i="6"/>
  <c r="S394" i="6"/>
  <c r="Y839" i="6"/>
  <c r="AC431" i="6"/>
  <c r="AF600" i="6"/>
  <c r="AF609" i="6"/>
  <c r="AH755" i="6"/>
  <c r="AI755" i="6" s="1"/>
  <c r="AB919" i="6"/>
  <c r="AH919" i="6" s="1"/>
  <c r="W38" i="6"/>
  <c r="W48" i="6"/>
  <c r="W62" i="6"/>
  <c r="AF127" i="6"/>
  <c r="AH330" i="6"/>
  <c r="AC517" i="6"/>
  <c r="Y811" i="6"/>
  <c r="Y847" i="6"/>
  <c r="S894" i="6"/>
  <c r="Y894" i="6" s="1"/>
  <c r="W103" i="6"/>
  <c r="Y297" i="6"/>
  <c r="Z297" i="6" s="1"/>
  <c r="Y354" i="6"/>
  <c r="Z354" i="6" s="1"/>
  <c r="T474" i="6"/>
  <c r="W495" i="6"/>
  <c r="W736" i="6"/>
  <c r="Y857" i="6"/>
  <c r="Z857" i="6" s="1"/>
  <c r="W880" i="6"/>
  <c r="W881" i="6" s="1"/>
  <c r="AC192" i="6"/>
  <c r="AF563" i="6"/>
  <c r="AF918" i="6"/>
  <c r="S81" i="6"/>
  <c r="W89" i="6"/>
  <c r="S313" i="6"/>
  <c r="Y313" i="6" s="1"/>
  <c r="W554" i="6"/>
  <c r="W634" i="6"/>
  <c r="S951" i="6"/>
  <c r="S955" i="6" s="1"/>
  <c r="AF710" i="6"/>
  <c r="AB884" i="6"/>
  <c r="AH884" i="6" s="1"/>
  <c r="T958" i="6"/>
  <c r="Y745" i="6"/>
  <c r="Z745" i="6" s="1"/>
  <c r="AB80" i="6"/>
  <c r="AH80" i="6" s="1"/>
  <c r="AB150" i="6"/>
  <c r="AB136" i="6"/>
  <c r="AH136" i="6" s="1"/>
  <c r="AF218" i="6"/>
  <c r="AH263" i="6"/>
  <c r="AI263" i="6" s="1"/>
  <c r="AH324" i="6"/>
  <c r="AB363" i="6"/>
  <c r="AF368" i="6"/>
  <c r="AB383" i="6"/>
  <c r="AC383" i="6" s="1"/>
  <c r="AB466" i="6"/>
  <c r="AF524" i="6"/>
  <c r="AC560" i="6"/>
  <c r="AH712" i="6"/>
  <c r="AI712" i="6" s="1"/>
  <c r="AH800" i="6"/>
  <c r="AI800" i="6" s="1"/>
  <c r="AH666" i="6"/>
  <c r="AI666" i="6" s="1"/>
  <c r="AF481" i="6"/>
  <c r="Y44" i="6"/>
  <c r="Y106" i="6"/>
  <c r="T716" i="6"/>
  <c r="AH563" i="6"/>
  <c r="AI563" i="6" s="1"/>
  <c r="AC718" i="6"/>
  <c r="AH527" i="6"/>
  <c r="AI527" i="6" s="1"/>
  <c r="Y650" i="6"/>
  <c r="Z650" i="6" s="1"/>
  <c r="T110" i="6"/>
  <c r="Y110" i="6"/>
  <c r="Z110" i="6" s="1"/>
  <c r="T33" i="6"/>
  <c r="T95" i="6"/>
  <c r="AH157" i="6"/>
  <c r="AI157" i="6" s="1"/>
  <c r="AH144" i="6"/>
  <c r="AI144" i="6" s="1"/>
  <c r="AC596" i="6"/>
  <c r="AC696" i="6"/>
  <c r="T612" i="6"/>
  <c r="T631" i="6"/>
  <c r="Y738" i="6"/>
  <c r="Z738" i="6" s="1"/>
  <c r="AH745" i="6"/>
  <c r="AI745" i="6" s="1"/>
  <c r="AH442" i="6"/>
  <c r="T36" i="6"/>
  <c r="AH848" i="6"/>
  <c r="AI848" i="6" s="1"/>
  <c r="Y627" i="6"/>
  <c r="AH850" i="6"/>
  <c r="AI850" i="6" s="1"/>
  <c r="W920" i="6"/>
  <c r="W860" i="6"/>
  <c r="T279" i="6"/>
  <c r="AC266" i="6"/>
  <c r="AH266" i="6"/>
  <c r="AI266" i="6" s="1"/>
  <c r="AC280" i="6"/>
  <c r="AH280" i="6"/>
  <c r="AI280" i="6" s="1"/>
  <c r="AH639" i="6"/>
  <c r="AI639" i="6" s="1"/>
  <c r="AC639" i="6"/>
  <c r="Y45" i="6"/>
  <c r="Z45" i="6" s="1"/>
  <c r="T45" i="6"/>
  <c r="Y632" i="6"/>
  <c r="T632" i="6"/>
  <c r="S138" i="6"/>
  <c r="Y138" i="6" s="1"/>
  <c r="Z138" i="6" s="1"/>
  <c r="AC184" i="6"/>
  <c r="AH222" i="6"/>
  <c r="AC585" i="6"/>
  <c r="AH667" i="6"/>
  <c r="AI667" i="6" s="1"/>
  <c r="AH722" i="6"/>
  <c r="AI722" i="6" s="1"/>
  <c r="AC180" i="6"/>
  <c r="T447" i="6"/>
  <c r="Y447" i="6"/>
  <c r="AC749" i="6"/>
  <c r="AH749" i="6"/>
  <c r="AI749" i="6" s="1"/>
  <c r="AC36" i="6"/>
  <c r="AH118" i="6"/>
  <c r="AI118" i="6" s="1"/>
  <c r="Y76" i="6"/>
  <c r="Z76" i="6" s="1"/>
  <c r="T129" i="6"/>
  <c r="T137" i="6"/>
  <c r="AH227" i="6"/>
  <c r="AI227" i="6" s="1"/>
  <c r="T610" i="6"/>
  <c r="Y736" i="6"/>
  <c r="AH766" i="6"/>
  <c r="AI766" i="6" s="1"/>
  <c r="AH542" i="6"/>
  <c r="AI542" i="6" s="1"/>
  <c r="AC774" i="6"/>
  <c r="AH311" i="6"/>
  <c r="AI311" i="6" s="1"/>
  <c r="AH650" i="6"/>
  <c r="AI650" i="6" s="1"/>
  <c r="Y164" i="6"/>
  <c r="AH85" i="6"/>
  <c r="AI85" i="6" s="1"/>
  <c r="Y499" i="6"/>
  <c r="AF786" i="6"/>
  <c r="AH643" i="6"/>
  <c r="AI643" i="6" s="1"/>
  <c r="Y723" i="6"/>
  <c r="Z723" i="6" s="1"/>
  <c r="Y668" i="6"/>
  <c r="Z668" i="6" s="1"/>
  <c r="T380" i="6"/>
  <c r="Y380" i="6"/>
  <c r="Z380" i="6" s="1"/>
  <c r="Y643" i="6"/>
  <c r="T643" i="6"/>
  <c r="Y673" i="6"/>
  <c r="Z673" i="6" s="1"/>
  <c r="T673" i="6"/>
  <c r="T695" i="6"/>
  <c r="Y695" i="6"/>
  <c r="Z695" i="6" s="1"/>
  <c r="Y750" i="6"/>
  <c r="Z750" i="6" s="1"/>
  <c r="Y126" i="6"/>
  <c r="AF267" i="6"/>
  <c r="AC509" i="6"/>
  <c r="AH509" i="6"/>
  <c r="AI509" i="6" s="1"/>
  <c r="AC452" i="6"/>
  <c r="AH452" i="6"/>
  <c r="AC825" i="6"/>
  <c r="AH825" i="6"/>
  <c r="AI825" i="6" s="1"/>
  <c r="AH431" i="6"/>
  <c r="AH400" i="6"/>
  <c r="Y495" i="6"/>
  <c r="AH143" i="6"/>
  <c r="AI143" i="6" s="1"/>
  <c r="Y314" i="6"/>
  <c r="Z314" i="6" s="1"/>
  <c r="Y155" i="6"/>
  <c r="AH644" i="6"/>
  <c r="AI644" i="6" s="1"/>
  <c r="AH461" i="6"/>
  <c r="AI461" i="6" s="1"/>
  <c r="AH647" i="6"/>
  <c r="AI647" i="6" s="1"/>
  <c r="AH822" i="6"/>
  <c r="AI822" i="6" s="1"/>
  <c r="AH768" i="6"/>
  <c r="AI768" i="6" s="1"/>
  <c r="Y115" i="6"/>
  <c r="Z115" i="6" s="1"/>
  <c r="T115" i="6"/>
  <c r="T203" i="6"/>
  <c r="Y581" i="6"/>
  <c r="T581" i="6"/>
  <c r="AC9" i="6"/>
  <c r="AH9" i="6"/>
  <c r="AI9" i="6" s="1"/>
  <c r="AF241" i="6"/>
  <c r="AH241" i="6"/>
  <c r="AI241" i="6" s="1"/>
  <c r="AH271" i="6"/>
  <c r="Y958" i="6"/>
  <c r="W958" i="6"/>
  <c r="W959" i="6" s="1"/>
  <c r="Y732" i="6"/>
  <c r="Z732" i="6" s="1"/>
  <c r="AC450" i="6"/>
  <c r="AH321" i="6"/>
  <c r="AI321" i="6" s="1"/>
  <c r="AC321" i="6"/>
  <c r="T211" i="6"/>
  <c r="AC351" i="6"/>
  <c r="AH784" i="6"/>
  <c r="AI784" i="6" s="1"/>
  <c r="AH599" i="6"/>
  <c r="AI599" i="6" s="1"/>
  <c r="T19" i="6"/>
  <c r="Y19" i="6"/>
  <c r="Y20" i="6" s="1"/>
  <c r="Y292" i="6"/>
  <c r="T292" i="6"/>
  <c r="S264" i="6"/>
  <c r="T264" i="6" s="1"/>
  <c r="S462" i="6"/>
  <c r="T462" i="6" s="1"/>
  <c r="W456" i="6"/>
  <c r="W459" i="6" s="1"/>
  <c r="W734" i="6"/>
  <c r="AC501" i="6"/>
  <c r="AF137" i="6"/>
  <c r="AB467" i="6"/>
  <c r="AH467" i="6" s="1"/>
  <c r="AI467" i="6" s="1"/>
  <c r="Y724" i="6"/>
  <c r="AC726" i="6"/>
  <c r="AH496" i="6"/>
  <c r="AI496" i="6" s="1"/>
  <c r="AC496" i="6"/>
  <c r="AF263" i="6"/>
  <c r="AB313" i="6"/>
  <c r="AC313" i="6" s="1"/>
  <c r="AH481" i="6"/>
  <c r="Y795" i="6"/>
  <c r="Z795" i="6" s="1"/>
  <c r="T795" i="6"/>
  <c r="AF694" i="6"/>
  <c r="AF920" i="6"/>
  <c r="S336" i="6"/>
  <c r="S337" i="6" s="1"/>
  <c r="AH84" i="6"/>
  <c r="AI84" i="6" s="1"/>
  <c r="AH151" i="6"/>
  <c r="AI151" i="6" s="1"/>
  <c r="Y195" i="6"/>
  <c r="AC271" i="6"/>
  <c r="AC549" i="6"/>
  <c r="AC206" i="6"/>
  <c r="AF670" i="6"/>
  <c r="T324" i="6"/>
  <c r="AH537" i="6"/>
  <c r="AH809" i="6"/>
  <c r="AH702" i="6"/>
  <c r="Y769" i="6"/>
  <c r="T769" i="6"/>
  <c r="T270" i="6"/>
  <c r="Y270" i="6"/>
  <c r="AH652" i="6"/>
  <c r="AI652" i="6" s="1"/>
  <c r="AC652" i="6"/>
  <c r="W954" i="6"/>
  <c r="Y954" i="6"/>
  <c r="Z954" i="6" s="1"/>
  <c r="AC958" i="6"/>
  <c r="AH958" i="6"/>
  <c r="AI958" i="6" s="1"/>
  <c r="AC799" i="6"/>
  <c r="AH799" i="6"/>
  <c r="W135" i="6"/>
  <c r="Y135" i="6"/>
  <c r="Z135" i="6" s="1"/>
  <c r="W800" i="6"/>
  <c r="AI76" i="6"/>
  <c r="AH217" i="6"/>
  <c r="Y456" i="6"/>
  <c r="T542" i="6"/>
  <c r="Y340" i="6"/>
  <c r="Z340" i="6" s="1"/>
  <c r="Y315" i="6"/>
  <c r="Z315" i="6" s="1"/>
  <c r="AI364" i="6"/>
  <c r="AH524" i="6"/>
  <c r="W126" i="6"/>
  <c r="AF143" i="6"/>
  <c r="T260" i="6"/>
  <c r="AC733" i="6"/>
  <c r="AF494" i="6"/>
  <c r="W666" i="6"/>
  <c r="T802" i="6"/>
  <c r="Y532" i="6"/>
  <c r="W210" i="6"/>
  <c r="AF100" i="6"/>
  <c r="AF277" i="6"/>
  <c r="AF435" i="6"/>
  <c r="AC535" i="6"/>
  <c r="AF584" i="6"/>
  <c r="T247" i="6"/>
  <c r="AC463" i="6"/>
  <c r="Y457" i="6"/>
  <c r="Z457" i="6" s="1"/>
  <c r="Y647" i="6"/>
  <c r="AH797" i="6"/>
  <c r="AI797" i="6" s="1"/>
  <c r="AH494" i="6"/>
  <c r="AI494" i="6" s="1"/>
  <c r="AH535" i="6"/>
  <c r="T175" i="6"/>
  <c r="Y430" i="6"/>
  <c r="Z458" i="6"/>
  <c r="W707" i="6"/>
  <c r="Y850" i="6"/>
  <c r="Z850" i="6" s="1"/>
  <c r="Y190" i="6"/>
  <c r="Y355" i="6"/>
  <c r="Z355" i="6" s="1"/>
  <c r="AH416" i="6"/>
  <c r="AI416" i="6" s="1"/>
  <c r="S918" i="6"/>
  <c r="Y918" i="6" s="1"/>
  <c r="W840" i="6"/>
  <c r="AH75" i="6"/>
  <c r="AI75" i="6" s="1"/>
  <c r="AH138" i="6"/>
  <c r="AI138" i="6" s="1"/>
  <c r="AH883" i="6"/>
  <c r="AI883" i="6" s="1"/>
  <c r="AF726" i="6"/>
  <c r="Y148" i="6"/>
  <c r="Z148" i="6" s="1"/>
  <c r="Y772" i="6"/>
  <c r="AF346" i="6"/>
  <c r="AC469" i="6"/>
  <c r="Y186" i="6"/>
  <c r="Y210" i="6"/>
  <c r="Y263" i="6"/>
  <c r="Z263" i="6" s="1"/>
  <c r="Y312" i="6"/>
  <c r="Z312" i="6" s="1"/>
  <c r="Y785" i="6"/>
  <c r="Y735" i="6"/>
  <c r="Y747" i="6"/>
  <c r="Y861" i="6"/>
  <c r="AH252" i="6"/>
  <c r="AI252" i="6" s="1"/>
  <c r="AH340" i="6"/>
  <c r="AI340" i="6" s="1"/>
  <c r="AH315" i="6"/>
  <c r="AI315" i="6" s="1"/>
  <c r="AH317" i="6"/>
  <c r="AI317" i="6" s="1"/>
  <c r="AH369" i="6"/>
  <c r="AH392" i="6"/>
  <c r="AI392" i="6" s="1"/>
  <c r="AH382" i="6"/>
  <c r="AI382" i="6" s="1"/>
  <c r="AH560" i="6"/>
  <c r="Y39" i="6"/>
  <c r="Z39" i="6" s="1"/>
  <c r="T644" i="6"/>
  <c r="AC822" i="6"/>
  <c r="Y744" i="6"/>
  <c r="Z744" i="6" s="1"/>
  <c r="Y833" i="6"/>
  <c r="Y834" i="6" s="1"/>
  <c r="Y853" i="6"/>
  <c r="AC752" i="6"/>
  <c r="AC852" i="6"/>
  <c r="AC856" i="6"/>
  <c r="T952" i="6"/>
  <c r="Y105" i="6"/>
  <c r="AH769" i="6"/>
  <c r="AI769" i="6" s="1"/>
  <c r="T687" i="6"/>
  <c r="Y687" i="6"/>
  <c r="Z687" i="6" s="1"/>
  <c r="AF309" i="6"/>
  <c r="AH309" i="6"/>
  <c r="AH368" i="6"/>
  <c r="AB606" i="6"/>
  <c r="AF631" i="6"/>
  <c r="AH631" i="6"/>
  <c r="AI631" i="6" s="1"/>
  <c r="AC73" i="6"/>
  <c r="Y202" i="6"/>
  <c r="Y207" i="6"/>
  <c r="Z207" i="6" s="1"/>
  <c r="T214" i="6"/>
  <c r="T167" i="6"/>
  <c r="Y719" i="6"/>
  <c r="Z719" i="6" s="1"/>
  <c r="T853" i="6"/>
  <c r="Y752" i="6"/>
  <c r="Z752" i="6" s="1"/>
  <c r="AB705" i="6"/>
  <c r="AH185" i="6"/>
  <c r="AI185" i="6" s="1"/>
  <c r="AC32" i="6"/>
  <c r="Y118" i="6"/>
  <c r="Z118" i="6" s="1"/>
  <c r="T105" i="6"/>
  <c r="T541" i="6"/>
  <c r="T458" i="6"/>
  <c r="AC678" i="6"/>
  <c r="T956" i="6"/>
  <c r="AH603" i="6"/>
  <c r="AF286" i="6"/>
  <c r="W511" i="6"/>
  <c r="W512" i="6" s="1"/>
  <c r="AF810" i="6"/>
  <c r="AH322" i="6"/>
  <c r="S80" i="6"/>
  <c r="S82" i="6" s="1"/>
  <c r="S606" i="6"/>
  <c r="S615" i="6" s="1"/>
  <c r="S821" i="6"/>
  <c r="S824" i="6" s="1"/>
  <c r="W877" i="6"/>
  <c r="AB148" i="6"/>
  <c r="T11" i="6"/>
  <c r="AC12" i="6"/>
  <c r="AH120" i="6"/>
  <c r="AI120" i="6" s="1"/>
  <c r="T202" i="6"/>
  <c r="AC333" i="6"/>
  <c r="AC589" i="6"/>
  <c r="T602" i="6"/>
  <c r="AC647" i="6"/>
  <c r="T693" i="6"/>
  <c r="T874" i="6"/>
  <c r="AC892" i="6"/>
  <c r="AC808" i="6"/>
  <c r="AC746" i="6"/>
  <c r="AC831" i="6"/>
  <c r="AC860" i="6"/>
  <c r="AC94" i="6"/>
  <c r="AH308" i="6"/>
  <c r="AI308" i="6" s="1"/>
  <c r="AH286" i="6"/>
  <c r="T180" i="6"/>
  <c r="Y203" i="6"/>
  <c r="Y253" i="6"/>
  <c r="AH345" i="6"/>
  <c r="AH743" i="6"/>
  <c r="AI743" i="6" s="1"/>
  <c r="AH917" i="6"/>
  <c r="AI917" i="6" s="1"/>
  <c r="W896" i="6"/>
  <c r="T778" i="6"/>
  <c r="T779" i="6" s="1"/>
  <c r="AC747" i="6"/>
  <c r="T694" i="6"/>
  <c r="AC603" i="6"/>
  <c r="AC623" i="6"/>
  <c r="AF476" i="6"/>
  <c r="AB284" i="6"/>
  <c r="AC284" i="6" s="1"/>
  <c r="W893" i="6"/>
  <c r="Y9" i="6"/>
  <c r="Z9" i="6" s="1"/>
  <c r="W21" i="6"/>
  <c r="AF553" i="6"/>
  <c r="AF595" i="6"/>
  <c r="AF704" i="6"/>
  <c r="W61" i="6"/>
  <c r="T101" i="6"/>
  <c r="W149" i="6"/>
  <c r="W136" i="6"/>
  <c r="T169" i="6"/>
  <c r="T170" i="6" s="1"/>
  <c r="Y849" i="6"/>
  <c r="Z849" i="6" s="1"/>
  <c r="AF551" i="6"/>
  <c r="AB704" i="6"/>
  <c r="AH803" i="6"/>
  <c r="AI803" i="6" s="1"/>
  <c r="Y61" i="6"/>
  <c r="Z61" i="6" s="1"/>
  <c r="Y129" i="6"/>
  <c r="Z129" i="6" s="1"/>
  <c r="Y634" i="6"/>
  <c r="Z634" i="6" s="1"/>
  <c r="Y774" i="6"/>
  <c r="Y830" i="6"/>
  <c r="Y836" i="6"/>
  <c r="Y877" i="6"/>
  <c r="Z877" i="6" s="1"/>
  <c r="AH140" i="6"/>
  <c r="AI140" i="6" s="1"/>
  <c r="AH145" i="6"/>
  <c r="AI145" i="6" s="1"/>
  <c r="AH114" i="6"/>
  <c r="AI114" i="6" s="1"/>
  <c r="AH277" i="6"/>
  <c r="AI277" i="6" s="1"/>
  <c r="AH709" i="6"/>
  <c r="AI709" i="6" s="1"/>
  <c r="AH699" i="6"/>
  <c r="Y316" i="6"/>
  <c r="Z316" i="6" s="1"/>
  <c r="AH327" i="6"/>
  <c r="AI327" i="6" s="1"/>
  <c r="AC354" i="6"/>
  <c r="AH802" i="6"/>
  <c r="AI802" i="6" s="1"/>
  <c r="AH685" i="6"/>
  <c r="AI685" i="6" s="1"/>
  <c r="Y686" i="6"/>
  <c r="Z686" i="6" s="1"/>
  <c r="AH638" i="6"/>
  <c r="AI638" i="6" s="1"/>
  <c r="AH765" i="6"/>
  <c r="AI765" i="6" s="1"/>
  <c r="AH97" i="6"/>
  <c r="AI97" i="6" s="1"/>
  <c r="AC97" i="6"/>
  <c r="T654" i="6"/>
  <c r="Y654" i="6"/>
  <c r="W952" i="6"/>
  <c r="Y652" i="6"/>
  <c r="Z652" i="6" s="1"/>
  <c r="T652" i="6"/>
  <c r="W120" i="6"/>
  <c r="S734" i="6"/>
  <c r="AH393" i="6"/>
  <c r="AI393" i="6" s="1"/>
  <c r="AH893" i="6"/>
  <c r="AI893" i="6" s="1"/>
  <c r="W374" i="6"/>
  <c r="W474" i="6"/>
  <c r="AF436" i="6"/>
  <c r="AF224" i="6"/>
  <c r="Y85" i="6"/>
  <c r="Z85" i="6" s="1"/>
  <c r="T85" i="6"/>
  <c r="T89" i="6"/>
  <c r="Y89" i="6"/>
  <c r="Y94" i="6"/>
  <c r="Z94" i="6" s="1"/>
  <c r="W94" i="6"/>
  <c r="AF725" i="6"/>
  <c r="AC11" i="6"/>
  <c r="T102" i="6"/>
  <c r="Y145" i="6"/>
  <c r="Z145" i="6" s="1"/>
  <c r="AH174" i="6"/>
  <c r="AI174" i="6" s="1"/>
  <c r="AC114" i="6"/>
  <c r="S220" i="6"/>
  <c r="S228" i="6" s="1"/>
  <c r="T291" i="6"/>
  <c r="Y279" i="6"/>
  <c r="Z279" i="6" s="1"/>
  <c r="AH279" i="6"/>
  <c r="AI279" i="6" s="1"/>
  <c r="W267" i="6"/>
  <c r="AI264" i="6"/>
  <c r="Y217" i="6"/>
  <c r="AC322" i="6"/>
  <c r="T391" i="6"/>
  <c r="T401" i="6"/>
  <c r="AC222" i="6"/>
  <c r="AC768" i="6"/>
  <c r="AC686" i="6"/>
  <c r="AC571" i="6"/>
  <c r="T594" i="6"/>
  <c r="T703" i="6"/>
  <c r="T340" i="6"/>
  <c r="AH440" i="6"/>
  <c r="AI440" i="6" s="1"/>
  <c r="Y874" i="6"/>
  <c r="Z874" i="6" s="1"/>
  <c r="AH725" i="6"/>
  <c r="AI725" i="6" s="1"/>
  <c r="AC843" i="6"/>
  <c r="AC888" i="6"/>
  <c r="AH693" i="6"/>
  <c r="AI693" i="6" s="1"/>
  <c r="AH251" i="6"/>
  <c r="T126" i="6"/>
  <c r="T232" i="6"/>
  <c r="W364" i="6"/>
  <c r="W390" i="6"/>
  <c r="AF243" i="6"/>
  <c r="S149" i="6"/>
  <c r="AF666" i="6"/>
  <c r="AH724" i="6"/>
  <c r="AH436" i="6"/>
  <c r="Y589" i="6"/>
  <c r="AH406" i="6"/>
  <c r="AI406" i="6" s="1"/>
  <c r="AC87" i="6"/>
  <c r="AF81" i="6"/>
  <c r="AF644" i="6"/>
  <c r="AF394" i="6"/>
  <c r="T645" i="6"/>
  <c r="Y645" i="6"/>
  <c r="AF225" i="6"/>
  <c r="W338" i="6"/>
  <c r="AH192" i="6"/>
  <c r="T123" i="6"/>
  <c r="Y635" i="6"/>
  <c r="Z635" i="6" s="1"/>
  <c r="Y803" i="6"/>
  <c r="W562" i="6"/>
  <c r="W566" i="6" s="1"/>
  <c r="T880" i="6"/>
  <c r="T881" i="6" s="1"/>
  <c r="AF189" i="6"/>
  <c r="Y474" i="6"/>
  <c r="T249" i="6"/>
  <c r="Y249" i="6"/>
  <c r="Z249" i="6" s="1"/>
  <c r="AF592" i="6"/>
  <c r="W131" i="6"/>
  <c r="W132" i="6" s="1"/>
  <c r="Y875" i="6"/>
  <c r="Z875" i="6" s="1"/>
  <c r="W875" i="6"/>
  <c r="AF271" i="6"/>
  <c r="AH351" i="6"/>
  <c r="AI351" i="6" s="1"/>
  <c r="AF502" i="6"/>
  <c r="AC245" i="6"/>
  <c r="AH245" i="6"/>
  <c r="AI245" i="6" s="1"/>
  <c r="AC679" i="6"/>
  <c r="AH679" i="6"/>
  <c r="AI679" i="6" s="1"/>
  <c r="Y953" i="6"/>
  <c r="Z953" i="6" s="1"/>
  <c r="W953" i="6"/>
  <c r="AF278" i="6"/>
  <c r="W331" i="6"/>
  <c r="W356" i="6"/>
  <c r="AF431" i="6"/>
  <c r="AF400" i="6"/>
  <c r="AF473" i="6"/>
  <c r="W740" i="6"/>
  <c r="W80" i="6"/>
  <c r="Y101" i="6"/>
  <c r="S127" i="6"/>
  <c r="S130" i="6" s="1"/>
  <c r="T143" i="6"/>
  <c r="Y143" i="6"/>
  <c r="Z143" i="6" s="1"/>
  <c r="Y175" i="6"/>
  <c r="W894" i="6"/>
  <c r="AB221" i="6"/>
  <c r="AF823" i="6"/>
  <c r="T119" i="6"/>
  <c r="AC143" i="6"/>
  <c r="Y103" i="6"/>
  <c r="Y125" i="6"/>
  <c r="Z125" i="6" s="1"/>
  <c r="AC177" i="6"/>
  <c r="AC276" i="6"/>
  <c r="AH234" i="6"/>
  <c r="AI234" i="6" s="1"/>
  <c r="AC256" i="6"/>
  <c r="AC239" i="6"/>
  <c r="AC112" i="6"/>
  <c r="AH287" i="6"/>
  <c r="AI287" i="6" s="1"/>
  <c r="Y364" i="6"/>
  <c r="Z364" i="6" s="1"/>
  <c r="T414" i="6"/>
  <c r="AC474" i="6"/>
  <c r="T495" i="6"/>
  <c r="T589" i="6"/>
  <c r="AC681" i="6"/>
  <c r="Y390" i="6"/>
  <c r="Z390" i="6" s="1"/>
  <c r="T365" i="6"/>
  <c r="T655" i="6"/>
  <c r="Y730" i="6"/>
  <c r="T682" i="6"/>
  <c r="AC870" i="6"/>
  <c r="Y880" i="6"/>
  <c r="Y881" i="6" s="1"/>
  <c r="T683" i="6"/>
  <c r="AB946" i="6"/>
  <c r="AH445" i="6"/>
  <c r="AC499" i="6"/>
  <c r="AH454" i="6"/>
  <c r="AH419" i="6"/>
  <c r="AI419" i="6" s="1"/>
  <c r="W101" i="6"/>
  <c r="W220" i="6"/>
  <c r="W228" i="6" s="1"/>
  <c r="T116" i="6"/>
  <c r="AF300" i="6"/>
  <c r="AF331" i="6"/>
  <c r="Y509" i="6"/>
  <c r="Y510" i="6" s="1"/>
  <c r="AF329" i="6"/>
  <c r="S218" i="6"/>
  <c r="S219" i="6" s="1"/>
  <c r="AC347" i="6"/>
  <c r="T494" i="6"/>
  <c r="T660" i="6"/>
  <c r="AF734" i="6"/>
  <c r="Y442" i="6"/>
  <c r="AH703" i="6"/>
  <c r="S884" i="6"/>
  <c r="T276" i="6"/>
  <c r="T464" i="6"/>
  <c r="T496" i="6"/>
  <c r="W883" i="6"/>
  <c r="W885" i="6" s="1"/>
  <c r="AH220" i="6"/>
  <c r="T266" i="6"/>
  <c r="AH385" i="6"/>
  <c r="AF884" i="6"/>
  <c r="Y50" i="6"/>
  <c r="Z50" i="6" s="1"/>
  <c r="W372" i="6"/>
  <c r="W53" i="6"/>
  <c r="W54" i="6" s="1"/>
  <c r="W91" i="6"/>
  <c r="W175" i="6"/>
  <c r="T812" i="6"/>
  <c r="Y812" i="6"/>
  <c r="Z812" i="6" s="1"/>
  <c r="AB896" i="6"/>
  <c r="AH823" i="6"/>
  <c r="T354" i="6"/>
  <c r="S147" i="6"/>
  <c r="T671" i="6"/>
  <c r="Y53" i="6"/>
  <c r="Y54" i="6" s="1"/>
  <c r="AF244" i="6"/>
  <c r="W891" i="6"/>
  <c r="AF708" i="6"/>
  <c r="W10" i="6"/>
  <c r="W15" i="6" s="1"/>
  <c r="AC561" i="6"/>
  <c r="AH561" i="6"/>
  <c r="Y770" i="6"/>
  <c r="Z770" i="6" s="1"/>
  <c r="W770" i="6"/>
  <c r="W873" i="6"/>
  <c r="Y873" i="6"/>
  <c r="AH328" i="6"/>
  <c r="AI328" i="6" s="1"/>
  <c r="AF651" i="6"/>
  <c r="AH651" i="6"/>
  <c r="AI651" i="6" s="1"/>
  <c r="T532" i="6"/>
  <c r="Y120" i="6"/>
  <c r="Z120" i="6" s="1"/>
  <c r="Y142" i="6"/>
  <c r="Z142" i="6" s="1"/>
  <c r="Y748" i="6"/>
  <c r="Z748" i="6" s="1"/>
  <c r="Y851" i="6"/>
  <c r="Z851" i="6" s="1"/>
  <c r="AH487" i="6"/>
  <c r="AI487" i="6" s="1"/>
  <c r="AB551" i="6"/>
  <c r="AB707" i="6"/>
  <c r="Y317" i="6"/>
  <c r="Z317" i="6" s="1"/>
  <c r="Y729" i="6"/>
  <c r="Z729" i="6" s="1"/>
  <c r="Y731" i="6"/>
  <c r="Y743" i="6"/>
  <c r="Z743" i="6" s="1"/>
  <c r="AH66" i="6"/>
  <c r="AI66" i="6" s="1"/>
  <c r="AH355" i="6"/>
  <c r="AI355" i="6" s="1"/>
  <c r="AI457" i="6"/>
  <c r="AH265" i="6"/>
  <c r="AI265" i="6" s="1"/>
  <c r="AH243" i="6"/>
  <c r="AI243" i="6" s="1"/>
  <c r="Y259" i="6"/>
  <c r="Z259" i="6" s="1"/>
  <c r="Y661" i="6"/>
  <c r="Z661" i="6" s="1"/>
  <c r="AH359" i="6"/>
  <c r="AI359" i="6" s="1"/>
  <c r="AH404" i="6"/>
  <c r="AI404" i="6" s="1"/>
  <c r="AH464" i="6"/>
  <c r="AI464" i="6" s="1"/>
  <c r="AH493" i="6"/>
  <c r="AI493" i="6" s="1"/>
  <c r="AH456" i="6"/>
  <c r="AI456" i="6" s="1"/>
  <c r="AH645" i="6"/>
  <c r="AI645" i="6" s="1"/>
  <c r="AH791" i="6"/>
  <c r="AI791" i="6" s="1"/>
  <c r="Y515" i="6"/>
  <c r="S357" i="6"/>
  <c r="AC367" i="6"/>
  <c r="AH367" i="6"/>
  <c r="AI367" i="6" s="1"/>
  <c r="AC544" i="6"/>
  <c r="AH544" i="6"/>
  <c r="AI544" i="6" s="1"/>
  <c r="AC316" i="6"/>
  <c r="AH316" i="6"/>
  <c r="AI316" i="6" s="1"/>
  <c r="T139" i="6"/>
  <c r="T921" i="6"/>
  <c r="Y921" i="6"/>
  <c r="Z921" i="6" s="1"/>
  <c r="AC567" i="6"/>
  <c r="AH567" i="6"/>
  <c r="AI567" i="6" s="1"/>
  <c r="T128" i="6"/>
  <c r="Y128" i="6"/>
  <c r="Y417" i="6"/>
  <c r="Z417" i="6" s="1"/>
  <c r="T417" i="6"/>
  <c r="AC417" i="6"/>
  <c r="AH417" i="6"/>
  <c r="AI417" i="6" s="1"/>
  <c r="Y144" i="6"/>
  <c r="Z144" i="6" s="1"/>
  <c r="T144" i="6"/>
  <c r="AH259" i="6"/>
  <c r="AI259" i="6" s="1"/>
  <c r="AC259" i="6"/>
  <c r="Y93" i="6"/>
  <c r="AH141" i="6"/>
  <c r="Y193" i="6"/>
  <c r="Y376" i="6"/>
  <c r="Y409" i="6"/>
  <c r="Y431" i="6"/>
  <c r="Y444" i="6"/>
  <c r="Y400" i="6"/>
  <c r="Y507" i="6"/>
  <c r="Y708" i="6"/>
  <c r="Y726" i="6"/>
  <c r="AH863" i="6"/>
  <c r="Y51" i="6"/>
  <c r="Y251" i="6"/>
  <c r="Y500" i="6"/>
  <c r="Y533" i="6"/>
  <c r="Y753" i="6"/>
  <c r="Y549" i="6"/>
  <c r="Y722" i="6"/>
  <c r="AC103" i="6"/>
  <c r="Y505" i="6"/>
  <c r="T505" i="6"/>
  <c r="AH564" i="6"/>
  <c r="AH604" i="6"/>
  <c r="Y709" i="6"/>
  <c r="T709" i="6"/>
  <c r="T664" i="6"/>
  <c r="Y664" i="6"/>
  <c r="AH8" i="6"/>
  <c r="AH187" i="6"/>
  <c r="AC187" i="6"/>
  <c r="AC538" i="6"/>
  <c r="AB546" i="6"/>
  <c r="T289" i="6"/>
  <c r="S244" i="6"/>
  <c r="AH305" i="6"/>
  <c r="AB246" i="6"/>
  <c r="S393" i="6"/>
  <c r="Y393" i="6" s="1"/>
  <c r="Z393" i="6" s="1"/>
  <c r="S946" i="6"/>
  <c r="S950" i="6" s="1"/>
  <c r="AC880" i="6"/>
  <c r="W155" i="6"/>
  <c r="W156" i="6" s="1"/>
  <c r="Y134" i="6"/>
  <c r="Z134" i="6" s="1"/>
  <c r="Y241" i="6"/>
  <c r="AC462" i="6"/>
  <c r="AH462" i="6"/>
  <c r="AI462" i="6" s="1"/>
  <c r="AH479" i="6"/>
  <c r="AC479" i="6"/>
  <c r="AC617" i="6"/>
  <c r="AH617" i="6"/>
  <c r="AI617" i="6" s="1"/>
  <c r="AC708" i="6"/>
  <c r="AH708" i="6"/>
  <c r="AC780" i="6"/>
  <c r="AH780" i="6"/>
  <c r="AI780" i="6" s="1"/>
  <c r="AH761" i="6"/>
  <c r="AI761" i="6" s="1"/>
  <c r="AC761" i="6"/>
  <c r="AF886" i="6"/>
  <c r="AH19" i="6"/>
  <c r="AH38" i="6"/>
  <c r="Y92" i="6"/>
  <c r="AH109" i="6"/>
  <c r="AH104" i="6"/>
  <c r="Y176" i="6"/>
  <c r="T182" i="6"/>
  <c r="Y288" i="6"/>
  <c r="AC307" i="6"/>
  <c r="AH302" i="6"/>
  <c r="AI302" i="6" s="1"/>
  <c r="T375" i="6"/>
  <c r="Y700" i="6"/>
  <c r="Y435" i="6"/>
  <c r="Y607" i="6"/>
  <c r="AH736" i="6"/>
  <c r="AH868" i="6"/>
  <c r="AH656" i="6"/>
  <c r="AI656" i="6" s="1"/>
  <c r="AH55" i="6"/>
  <c r="AH538" i="6"/>
  <c r="AC798" i="6"/>
  <c r="AH29" i="6"/>
  <c r="T51" i="6"/>
  <c r="AF188" i="6"/>
  <c r="T154" i="6"/>
  <c r="AF364" i="6"/>
  <c r="T259" i="6"/>
  <c r="AH362" i="6"/>
  <c r="AF495" i="6"/>
  <c r="Y639" i="6"/>
  <c r="Z639" i="6" s="1"/>
  <c r="AH432" i="6"/>
  <c r="AH762" i="6"/>
  <c r="AI762" i="6" s="1"/>
  <c r="Y718" i="6"/>
  <c r="T815" i="6"/>
  <c r="W463" i="6"/>
  <c r="W470" i="6"/>
  <c r="Y599" i="6"/>
  <c r="AF895" i="6"/>
  <c r="T221" i="6"/>
  <c r="Y501" i="6"/>
  <c r="Y537" i="6"/>
  <c r="AC613" i="6"/>
  <c r="AH611" i="6"/>
  <c r="AI611" i="6" s="1"/>
  <c r="AC95" i="6"/>
  <c r="AH421" i="6"/>
  <c r="W462" i="6"/>
  <c r="T517" i="6"/>
  <c r="T518" i="6" s="1"/>
  <c r="AH858" i="6"/>
  <c r="AI858" i="6" s="1"/>
  <c r="AC858" i="6"/>
  <c r="AC193" i="6"/>
  <c r="W567" i="6"/>
  <c r="W568" i="6" s="1"/>
  <c r="AF711" i="6"/>
  <c r="AC106" i="6"/>
  <c r="AC102" i="6"/>
  <c r="Y771" i="6"/>
  <c r="AF628" i="6"/>
  <c r="S248" i="6"/>
  <c r="Y248" i="6" s="1"/>
  <c r="Z248" i="6" s="1"/>
  <c r="S300" i="6"/>
  <c r="AC488" i="6"/>
  <c r="AH488" i="6"/>
  <c r="AI488" i="6" s="1"/>
  <c r="W134" i="6"/>
  <c r="W285" i="6"/>
  <c r="Y56" i="6"/>
  <c r="W278" i="6"/>
  <c r="W379" i="6"/>
  <c r="AC51" i="6"/>
  <c r="AH793" i="6"/>
  <c r="AI793" i="6" s="1"/>
  <c r="AB346" i="6"/>
  <c r="AB389" i="6"/>
  <c r="AH453" i="6"/>
  <c r="AI453" i="6" s="1"/>
  <c r="AC597" i="6"/>
  <c r="AH597" i="6"/>
  <c r="AI597" i="6" s="1"/>
  <c r="AC628" i="6"/>
  <c r="AH628" i="6"/>
  <c r="AI628" i="6" s="1"/>
  <c r="AH654" i="6"/>
  <c r="AI654" i="6" s="1"/>
  <c r="AC654" i="6"/>
  <c r="AC664" i="6"/>
  <c r="AC8" i="6"/>
  <c r="AH33" i="6"/>
  <c r="AH56" i="6"/>
  <c r="AH93" i="6"/>
  <c r="AH92" i="6"/>
  <c r="AH163" i="6"/>
  <c r="AI163" i="6" s="1"/>
  <c r="AH103" i="6"/>
  <c r="AH164" i="6"/>
  <c r="AI164" i="6" s="1"/>
  <c r="AH53" i="6"/>
  <c r="AC305" i="6"/>
  <c r="AH161" i="6"/>
  <c r="Y184" i="6"/>
  <c r="Y182" i="6"/>
  <c r="AH193" i="6"/>
  <c r="Y237" i="6"/>
  <c r="AH90" i="6"/>
  <c r="AC154" i="6"/>
  <c r="AH105" i="6"/>
  <c r="Y290" i="6"/>
  <c r="AC248" i="6"/>
  <c r="AC243" i="6"/>
  <c r="AH128" i="6"/>
  <c r="AI128" i="6" s="1"/>
  <c r="T193" i="6"/>
  <c r="AB278" i="6"/>
  <c r="AC315" i="6"/>
  <c r="AC380" i="6"/>
  <c r="AC349" i="6"/>
  <c r="Y272" i="6"/>
  <c r="AC255" i="6"/>
  <c r="T322" i="6"/>
  <c r="T428" i="6"/>
  <c r="Z391" i="6"/>
  <c r="AC537" i="6"/>
  <c r="AC391" i="6"/>
  <c r="AC497" i="6"/>
  <c r="T254" i="6"/>
  <c r="T431" i="6"/>
  <c r="AH387" i="6"/>
  <c r="Y441" i="6"/>
  <c r="AC457" i="6"/>
  <c r="AH522" i="6"/>
  <c r="T599" i="6"/>
  <c r="Y727" i="6"/>
  <c r="T702" i="6"/>
  <c r="Y697" i="6"/>
  <c r="T756" i="6"/>
  <c r="T400" i="6"/>
  <c r="AH448" i="6"/>
  <c r="AH444" i="6"/>
  <c r="T507" i="6"/>
  <c r="AH642" i="6"/>
  <c r="AI642" i="6" s="1"/>
  <c r="T456" i="6"/>
  <c r="AC562" i="6"/>
  <c r="Y590" i="6"/>
  <c r="T757" i="6"/>
  <c r="T713" i="6"/>
  <c r="AC657" i="6"/>
  <c r="AC684" i="6"/>
  <c r="AH204" i="6"/>
  <c r="Y326" i="6"/>
  <c r="Z326" i="6" s="1"/>
  <c r="T440" i="6"/>
  <c r="T646" i="6"/>
  <c r="Y799" i="6"/>
  <c r="AH726" i="6"/>
  <c r="T750" i="6"/>
  <c r="T776" i="6"/>
  <c r="T851" i="6"/>
  <c r="Y720" i="6"/>
  <c r="AH728" i="6"/>
  <c r="AB840" i="6"/>
  <c r="T653" i="6"/>
  <c r="Y823" i="6"/>
  <c r="AH730" i="6"/>
  <c r="AC815" i="6"/>
  <c r="AB954" i="6"/>
  <c r="AH954" i="6" s="1"/>
  <c r="AI954" i="6" s="1"/>
  <c r="AH957" i="6"/>
  <c r="Y827" i="6"/>
  <c r="Y828" i="6" s="1"/>
  <c r="AH706" i="6"/>
  <c r="T748" i="6"/>
  <c r="Y816" i="6"/>
  <c r="Z816" i="6" s="1"/>
  <c r="T849" i="6"/>
  <c r="AC957" i="6"/>
  <c r="AC41" i="6"/>
  <c r="AH664" i="6"/>
  <c r="AC319" i="6"/>
  <c r="AH757" i="6"/>
  <c r="AI757" i="6" s="1"/>
  <c r="AH196" i="6"/>
  <c r="AI196" i="6" s="1"/>
  <c r="AH751" i="6"/>
  <c r="AI751" i="6" s="1"/>
  <c r="AH169" i="6"/>
  <c r="AI169" i="6" s="1"/>
  <c r="AH232" i="6"/>
  <c r="AI232" i="6" s="1"/>
  <c r="AC281" i="6"/>
  <c r="AC404" i="6"/>
  <c r="AC229" i="6"/>
  <c r="T142" i="6"/>
  <c r="Y160" i="6"/>
  <c r="Y225" i="6"/>
  <c r="AF288" i="6"/>
  <c r="T251" i="6"/>
  <c r="AH270" i="6"/>
  <c r="AC393" i="6"/>
  <c r="T404" i="6"/>
  <c r="T226" i="6"/>
  <c r="T295" i="6"/>
  <c r="T252" i="6"/>
  <c r="Y322" i="6"/>
  <c r="Y421" i="6"/>
  <c r="T442" i="6"/>
  <c r="Y319" i="6"/>
  <c r="Y320" i="6" s="1"/>
  <c r="Y349" i="6"/>
  <c r="Y350" i="6" s="1"/>
  <c r="Y463" i="6"/>
  <c r="Z463" i="6" s="1"/>
  <c r="Y473" i="6"/>
  <c r="T533" i="6"/>
  <c r="Y692" i="6"/>
  <c r="Z692" i="6" s="1"/>
  <c r="AH735" i="6"/>
  <c r="AH354" i="6"/>
  <c r="AI354" i="6" s="1"/>
  <c r="S346" i="6"/>
  <c r="AH472" i="6"/>
  <c r="Y445" i="6"/>
  <c r="Y452" i="6"/>
  <c r="Y539" i="6"/>
  <c r="AH711" i="6"/>
  <c r="AI711" i="6" s="1"/>
  <c r="AC665" i="6"/>
  <c r="AC729" i="6"/>
  <c r="AH81" i="6"/>
  <c r="AC359" i="6"/>
  <c r="AH536" i="6"/>
  <c r="AH589" i="6"/>
  <c r="AH665" i="6"/>
  <c r="Y261" i="6"/>
  <c r="AC237" i="6"/>
  <c r="Y479" i="6"/>
  <c r="Y480" i="6" s="1"/>
  <c r="T549" i="6"/>
  <c r="AC620" i="6"/>
  <c r="AC809" i="6"/>
  <c r="AH623" i="6"/>
  <c r="Y32" i="6"/>
  <c r="AC101" i="6"/>
  <c r="AF334" i="6"/>
  <c r="AF408" i="6"/>
  <c r="T421" i="6"/>
  <c r="Y712" i="6"/>
  <c r="Z712" i="6" s="1"/>
  <c r="T712" i="6"/>
  <c r="T801" i="6"/>
  <c r="Y957" i="6"/>
  <c r="Y13" i="6"/>
  <c r="W63" i="6"/>
  <c r="T204" i="6"/>
  <c r="AF574" i="6"/>
  <c r="AF697" i="6"/>
  <c r="T648" i="6"/>
  <c r="Y648" i="6"/>
  <c r="Z648" i="6" s="1"/>
  <c r="Y691" i="6"/>
  <c r="Z691" i="6" s="1"/>
  <c r="T691" i="6"/>
  <c r="W816" i="6"/>
  <c r="AH23" i="6"/>
  <c r="AC23" i="6"/>
  <c r="Y506" i="6"/>
  <c r="AH532" i="6"/>
  <c r="S546" i="6"/>
  <c r="Y450" i="6"/>
  <c r="Y451" i="6" s="1"/>
  <c r="T450" i="6"/>
  <c r="T451" i="6" s="1"/>
  <c r="AF794" i="6"/>
  <c r="W497" i="6"/>
  <c r="AH394" i="6"/>
  <c r="AH269" i="6"/>
  <c r="T117" i="6"/>
  <c r="Y117" i="6"/>
  <c r="AC310" i="6"/>
  <c r="AF339" i="6"/>
  <c r="S389" i="6"/>
  <c r="T865" i="6"/>
  <c r="Y865" i="6"/>
  <c r="W86" i="6"/>
  <c r="Y58" i="6"/>
  <c r="Y59" i="6" s="1"/>
  <c r="T104" i="6"/>
  <c r="Y104" i="6"/>
  <c r="Y342" i="6"/>
  <c r="Y343" i="6" s="1"/>
  <c r="S381" i="6"/>
  <c r="Y497" i="6"/>
  <c r="Z497" i="6" s="1"/>
  <c r="Y552" i="6"/>
  <c r="T552" i="6"/>
  <c r="S886" i="6"/>
  <c r="S887" i="6" s="1"/>
  <c r="S891" i="6"/>
  <c r="S919" i="6"/>
  <c r="T893" i="6"/>
  <c r="Y893" i="6"/>
  <c r="Z893" i="6" s="1"/>
  <c r="AB91" i="6"/>
  <c r="AC188" i="6"/>
  <c r="AH188" i="6"/>
  <c r="AH376" i="6"/>
  <c r="AB395" i="6"/>
  <c r="AH395" i="6" s="1"/>
  <c r="AI395" i="6" s="1"/>
  <c r="AH175" i="6"/>
  <c r="W853" i="6"/>
  <c r="T241" i="6"/>
  <c r="Y527" i="6"/>
  <c r="AH244" i="6"/>
  <c r="AC864" i="6"/>
  <c r="Y189" i="6"/>
  <c r="AH13" i="6"/>
  <c r="AC275" i="6"/>
  <c r="AH458" i="6"/>
  <c r="AI458" i="6" s="1"/>
  <c r="AF409" i="6"/>
  <c r="AH408" i="6"/>
  <c r="AB414" i="6"/>
  <c r="AH414" i="6" s="1"/>
  <c r="AI414" i="6" s="1"/>
  <c r="AB438" i="6"/>
  <c r="AH438" i="6" s="1"/>
  <c r="AI438" i="6" s="1"/>
  <c r="AB470" i="6"/>
  <c r="AH543" i="6"/>
  <c r="AI543" i="6" s="1"/>
  <c r="AC578" i="6"/>
  <c r="AH578" i="6"/>
  <c r="AI578" i="6" s="1"/>
  <c r="AC600" i="6"/>
  <c r="AH600" i="6"/>
  <c r="AI600" i="6" s="1"/>
  <c r="AC605" i="6"/>
  <c r="AH605" i="6"/>
  <c r="AC586" i="6"/>
  <c r="AH586" i="6"/>
  <c r="AI586" i="6" s="1"/>
  <c r="AC789" i="6"/>
  <c r="AH789" i="6"/>
  <c r="AI789" i="6" s="1"/>
  <c r="AC700" i="6"/>
  <c r="AH700" i="6"/>
  <c r="AH713" i="6"/>
  <c r="AI713" i="6" s="1"/>
  <c r="AC713" i="6"/>
  <c r="AH781" i="6"/>
  <c r="AC781" i="6"/>
  <c r="AC716" i="6"/>
  <c r="AH716" i="6"/>
  <c r="AC796" i="6"/>
  <c r="AH796" i="6"/>
  <c r="AI796" i="6" s="1"/>
  <c r="AC767" i="6"/>
  <c r="AH767" i="6"/>
  <c r="AC659" i="6"/>
  <c r="AH659" i="6"/>
  <c r="AF707" i="6"/>
  <c r="AH687" i="6"/>
  <c r="AI687" i="6" s="1"/>
  <c r="AC543" i="6"/>
  <c r="AH16" i="6"/>
  <c r="AI51" i="6"/>
  <c r="AH68" i="6"/>
  <c r="AH60" i="6"/>
  <c r="Y90" i="6"/>
  <c r="Y188" i="6"/>
  <c r="AH290" i="6"/>
  <c r="Y310" i="6"/>
  <c r="Y306" i="6"/>
  <c r="Y603" i="6"/>
  <c r="Y608" i="6"/>
  <c r="Y548" i="6"/>
  <c r="Y550" i="6" s="1"/>
  <c r="AH773" i="6"/>
  <c r="AI517" i="6"/>
  <c r="Y286" i="6"/>
  <c r="Y672" i="6"/>
  <c r="Y432" i="6"/>
  <c r="T432" i="6"/>
  <c r="AH701" i="6"/>
  <c r="AH771" i="6"/>
  <c r="Y897" i="6"/>
  <c r="AB338" i="6"/>
  <c r="Y107" i="6"/>
  <c r="S395" i="6"/>
  <c r="AB137" i="6"/>
  <c r="AH137" i="6" s="1"/>
  <c r="AI137" i="6" s="1"/>
  <c r="AH189" i="6"/>
  <c r="AC285" i="6"/>
  <c r="AC376" i="6"/>
  <c r="Y70" i="6"/>
  <c r="Y71" i="6" s="1"/>
  <c r="AC553" i="6"/>
  <c r="AH553" i="6"/>
  <c r="AC590" i="6"/>
  <c r="AH590" i="6"/>
  <c r="AC595" i="6"/>
  <c r="AH595" i="6"/>
  <c r="AI595" i="6" s="1"/>
  <c r="AC727" i="6"/>
  <c r="AH727" i="6"/>
  <c r="AC810" i="6"/>
  <c r="AH810" i="6"/>
  <c r="AC680" i="6"/>
  <c r="AH680" i="6"/>
  <c r="AI680" i="6" s="1"/>
  <c r="AI101" i="6"/>
  <c r="AH186" i="6"/>
  <c r="AI186" i="6" s="1"/>
  <c r="Y285" i="6"/>
  <c r="AH202" i="6"/>
  <c r="Y289" i="6"/>
  <c r="AC270" i="6"/>
  <c r="T93" i="6"/>
  <c r="Y397" i="6"/>
  <c r="AC552" i="6"/>
  <c r="Y361" i="6"/>
  <c r="AH409" i="6"/>
  <c r="Y810" i="6"/>
  <c r="AH507" i="6"/>
  <c r="Y553" i="6"/>
  <c r="T637" i="6"/>
  <c r="Y538" i="6"/>
  <c r="AH689" i="6"/>
  <c r="AI689" i="6" s="1"/>
  <c r="T833" i="6"/>
  <c r="T834" i="6" s="1"/>
  <c r="AH886" i="6"/>
  <c r="AH734" i="6"/>
  <c r="AH720" i="6"/>
  <c r="AH342" i="6"/>
  <c r="AI342" i="6" s="1"/>
  <c r="AC854" i="6"/>
  <c r="AH672" i="6"/>
  <c r="AH50" i="6"/>
  <c r="AI50" i="6" s="1"/>
  <c r="Y185" i="6"/>
  <c r="Z185" i="6" s="1"/>
  <c r="Y60" i="6"/>
  <c r="AH194" i="6"/>
  <c r="AH203" i="6"/>
  <c r="T502" i="6"/>
  <c r="AH495" i="6"/>
  <c r="Y294" i="6"/>
  <c r="Y767" i="6"/>
  <c r="Y665" i="6"/>
  <c r="AH352" i="6"/>
  <c r="AI352" i="6" s="1"/>
  <c r="AH573" i="6"/>
  <c r="AF946" i="6"/>
  <c r="AF493" i="6"/>
  <c r="Y454" i="6"/>
  <c r="T275" i="6"/>
  <c r="AF453" i="6"/>
  <c r="Y878" i="6"/>
  <c r="AH113" i="6"/>
  <c r="AI113" i="6" s="1"/>
  <c r="AC113" i="6"/>
  <c r="AC88" i="6"/>
  <c r="W56" i="6"/>
  <c r="Y472" i="6"/>
  <c r="AH506" i="6"/>
  <c r="AH861" i="6"/>
  <c r="W174" i="6"/>
  <c r="T448" i="6"/>
  <c r="Y139" i="6"/>
  <c r="Z139" i="6" s="1"/>
  <c r="AB261" i="6"/>
  <c r="AB133" i="6"/>
  <c r="AH133" i="6" s="1"/>
  <c r="AI133" i="6" s="1"/>
  <c r="Y23" i="6"/>
  <c r="Y24" i="6" s="1"/>
  <c r="Y41" i="6"/>
  <c r="Z41" i="6" s="1"/>
  <c r="W102" i="6"/>
  <c r="Y710" i="6"/>
  <c r="AB240" i="6"/>
  <c r="AH240" i="6" s="1"/>
  <c r="AI240" i="6" s="1"/>
  <c r="AB331" i="6"/>
  <c r="AC306" i="6"/>
  <c r="AH306" i="6"/>
  <c r="W104" i="6"/>
  <c r="AB398" i="6"/>
  <c r="AH398" i="6" s="1"/>
  <c r="AI398" i="6" s="1"/>
  <c r="AC555" i="6"/>
  <c r="AH555" i="6"/>
  <c r="AI555" i="6" s="1"/>
  <c r="AC593" i="6"/>
  <c r="AH593" i="6"/>
  <c r="AI593" i="6" s="1"/>
  <c r="AC607" i="6"/>
  <c r="AH607" i="6"/>
  <c r="AC669" i="6"/>
  <c r="AH669" i="6"/>
  <c r="AI669" i="6" s="1"/>
  <c r="AF891" i="6"/>
  <c r="Y794" i="6"/>
  <c r="T23" i="6"/>
  <c r="T24" i="6" s="1"/>
  <c r="AH48" i="6"/>
  <c r="AF91" i="6"/>
  <c r="AC56" i="6"/>
  <c r="AH26" i="6"/>
  <c r="AH110" i="6"/>
  <c r="AI110" i="6" s="1"/>
  <c r="T92" i="6"/>
  <c r="AH49" i="6"/>
  <c r="AH117" i="6"/>
  <c r="AH223" i="6"/>
  <c r="AC282" i="6"/>
  <c r="AH127" i="6"/>
  <c r="AH107" i="6"/>
  <c r="Y200" i="6"/>
  <c r="AH182" i="6"/>
  <c r="Y222" i="6"/>
  <c r="T284" i="6"/>
  <c r="AH289" i="6"/>
  <c r="AH58" i="6"/>
  <c r="AH160" i="6"/>
  <c r="AH134" i="6"/>
  <c r="AI134" i="6" s="1"/>
  <c r="AH126" i="6"/>
  <c r="AH139" i="6"/>
  <c r="AI139" i="6" s="1"/>
  <c r="Y194" i="6"/>
  <c r="AH176" i="6"/>
  <c r="T262" i="6"/>
  <c r="W381" i="6"/>
  <c r="Y223" i="6"/>
  <c r="AI242" i="6"/>
  <c r="AC272" i="6"/>
  <c r="Y323" i="6"/>
  <c r="AC375" i="6"/>
  <c r="Y345" i="6"/>
  <c r="Y490" i="6"/>
  <c r="Z490" i="6" s="1"/>
  <c r="AC445" i="6"/>
  <c r="AH397" i="6"/>
  <c r="Y481" i="6"/>
  <c r="Y482" i="6" s="1"/>
  <c r="AC504" i="6"/>
  <c r="AH361" i="6"/>
  <c r="AC409" i="6"/>
  <c r="T441" i="6"/>
  <c r="Y522" i="6"/>
  <c r="Y523" i="6" s="1"/>
  <c r="AC536" i="6"/>
  <c r="Y588" i="6"/>
  <c r="AC618" i="6"/>
  <c r="Y809" i="6"/>
  <c r="Y613" i="6"/>
  <c r="Y781" i="6"/>
  <c r="AC811" i="6"/>
  <c r="Y514" i="6"/>
  <c r="AC801" i="6"/>
  <c r="Y520" i="6"/>
  <c r="AC534" i="6"/>
  <c r="T573" i="6"/>
  <c r="AC581" i="6"/>
  <c r="AC598" i="6"/>
  <c r="Y605" i="6"/>
  <c r="AC701" i="6"/>
  <c r="Y609" i="6"/>
  <c r="T724" i="6"/>
  <c r="T823" i="6"/>
  <c r="AH833" i="6"/>
  <c r="AH847" i="6"/>
  <c r="AH853" i="6"/>
  <c r="AC918" i="6"/>
  <c r="AC893" i="6"/>
  <c r="Y867" i="6"/>
  <c r="Z867" i="6" s="1"/>
  <c r="Y742" i="6"/>
  <c r="Z742" i="6" s="1"/>
  <c r="AH663" i="6"/>
  <c r="AI663" i="6" s="1"/>
  <c r="AH95" i="6"/>
  <c r="AH635" i="6"/>
  <c r="AI635" i="6" s="1"/>
  <c r="AH658" i="6"/>
  <c r="AI658" i="6" s="1"/>
  <c r="AC115" i="6"/>
  <c r="AC189" i="6"/>
  <c r="AH281" i="6"/>
  <c r="AC421" i="6"/>
  <c r="AH229" i="6"/>
  <c r="AH447" i="6"/>
  <c r="AH32" i="6"/>
  <c r="W70" i="6"/>
  <c r="W71" i="6" s="1"/>
  <c r="T120" i="6"/>
  <c r="W41" i="6"/>
  <c r="T70" i="6"/>
  <c r="T71" i="6" s="1"/>
  <c r="T107" i="6"/>
  <c r="Y181" i="6"/>
  <c r="T60" i="6"/>
  <c r="Y192" i="6"/>
  <c r="T187" i="6"/>
  <c r="AC194" i="6"/>
  <c r="AC203" i="6"/>
  <c r="Y271" i="6"/>
  <c r="AF479" i="6"/>
  <c r="AH319" i="6"/>
  <c r="W339" i="6"/>
  <c r="AF325" i="6"/>
  <c r="Y369" i="6"/>
  <c r="AC362" i="6"/>
  <c r="AF716" i="6"/>
  <c r="AF659" i="6"/>
  <c r="T897" i="6"/>
  <c r="Y436" i="6"/>
  <c r="S470" i="6"/>
  <c r="Y561" i="6"/>
  <c r="AH715" i="6"/>
  <c r="AI715" i="6" s="1"/>
  <c r="T761" i="6"/>
  <c r="T794" i="6"/>
  <c r="Z659" i="6"/>
  <c r="T665" i="6"/>
  <c r="AC741" i="6"/>
  <c r="Y854" i="6"/>
  <c r="AH918" i="6"/>
  <c r="Y408" i="6"/>
  <c r="Y410" i="6" s="1"/>
  <c r="Z618" i="6"/>
  <c r="AH237" i="6"/>
  <c r="AH505" i="6"/>
  <c r="Y535" i="6"/>
  <c r="AF735" i="6"/>
  <c r="T651" i="6"/>
  <c r="AC588" i="6"/>
  <c r="AH273" i="6"/>
  <c r="AF306" i="6"/>
  <c r="Y504" i="6"/>
  <c r="Y564" i="6"/>
  <c r="Y604" i="6"/>
  <c r="Y701" i="6"/>
  <c r="Y699" i="6"/>
  <c r="T699" i="6"/>
  <c r="AC648" i="6"/>
  <c r="AF767" i="6"/>
  <c r="Y819" i="6"/>
  <c r="Y820" i="6" s="1"/>
  <c r="W719" i="6"/>
  <c r="AH817" i="6"/>
  <c r="AI817" i="6" s="1"/>
  <c r="AC817" i="6"/>
  <c r="Y309" i="6"/>
  <c r="Y545" i="6"/>
  <c r="Z545" i="6" s="1"/>
  <c r="AH753" i="6"/>
  <c r="AF70" i="6"/>
  <c r="T161" i="6"/>
  <c r="AH181" i="6"/>
  <c r="T296" i="6"/>
  <c r="Y296" i="6"/>
  <c r="W552" i="6"/>
  <c r="AH570" i="6"/>
  <c r="AI570" i="6" s="1"/>
  <c r="AH839" i="6"/>
  <c r="AH294" i="6"/>
  <c r="AH296" i="6"/>
  <c r="Y370" i="6"/>
  <c r="T370" i="6"/>
  <c r="AH425" i="6"/>
  <c r="Y560" i="6"/>
  <c r="T864" i="6"/>
  <c r="AC374" i="6"/>
  <c r="AH374" i="6"/>
  <c r="AI374" i="6" s="1"/>
  <c r="AF319" i="6"/>
  <c r="AH300" i="6"/>
  <c r="AB21" i="6"/>
  <c r="Y68" i="6"/>
  <c r="Y69" i="6" s="1"/>
  <c r="Y274" i="6"/>
  <c r="AH370" i="6"/>
  <c r="Y385" i="6"/>
  <c r="Y386" i="6" s="1"/>
  <c r="Y469" i="6"/>
  <c r="Y517" i="6"/>
  <c r="Y518" i="6" s="1"/>
  <c r="AH572" i="6"/>
  <c r="AI572" i="6" s="1"/>
  <c r="S21" i="6"/>
  <c r="S22" i="6" s="1"/>
  <c r="Y29" i="6"/>
  <c r="Y206" i="6"/>
  <c r="Y208" i="6" s="1"/>
  <c r="S282" i="6"/>
  <c r="Y282" i="6" s="1"/>
  <c r="Z282" i="6" s="1"/>
  <c r="S246" i="6"/>
  <c r="S379" i="6"/>
  <c r="S503" i="6"/>
  <c r="S508" i="6" s="1"/>
  <c r="S513" i="6" s="1"/>
  <c r="S551" i="6"/>
  <c r="AB356" i="6"/>
  <c r="AC215" i="6"/>
  <c r="AH215" i="6"/>
  <c r="AI215" i="6" s="1"/>
  <c r="AH288" i="6"/>
  <c r="AC334" i="6"/>
  <c r="AH334" i="6"/>
  <c r="AH721" i="6"/>
  <c r="Y562" i="6"/>
  <c r="Y896" i="6"/>
  <c r="AF363" i="6"/>
  <c r="AC464" i="6"/>
  <c r="AH473" i="6"/>
  <c r="AB503" i="6"/>
  <c r="AH559" i="6"/>
  <c r="AI559" i="6" s="1"/>
  <c r="AC574" i="6"/>
  <c r="AH574" i="6"/>
  <c r="AI574" i="6" s="1"/>
  <c r="AC592" i="6"/>
  <c r="AH592" i="6"/>
  <c r="AI592" i="6" s="1"/>
  <c r="AC619" i="6"/>
  <c r="AH619" i="6"/>
  <c r="AI619" i="6" s="1"/>
  <c r="AC608" i="6"/>
  <c r="AH608" i="6"/>
  <c r="AC609" i="6"/>
  <c r="AH609" i="6"/>
  <c r="AC697" i="6"/>
  <c r="AH697" i="6"/>
  <c r="AC614" i="6"/>
  <c r="AH614" i="6"/>
  <c r="AI614" i="6" s="1"/>
  <c r="AH794" i="6"/>
  <c r="AH661" i="6"/>
  <c r="AI661" i="6" s="1"/>
  <c r="AH674" i="6"/>
  <c r="AI674" i="6" s="1"/>
  <c r="AF840" i="6"/>
  <c r="AF919" i="6"/>
  <c r="AB921" i="6"/>
  <c r="AH921" i="6" s="1"/>
  <c r="AI921" i="6" s="1"/>
  <c r="T111" i="6"/>
  <c r="T670" i="6"/>
  <c r="T749" i="6"/>
  <c r="AC805" i="6"/>
  <c r="Y187" i="6"/>
  <c r="T349" i="6"/>
  <c r="T350" i="6" s="1"/>
  <c r="T768" i="6"/>
  <c r="T114" i="6"/>
  <c r="T870" i="6"/>
  <c r="T871" i="6" s="1"/>
  <c r="AC38" i="6"/>
  <c r="AC40" i="6"/>
  <c r="AC92" i="6"/>
  <c r="AC135" i="6"/>
  <c r="AC37" i="6"/>
  <c r="AC141" i="6"/>
  <c r="T329" i="6"/>
  <c r="AC422" i="6"/>
  <c r="T409" i="6"/>
  <c r="T522" i="6"/>
  <c r="T523" i="6" s="1"/>
  <c r="T520" i="6"/>
  <c r="T453" i="6"/>
  <c r="T457" i="6"/>
  <c r="T675" i="6"/>
  <c r="T656" i="6"/>
  <c r="T676" i="6"/>
  <c r="AC688" i="6"/>
  <c r="AC720" i="6"/>
  <c r="AC849" i="6"/>
  <c r="AC61" i="6"/>
  <c r="T192" i="6"/>
  <c r="T181" i="6"/>
  <c r="T121" i="6"/>
  <c r="T212" i="6"/>
  <c r="T294" i="6"/>
  <c r="T500" i="6"/>
  <c r="T452" i="6"/>
  <c r="T561" i="6"/>
  <c r="T672" i="6"/>
  <c r="T718" i="6"/>
  <c r="AC81" i="6"/>
  <c r="T97" i="6"/>
  <c r="T468" i="6"/>
  <c r="T261" i="6"/>
  <c r="AC505" i="6"/>
  <c r="T667" i="6"/>
  <c r="T807" i="6"/>
  <c r="T753" i="6"/>
  <c r="AC877" i="6"/>
  <c r="T172" i="6"/>
  <c r="T537" i="6"/>
  <c r="T638" i="6"/>
  <c r="T722" i="6"/>
  <c r="T725" i="6"/>
  <c r="T678" i="6"/>
  <c r="T804" i="6"/>
  <c r="T733" i="6"/>
  <c r="T741" i="6"/>
  <c r="T858" i="6"/>
  <c r="AC287" i="6"/>
  <c r="T113" i="6"/>
  <c r="AC213" i="6"/>
  <c r="T739" i="6"/>
  <c r="T817" i="6"/>
  <c r="T171" i="6"/>
  <c r="T539" i="6"/>
  <c r="T737" i="6"/>
  <c r="AC465" i="6"/>
  <c r="AC78" i="6"/>
  <c r="AC85" i="6"/>
  <c r="T160" i="6"/>
  <c r="T225" i="6"/>
  <c r="T765" i="6"/>
  <c r="T681" i="6"/>
  <c r="T751" i="6"/>
  <c r="T39" i="6"/>
  <c r="T501" i="6"/>
  <c r="T797" i="6"/>
  <c r="AC695" i="6"/>
  <c r="T848" i="6"/>
  <c r="T856" i="6"/>
  <c r="AC182" i="6"/>
  <c r="AC207" i="6"/>
  <c r="AC68" i="6"/>
  <c r="AC26" i="6"/>
  <c r="AC60" i="6"/>
  <c r="AC53" i="6"/>
  <c r="AC211" i="6"/>
  <c r="AC105" i="6"/>
  <c r="AC172" i="6"/>
  <c r="AC264" i="6"/>
  <c r="AC439" i="6"/>
  <c r="AC662" i="6"/>
  <c r="AC853" i="6"/>
  <c r="AC846" i="6"/>
  <c r="AC813" i="6"/>
  <c r="AC199" i="6"/>
  <c r="AC360" i="6"/>
  <c r="AC484" i="6"/>
  <c r="AC19" i="6"/>
  <c r="AC93" i="6"/>
  <c r="AC75" i="6"/>
  <c r="AC159" i="6"/>
  <c r="AC127" i="6"/>
  <c r="AC171" i="6"/>
  <c r="AC160" i="6"/>
  <c r="AC128" i="6"/>
  <c r="AC758" i="6"/>
  <c r="AC776" i="6"/>
  <c r="AC859" i="6"/>
  <c r="AC44" i="6"/>
  <c r="AC76" i="6"/>
  <c r="T90" i="6"/>
  <c r="AC49" i="6"/>
  <c r="T163" i="6"/>
  <c r="AC117" i="6"/>
  <c r="AC161" i="6"/>
  <c r="T196" i="6"/>
  <c r="AC223" i="6"/>
  <c r="AC98" i="6"/>
  <c r="T176" i="6"/>
  <c r="AC214" i="6"/>
  <c r="T224" i="6"/>
  <c r="AC90" i="6"/>
  <c r="AC134" i="6"/>
  <c r="AC155" i="6"/>
  <c r="AC295" i="6"/>
  <c r="AC336" i="6"/>
  <c r="AC145" i="6"/>
  <c r="AC195" i="6"/>
  <c r="T227" i="6"/>
  <c r="AC290" i="6"/>
  <c r="T310" i="6"/>
  <c r="T314" i="6"/>
  <c r="T364" i="6"/>
  <c r="T272" i="6"/>
  <c r="T223" i="6"/>
  <c r="T360" i="6"/>
  <c r="T397" i="6"/>
  <c r="T423" i="6"/>
  <c r="AC254" i="6"/>
  <c r="T487" i="6"/>
  <c r="T444" i="6"/>
  <c r="T559" i="6"/>
  <c r="T572" i="6"/>
  <c r="T565" i="6"/>
  <c r="T574" i="6"/>
  <c r="T588" i="6"/>
  <c r="T592" i="6"/>
  <c r="T620" i="6"/>
  <c r="T595" i="6"/>
  <c r="T619" i="6"/>
  <c r="T603" i="6"/>
  <c r="T727" i="6"/>
  <c r="T809" i="6"/>
  <c r="T810" i="6"/>
  <c r="T611" i="6"/>
  <c r="T697" i="6"/>
  <c r="T613" i="6"/>
  <c r="T628" i="6"/>
  <c r="T700" i="6"/>
  <c r="AC390" i="6"/>
  <c r="T540" i="6"/>
  <c r="T435" i="6"/>
  <c r="T534" i="6"/>
  <c r="T553" i="6"/>
  <c r="T578" i="6"/>
  <c r="T590" i="6"/>
  <c r="T617" i="6"/>
  <c r="T593" i="6"/>
  <c r="T597" i="6"/>
  <c r="T600" i="6"/>
  <c r="T605" i="6"/>
  <c r="T607" i="6"/>
  <c r="T608" i="6"/>
  <c r="T609" i="6"/>
  <c r="T586" i="6"/>
  <c r="T708" i="6"/>
  <c r="T614" i="6"/>
  <c r="AC204" i="6"/>
  <c r="T489" i="6"/>
  <c r="T538" i="6"/>
  <c r="T715" i="6"/>
  <c r="AC641" i="6"/>
  <c r="AC646" i="6"/>
  <c r="T799" i="6"/>
  <c r="AC675" i="6"/>
  <c r="T806" i="6"/>
  <c r="T720" i="6"/>
  <c r="T766" i="6"/>
  <c r="AC806" i="6"/>
  <c r="AC730" i="6"/>
  <c r="AC736" i="6"/>
  <c r="AC744" i="6"/>
  <c r="AC750" i="6"/>
  <c r="AC833" i="6"/>
  <c r="AC851" i="6"/>
  <c r="AC862" i="6"/>
  <c r="AC773" i="6"/>
  <c r="AC738" i="6"/>
  <c r="AC748" i="6"/>
  <c r="T663" i="6"/>
  <c r="T791" i="6"/>
  <c r="T805" i="6"/>
  <c r="AC952" i="6"/>
  <c r="AC863" i="6"/>
  <c r="AC33" i="6"/>
  <c r="AC10" i="6"/>
  <c r="AC84" i="6"/>
  <c r="T76" i="6"/>
  <c r="AC121" i="6"/>
  <c r="AC142" i="6"/>
  <c r="T285" i="6"/>
  <c r="AC230" i="6"/>
  <c r="AC138" i="6"/>
  <c r="AC202" i="6"/>
  <c r="T222" i="6"/>
  <c r="T188" i="6"/>
  <c r="AC289" i="6"/>
  <c r="T263" i="6"/>
  <c r="T237" i="6"/>
  <c r="AC58" i="6"/>
  <c r="AC123" i="6"/>
  <c r="AC126" i="6"/>
  <c r="AC116" i="6"/>
  <c r="T177" i="6"/>
  <c r="T290" i="6"/>
  <c r="AC262" i="6"/>
  <c r="AC139" i="6"/>
  <c r="T215" i="6"/>
  <c r="T255" i="6"/>
  <c r="T230" i="6"/>
  <c r="AC238" i="6"/>
  <c r="AC242" i="6"/>
  <c r="T323" i="6"/>
  <c r="T374" i="6"/>
  <c r="T308" i="6"/>
  <c r="T316" i="6"/>
  <c r="T376" i="6"/>
  <c r="T327" i="6"/>
  <c r="T345" i="6"/>
  <c r="T422" i="6"/>
  <c r="AC361" i="6"/>
  <c r="AC387" i="6"/>
  <c r="AC522" i="6"/>
  <c r="T563" i="6"/>
  <c r="T755" i="6"/>
  <c r="T780" i="6"/>
  <c r="T781" i="6"/>
  <c r="T439" i="6"/>
  <c r="AC507" i="6"/>
  <c r="T711" i="6"/>
  <c r="AC456" i="6"/>
  <c r="T484" i="6"/>
  <c r="AC440" i="6"/>
  <c r="T548" i="6"/>
  <c r="T550" i="6" s="1"/>
  <c r="T543" i="6"/>
  <c r="AC632" i="6"/>
  <c r="AC655" i="6"/>
  <c r="AC653" i="6"/>
  <c r="T662" i="6"/>
  <c r="AC682" i="6"/>
  <c r="AC719" i="6"/>
  <c r="AC732" i="6"/>
  <c r="AC740" i="6"/>
  <c r="AC775" i="6"/>
  <c r="AC814" i="6"/>
  <c r="AC874" i="6"/>
  <c r="AC855" i="6"/>
  <c r="AC868" i="6"/>
  <c r="AC734" i="6"/>
  <c r="AC742" i="6"/>
  <c r="AC816" i="6"/>
  <c r="AC876" i="6"/>
  <c r="AC857" i="6"/>
  <c r="AC706" i="6"/>
  <c r="T688" i="6"/>
  <c r="T717" i="6"/>
  <c r="T726" i="6"/>
  <c r="W767" i="4"/>
  <c r="W534" i="4"/>
  <c r="W737" i="4"/>
  <c r="AF866" i="4"/>
  <c r="AF860" i="4"/>
  <c r="AF852" i="4"/>
  <c r="AF875" i="4"/>
  <c r="AF870" i="4"/>
  <c r="AF830" i="4"/>
  <c r="AF815" i="4"/>
  <c r="AF751" i="4"/>
  <c r="AF745" i="4"/>
  <c r="AF741" i="4"/>
  <c r="AF737" i="4"/>
  <c r="AF253" i="4"/>
  <c r="AF214" i="4"/>
  <c r="AF173" i="4"/>
  <c r="W755" i="4"/>
  <c r="W884" i="4"/>
  <c r="W874" i="4"/>
  <c r="W745" i="4"/>
  <c r="AF867" i="4"/>
  <c r="AF863" i="4"/>
  <c r="AF857" i="4"/>
  <c r="AF849" i="4"/>
  <c r="AF846" i="4"/>
  <c r="AF819" i="4"/>
  <c r="AF659" i="4"/>
  <c r="AF767" i="4"/>
  <c r="AF385" i="4"/>
  <c r="AF192" i="4"/>
  <c r="W443" i="4"/>
  <c r="AF920" i="4"/>
  <c r="AB37" i="4"/>
  <c r="AC37" i="4" s="1"/>
  <c r="S749" i="4"/>
  <c r="Y749" i="4" s="1"/>
  <c r="Z749" i="4" s="1"/>
  <c r="W608" i="4"/>
  <c r="AF469" i="4"/>
  <c r="AF957" i="4"/>
  <c r="AF956" i="4"/>
  <c r="W956" i="4"/>
  <c r="S197" i="4"/>
  <c r="W708" i="4"/>
  <c r="S8" i="4"/>
  <c r="AF288" i="4"/>
  <c r="AF187" i="4"/>
  <c r="W862" i="4"/>
  <c r="W814" i="4"/>
  <c r="W750" i="4"/>
  <c r="W669" i="4"/>
  <c r="W796" i="4"/>
  <c r="W716" i="4"/>
  <c r="W644" i="4"/>
  <c r="W762" i="4"/>
  <c r="W637" i="4"/>
  <c r="W605" i="4"/>
  <c r="W617" i="4"/>
  <c r="W578" i="4"/>
  <c r="W549" i="4"/>
  <c r="W453" i="4"/>
  <c r="W493" i="4"/>
  <c r="W499" i="4"/>
  <c r="W400" i="4"/>
  <c r="W408" i="4"/>
  <c r="W404" i="4"/>
  <c r="W405" i="4" s="1"/>
  <c r="W310" i="4"/>
  <c r="W254" i="4"/>
  <c r="S278" i="4"/>
  <c r="T278" i="4" s="1"/>
  <c r="W193" i="4"/>
  <c r="W176" i="4"/>
  <c r="W694" i="4"/>
  <c r="W522" i="4"/>
  <c r="W523" i="4" s="1"/>
  <c r="S711" i="4"/>
  <c r="S440" i="4"/>
  <c r="S740" i="4"/>
  <c r="T740" i="4" s="1"/>
  <c r="AB309" i="4"/>
  <c r="AC309" i="4" s="1"/>
  <c r="AB182" i="4"/>
  <c r="S865" i="4"/>
  <c r="T865" i="4" s="1"/>
  <c r="R572" i="4"/>
  <c r="S572" i="4" s="1"/>
  <c r="S376" i="4"/>
  <c r="S729" i="4"/>
  <c r="S26" i="4"/>
  <c r="W852" i="4"/>
  <c r="W806" i="4"/>
  <c r="W695" i="4"/>
  <c r="W514" i="4"/>
  <c r="X463" i="4"/>
  <c r="W349" i="4"/>
  <c r="W350" i="4" s="1"/>
  <c r="S716" i="4"/>
  <c r="T716" i="4" s="1"/>
  <c r="S644" i="4"/>
  <c r="S538" i="4"/>
  <c r="Y538" i="4" s="1"/>
  <c r="Z538" i="4" s="1"/>
  <c r="S708" i="4"/>
  <c r="T708" i="4" s="1"/>
  <c r="S853" i="4"/>
  <c r="Y853" i="4" s="1"/>
  <c r="Z853" i="4" s="1"/>
  <c r="S730" i="4"/>
  <c r="S806" i="4"/>
  <c r="T806" i="4" s="1"/>
  <c r="S693" i="4"/>
  <c r="S689" i="4"/>
  <c r="T689" i="4" s="1"/>
  <c r="S683" i="4"/>
  <c r="S676" i="4"/>
  <c r="T676" i="4" s="1"/>
  <c r="S669" i="4"/>
  <c r="T669" i="4" s="1"/>
  <c r="S726" i="4"/>
  <c r="Y726" i="4" s="1"/>
  <c r="Z726" i="4" s="1"/>
  <c r="S812" i="4"/>
  <c r="S645" i="4"/>
  <c r="S639" i="4"/>
  <c r="T639" i="4" s="1"/>
  <c r="S700" i="4"/>
  <c r="S613" i="4"/>
  <c r="T613" i="4" s="1"/>
  <c r="S537" i="4"/>
  <c r="T537" i="4" s="1"/>
  <c r="S515" i="4"/>
  <c r="S501" i="4"/>
  <c r="Y501" i="4" s="1"/>
  <c r="Z501" i="4" s="1"/>
  <c r="S100" i="4"/>
  <c r="S862" i="4"/>
  <c r="Y862" i="4" s="1"/>
  <c r="Z862" i="4" s="1"/>
  <c r="S804" i="4"/>
  <c r="Y804" i="4" s="1"/>
  <c r="Z804" i="4" s="1"/>
  <c r="S514" i="4"/>
  <c r="S766" i="4"/>
  <c r="S637" i="4"/>
  <c r="T637" i="4" s="1"/>
  <c r="R544" i="4"/>
  <c r="S552" i="4"/>
  <c r="W751" i="4"/>
  <c r="W684" i="4"/>
  <c r="AF816" i="4"/>
  <c r="AF752" i="4"/>
  <c r="AF742" i="4"/>
  <c r="AF738" i="4"/>
  <c r="AF773" i="4"/>
  <c r="AF808" i="4"/>
  <c r="AF691" i="4"/>
  <c r="AF803" i="4"/>
  <c r="AF678" i="4"/>
  <c r="AF672" i="4"/>
  <c r="AF188" i="4"/>
  <c r="R893" i="4"/>
  <c r="S893" i="4" s="1"/>
  <c r="R96" i="4"/>
  <c r="S874" i="4"/>
  <c r="S675" i="4"/>
  <c r="Y675" i="4" s="1"/>
  <c r="Z675" i="4" s="1"/>
  <c r="S230" i="4"/>
  <c r="W865" i="4"/>
  <c r="W807" i="4"/>
  <c r="W715" i="4"/>
  <c r="W780" i="4"/>
  <c r="W757" i="4"/>
  <c r="W704" i="4"/>
  <c r="W809" i="4"/>
  <c r="W603" i="4"/>
  <c r="W409" i="4"/>
  <c r="AE918" i="4"/>
  <c r="AF918" i="4" s="1"/>
  <c r="AA918" i="4"/>
  <c r="AB918" i="4" s="1"/>
  <c r="AE953" i="4"/>
  <c r="AF953" i="4" s="1"/>
  <c r="AG953" i="4"/>
  <c r="AB751" i="4"/>
  <c r="AH751" i="4" s="1"/>
  <c r="AI751" i="4" s="1"/>
  <c r="AB720" i="4"/>
  <c r="V878" i="4"/>
  <c r="W878" i="4" s="1"/>
  <c r="S878" i="4"/>
  <c r="T878" i="4" s="1"/>
  <c r="V897" i="4"/>
  <c r="S897" i="4"/>
  <c r="V917" i="4"/>
  <c r="X917" i="4"/>
  <c r="V951" i="4"/>
  <c r="X951" i="4"/>
  <c r="V861" i="4"/>
  <c r="W861" i="4" s="1"/>
  <c r="S861" i="4"/>
  <c r="T861" i="4" s="1"/>
  <c r="V877" i="4"/>
  <c r="W877" i="4" s="1"/>
  <c r="S877" i="4"/>
  <c r="T877" i="4" s="1"/>
  <c r="V873" i="4"/>
  <c r="S873" i="4"/>
  <c r="V817" i="4"/>
  <c r="W817" i="4" s="1"/>
  <c r="S817" i="4"/>
  <c r="T817" i="4" s="1"/>
  <c r="V753" i="4"/>
  <c r="S753" i="4"/>
  <c r="T753" i="4" s="1"/>
  <c r="V743" i="4"/>
  <c r="W743" i="4" s="1"/>
  <c r="S743" i="4"/>
  <c r="T743" i="4" s="1"/>
  <c r="V739" i="4"/>
  <c r="W739" i="4" s="1"/>
  <c r="S739" i="4"/>
  <c r="T739" i="4" s="1"/>
  <c r="V731" i="4"/>
  <c r="S731" i="4"/>
  <c r="V805" i="4"/>
  <c r="S805" i="4"/>
  <c r="V692" i="4"/>
  <c r="W692" i="4" s="1"/>
  <c r="S692" i="4"/>
  <c r="T692" i="4" s="1"/>
  <c r="V682" i="4"/>
  <c r="S682" i="4"/>
  <c r="V679" i="4"/>
  <c r="W679" i="4" s="1"/>
  <c r="S679" i="4"/>
  <c r="T679" i="4" s="1"/>
  <c r="V720" i="4"/>
  <c r="S720" i="4"/>
  <c r="V668" i="4"/>
  <c r="W668" i="4" s="1"/>
  <c r="S668" i="4"/>
  <c r="T668" i="4" s="1"/>
  <c r="V706" i="4"/>
  <c r="W706" i="4" s="1"/>
  <c r="X706" i="4"/>
  <c r="V801" i="4"/>
  <c r="S801" i="4"/>
  <c r="V723" i="4"/>
  <c r="W723" i="4" s="1"/>
  <c r="S723" i="4"/>
  <c r="V800" i="4"/>
  <c r="W800" i="4" s="1"/>
  <c r="S800" i="4"/>
  <c r="T800" i="4" s="1"/>
  <c r="V793" i="4"/>
  <c r="S793" i="4"/>
  <c r="V792" i="4"/>
  <c r="W792" i="4" s="1"/>
  <c r="S792" i="4"/>
  <c r="T792" i="4" s="1"/>
  <c r="V653" i="4"/>
  <c r="W653" i="4" s="1"/>
  <c r="S653" i="4"/>
  <c r="T653" i="4" s="1"/>
  <c r="V763" i="4"/>
  <c r="S763" i="4"/>
  <c r="V641" i="4"/>
  <c r="W641" i="4" s="1"/>
  <c r="S641" i="4"/>
  <c r="T641" i="4" s="1"/>
  <c r="V636" i="4"/>
  <c r="W636" i="4" s="1"/>
  <c r="S636" i="4"/>
  <c r="T636" i="4" s="1"/>
  <c r="V634" i="4"/>
  <c r="W634" i="4" s="1"/>
  <c r="S634" i="4"/>
  <c r="T634" i="4" s="1"/>
  <c r="V632" i="4"/>
  <c r="S632" i="4"/>
  <c r="V783" i="4"/>
  <c r="V631" i="4"/>
  <c r="S631" i="4"/>
  <c r="V698" i="4"/>
  <c r="W698" i="4" s="1"/>
  <c r="S698" i="4"/>
  <c r="T698" i="4" s="1"/>
  <c r="V612" i="4"/>
  <c r="S612" i="4"/>
  <c r="V585" i="4"/>
  <c r="S585" i="4"/>
  <c r="V621" i="4"/>
  <c r="S621" i="4"/>
  <c r="V594" i="4"/>
  <c r="W594" i="4" s="1"/>
  <c r="S594" i="4"/>
  <c r="T594" i="4" s="1"/>
  <c r="V618" i="4"/>
  <c r="W618" i="4" s="1"/>
  <c r="S618" i="4"/>
  <c r="T618" i="4" s="1"/>
  <c r="V575" i="4"/>
  <c r="W575" i="4" s="1"/>
  <c r="S575" i="4"/>
  <c r="V536" i="4"/>
  <c r="S536" i="4"/>
  <c r="V545" i="4"/>
  <c r="W545" i="4" s="1"/>
  <c r="X545" i="4"/>
  <c r="X547" i="4" s="1"/>
  <c r="V530" i="4"/>
  <c r="V531" i="4" s="1"/>
  <c r="X530" i="4"/>
  <c r="R571" i="4"/>
  <c r="S571" i="4" s="1"/>
  <c r="Y571" i="4" s="1"/>
  <c r="Z571" i="4" s="1"/>
  <c r="U571" i="4"/>
  <c r="W571" i="4" s="1"/>
  <c r="V557" i="4"/>
  <c r="V532" i="4"/>
  <c r="S532" i="4"/>
  <c r="V548" i="4"/>
  <c r="V550" i="4" s="1"/>
  <c r="S548" i="4"/>
  <c r="V517" i="4"/>
  <c r="V518" i="4" s="1"/>
  <c r="S517" i="4"/>
  <c r="S518" i="4" s="1"/>
  <c r="V494" i="4"/>
  <c r="S494" i="4"/>
  <c r="V500" i="4"/>
  <c r="S500" i="4"/>
  <c r="V475" i="4"/>
  <c r="W475" i="4" s="1"/>
  <c r="X475" i="4"/>
  <c r="V450" i="4"/>
  <c r="V451" i="4" s="1"/>
  <c r="S450" i="4"/>
  <c r="S451" i="4" s="1"/>
  <c r="V448" i="4"/>
  <c r="S448" i="4"/>
  <c r="V509" i="4"/>
  <c r="V510" i="4" s="1"/>
  <c r="S509" i="4"/>
  <c r="S510" i="4" s="1"/>
  <c r="V416" i="4"/>
  <c r="X416" i="4"/>
  <c r="V425" i="4"/>
  <c r="V426" i="4" s="1"/>
  <c r="V420" i="4"/>
  <c r="V427" i="4"/>
  <c r="S427" i="4"/>
  <c r="V369" i="4"/>
  <c r="R380" i="4"/>
  <c r="U380" i="4"/>
  <c r="W380" i="4" s="1"/>
  <c r="V353" i="4"/>
  <c r="W353" i="4" s="1"/>
  <c r="X353" i="4"/>
  <c r="V317" i="4"/>
  <c r="W317" i="4" s="1"/>
  <c r="X317" i="4"/>
  <c r="V340" i="4"/>
  <c r="W340" i="4" s="1"/>
  <c r="X340" i="4"/>
  <c r="V324" i="4"/>
  <c r="V272" i="4"/>
  <c r="W272" i="4" s="1"/>
  <c r="V271" i="4"/>
  <c r="W271" i="4" s="1"/>
  <c r="V241" i="4"/>
  <c r="X241" i="4"/>
  <c r="V258" i="4"/>
  <c r="X258" i="4"/>
  <c r="V251" i="4"/>
  <c r="S251" i="4"/>
  <c r="V291" i="4"/>
  <c r="W291" i="4" s="1"/>
  <c r="S291" i="4"/>
  <c r="T291" i="4" s="1"/>
  <c r="V305" i="4"/>
  <c r="S305" i="4"/>
  <c r="V333" i="4"/>
  <c r="V335" i="4" s="1"/>
  <c r="V210" i="4"/>
  <c r="S210" i="4"/>
  <c r="R218" i="4"/>
  <c r="R219" i="4" s="1"/>
  <c r="X218" i="4"/>
  <c r="X219" i="4" s="1"/>
  <c r="V225" i="4"/>
  <c r="S225" i="4"/>
  <c r="V231" i="4"/>
  <c r="V199" i="4"/>
  <c r="V207" i="4"/>
  <c r="W207" i="4" s="1"/>
  <c r="S207" i="4"/>
  <c r="T207" i="4" s="1"/>
  <c r="V202" i="4"/>
  <c r="S202" i="4"/>
  <c r="V177" i="4"/>
  <c r="S177" i="4"/>
  <c r="V116" i="4"/>
  <c r="W116" i="4" s="1"/>
  <c r="V171" i="4"/>
  <c r="S171" i="4"/>
  <c r="V138" i="4"/>
  <c r="W138" i="4" s="1"/>
  <c r="X138" i="4"/>
  <c r="R97" i="4"/>
  <c r="S97" i="4" s="1"/>
  <c r="Y97" i="4" s="1"/>
  <c r="Z97" i="4" s="1"/>
  <c r="U97" i="4"/>
  <c r="W97" i="4" s="1"/>
  <c r="V121" i="4"/>
  <c r="V119" i="4"/>
  <c r="W119" i="4" s="1"/>
  <c r="S119" i="4"/>
  <c r="T119" i="4" s="1"/>
  <c r="V160" i="4"/>
  <c r="S160" i="4"/>
  <c r="V89" i="4"/>
  <c r="W89" i="4" s="1"/>
  <c r="V81" i="4"/>
  <c r="W81" i="4" s="1"/>
  <c r="X81" i="4"/>
  <c r="V75" i="4"/>
  <c r="X75" i="4"/>
  <c r="V66" i="4"/>
  <c r="V67" i="4" s="1"/>
  <c r="S66" i="4"/>
  <c r="V44" i="4"/>
  <c r="S44" i="4"/>
  <c r="V40" i="4"/>
  <c r="W40" i="4" s="1"/>
  <c r="S40" i="4"/>
  <c r="T40" i="4" s="1"/>
  <c r="V37" i="4"/>
  <c r="S37" i="4"/>
  <c r="T37" i="4" s="1"/>
  <c r="V12" i="4"/>
  <c r="W12" i="4" s="1"/>
  <c r="S12" i="4"/>
  <c r="T12" i="4" s="1"/>
  <c r="R954" i="4"/>
  <c r="R891" i="4"/>
  <c r="S847" i="4"/>
  <c r="S776" i="4"/>
  <c r="S750" i="4"/>
  <c r="Y750" i="4" s="1"/>
  <c r="Z750" i="4" s="1"/>
  <c r="S744" i="4"/>
  <c r="S736" i="4"/>
  <c r="Y736" i="4" s="1"/>
  <c r="Z736" i="4" s="1"/>
  <c r="S654" i="4"/>
  <c r="R704" i="4"/>
  <c r="S608" i="4"/>
  <c r="S588" i="4"/>
  <c r="S445" i="4"/>
  <c r="S481" i="4"/>
  <c r="S482" i="4" s="1"/>
  <c r="S292" i="4"/>
  <c r="R248" i="4"/>
  <c r="S248" i="4" s="1"/>
  <c r="S187" i="4"/>
  <c r="S180" i="4"/>
  <c r="S185" i="4"/>
  <c r="Y185" i="4" s="1"/>
  <c r="Z185" i="4" s="1"/>
  <c r="S51" i="4"/>
  <c r="T51" i="4" s="1"/>
  <c r="S858" i="4"/>
  <c r="Y858" i="4" s="1"/>
  <c r="Z858" i="4" s="1"/>
  <c r="S841" i="4"/>
  <c r="S774" i="4"/>
  <c r="S718" i="4"/>
  <c r="S680" i="4"/>
  <c r="T680" i="4" s="1"/>
  <c r="S819" i="4"/>
  <c r="S820" i="4" s="1"/>
  <c r="S764" i="4"/>
  <c r="S771" i="4"/>
  <c r="S533" i="4"/>
  <c r="S430" i="4"/>
  <c r="S342" i="4"/>
  <c r="S343" i="4" s="1"/>
  <c r="S50" i="4"/>
  <c r="Y50" i="4" s="1"/>
  <c r="Z50" i="4" s="1"/>
  <c r="X954" i="4"/>
  <c r="W733" i="4"/>
  <c r="W431" i="4"/>
  <c r="S854" i="4"/>
  <c r="S839" i="4"/>
  <c r="S662" i="4"/>
  <c r="S596" i="4"/>
  <c r="Y596" i="4" s="1"/>
  <c r="Z596" i="4" s="1"/>
  <c r="AB860" i="4"/>
  <c r="AH860" i="4" s="1"/>
  <c r="AI860" i="4" s="1"/>
  <c r="AB774" i="4"/>
  <c r="AH774" i="4" s="1"/>
  <c r="AI774" i="4" s="1"/>
  <c r="AB688" i="4"/>
  <c r="AH688" i="4" s="1"/>
  <c r="AI688" i="4" s="1"/>
  <c r="V919" i="4"/>
  <c r="X919" i="4"/>
  <c r="V868" i="4"/>
  <c r="S868" i="4"/>
  <c r="V946" i="4"/>
  <c r="V950" i="4" s="1"/>
  <c r="X946" i="4"/>
  <c r="X950" i="4" s="1"/>
  <c r="V952" i="4"/>
  <c r="W952" i="4" s="1"/>
  <c r="X952" i="4"/>
  <c r="V855" i="4"/>
  <c r="S855" i="4"/>
  <c r="T855" i="4" s="1"/>
  <c r="V888" i="4"/>
  <c r="V889" i="4" s="1"/>
  <c r="X888" i="4"/>
  <c r="X889" i="4" s="1"/>
  <c r="V886" i="4"/>
  <c r="V887" i="4" s="1"/>
  <c r="X886" i="4"/>
  <c r="X887" i="4" s="1"/>
  <c r="V851" i="4"/>
  <c r="W851" i="4" s="1"/>
  <c r="S851" i="4"/>
  <c r="T851" i="4" s="1"/>
  <c r="V833" i="4"/>
  <c r="S833" i="4"/>
  <c r="S834" i="4" s="1"/>
  <c r="V775" i="4"/>
  <c r="W775" i="4" s="1"/>
  <c r="S775" i="4"/>
  <c r="V734" i="4"/>
  <c r="X734" i="4"/>
  <c r="V719" i="4"/>
  <c r="S719" i="4"/>
  <c r="T719" i="4" s="1"/>
  <c r="V685" i="4"/>
  <c r="S685" i="4"/>
  <c r="V769" i="4"/>
  <c r="S769" i="4"/>
  <c r="V707" i="4"/>
  <c r="X707" i="4"/>
  <c r="V659" i="4"/>
  <c r="W659" i="4" s="1"/>
  <c r="S659" i="4"/>
  <c r="V717" i="4"/>
  <c r="S717" i="4"/>
  <c r="V759" i="4"/>
  <c r="W759" i="4" s="1"/>
  <c r="S759" i="4"/>
  <c r="T759" i="4" s="1"/>
  <c r="W786" i="4"/>
  <c r="V614" i="4"/>
  <c r="S614" i="4"/>
  <c r="V600" i="4"/>
  <c r="W600" i="4" s="1"/>
  <c r="S600" i="4"/>
  <c r="T600" i="4" s="1"/>
  <c r="V597" i="4"/>
  <c r="W597" i="4" s="1"/>
  <c r="S597" i="4"/>
  <c r="V567" i="4"/>
  <c r="V568" i="4" s="1"/>
  <c r="X567" i="4"/>
  <c r="X568" i="4" s="1"/>
  <c r="U570" i="4"/>
  <c r="V507" i="4"/>
  <c r="S507" i="4"/>
  <c r="T507" i="4" s="1"/>
  <c r="V519" i="4"/>
  <c r="V521" i="4" s="1"/>
  <c r="S519" i="4"/>
  <c r="V439" i="4"/>
  <c r="S439" i="4"/>
  <c r="V417" i="4"/>
  <c r="W417" i="4" s="1"/>
  <c r="X417" i="4"/>
  <c r="V447" i="4"/>
  <c r="S447" i="4"/>
  <c r="V381" i="4"/>
  <c r="X381" i="4"/>
  <c r="R381" i="4"/>
  <c r="V393" i="4"/>
  <c r="W393" i="4" s="1"/>
  <c r="R393" i="4"/>
  <c r="S393" i="4" s="1"/>
  <c r="U395" i="4"/>
  <c r="U379" i="4"/>
  <c r="R379" i="4"/>
  <c r="V354" i="4"/>
  <c r="W354" i="4" s="1"/>
  <c r="X354" i="4"/>
  <c r="V367" i="4"/>
  <c r="X367" i="4"/>
  <c r="X371" i="4" s="1"/>
  <c r="R367" i="4"/>
  <c r="U374" i="4"/>
  <c r="W374" i="4" s="1"/>
  <c r="R374" i="4"/>
  <c r="V331" i="4"/>
  <c r="W331" i="4" s="1"/>
  <c r="X331" i="4"/>
  <c r="S331" i="4"/>
  <c r="T331" i="4" s="1"/>
  <c r="U336" i="4"/>
  <c r="U337" i="4" s="1"/>
  <c r="R336" i="4"/>
  <c r="R337" i="4" s="1"/>
  <c r="V262" i="4"/>
  <c r="W262" i="4" s="1"/>
  <c r="R262" i="4"/>
  <c r="R246" i="4"/>
  <c r="S246" i="4" s="1"/>
  <c r="U282" i="4"/>
  <c r="W282" i="4" s="1"/>
  <c r="R282" i="4"/>
  <c r="S282" i="4" s="1"/>
  <c r="V294" i="4"/>
  <c r="V298" i="4" s="1"/>
  <c r="S294" i="4"/>
  <c r="V226" i="4"/>
  <c r="S226" i="4"/>
  <c r="T226" i="4" s="1"/>
  <c r="U285" i="4"/>
  <c r="U293" i="4" s="1"/>
  <c r="R285" i="4"/>
  <c r="R293" i="4" s="1"/>
  <c r="V286" i="4"/>
  <c r="S286" i="4"/>
  <c r="T286" i="4" s="1"/>
  <c r="V111" i="4"/>
  <c r="W111" i="4" s="1"/>
  <c r="V174" i="4"/>
  <c r="S174" i="4"/>
  <c r="T174" i="4" s="1"/>
  <c r="V142" i="4"/>
  <c r="R142" i="4"/>
  <c r="V106" i="4"/>
  <c r="U98" i="4"/>
  <c r="W98" i="4" s="1"/>
  <c r="R98" i="4"/>
  <c r="S98" i="4" s="1"/>
  <c r="Y98" i="4" s="1"/>
  <c r="Z98" i="4" s="1"/>
  <c r="X135" i="4"/>
  <c r="R135" i="4"/>
  <c r="S135" i="4" s="1"/>
  <c r="V128" i="4"/>
  <c r="W128" i="4" s="1"/>
  <c r="R128" i="4"/>
  <c r="S128" i="4" s="1"/>
  <c r="V163" i="4"/>
  <c r="S163" i="4"/>
  <c r="V93" i="4"/>
  <c r="W93" i="4" s="1"/>
  <c r="S93" i="4"/>
  <c r="V91" i="4"/>
  <c r="X91" i="4"/>
  <c r="R91" i="4"/>
  <c r="R86" i="4"/>
  <c r="S86" i="4" s="1"/>
  <c r="V73" i="4"/>
  <c r="V74" i="4" s="1"/>
  <c r="X73" i="4"/>
  <c r="X74" i="4" s="1"/>
  <c r="R73" i="4"/>
  <c r="V53" i="4"/>
  <c r="V54" i="4" s="1"/>
  <c r="S53" i="4"/>
  <c r="S54" i="4" s="1"/>
  <c r="S958" i="4"/>
  <c r="R921" i="4"/>
  <c r="S921" i="4" s="1"/>
  <c r="R946" i="4"/>
  <c r="R950" i="4" s="1"/>
  <c r="S859" i="4"/>
  <c r="T859" i="4" s="1"/>
  <c r="R886" i="4"/>
  <c r="R887" i="4" s="1"/>
  <c r="R840" i="4"/>
  <c r="R842" i="4" s="1"/>
  <c r="S663" i="4"/>
  <c r="Y663" i="4" s="1"/>
  <c r="Z663" i="4" s="1"/>
  <c r="S656" i="4"/>
  <c r="T656" i="4" s="1"/>
  <c r="S767" i="4"/>
  <c r="S809" i="4"/>
  <c r="S590" i="4"/>
  <c r="T590" i="4" s="1"/>
  <c r="S578" i="4"/>
  <c r="R570" i="4"/>
  <c r="S479" i="4"/>
  <c r="R417" i="4"/>
  <c r="S417" i="4" s="1"/>
  <c r="S431" i="4"/>
  <c r="S409" i="4"/>
  <c r="T409" i="4" s="1"/>
  <c r="S362" i="4"/>
  <c r="R339" i="4"/>
  <c r="R264" i="4"/>
  <c r="S264" i="4" s="1"/>
  <c r="R220" i="4"/>
  <c r="S224" i="4"/>
  <c r="T224" i="4" s="1"/>
  <c r="S196" i="4"/>
  <c r="T196" i="4" s="1"/>
  <c r="S176" i="4"/>
  <c r="S172" i="4"/>
  <c r="T172" i="4" s="1"/>
  <c r="S155" i="4"/>
  <c r="S29" i="4"/>
  <c r="S23" i="4"/>
  <c r="S24" i="4" s="1"/>
  <c r="S850" i="4"/>
  <c r="Y850" i="4" s="1"/>
  <c r="Z850" i="4" s="1"/>
  <c r="S814" i="4"/>
  <c r="S732" i="4"/>
  <c r="T732" i="4" s="1"/>
  <c r="S688" i="4"/>
  <c r="S673" i="4"/>
  <c r="Y673" i="4" s="1"/>
  <c r="Z673" i="4" s="1"/>
  <c r="S724" i="4"/>
  <c r="Y724" i="4" s="1"/>
  <c r="Z724" i="4" s="1"/>
  <c r="S573" i="4"/>
  <c r="S453" i="4"/>
  <c r="S322" i="4"/>
  <c r="S213" i="4"/>
  <c r="T213" i="4" s="1"/>
  <c r="X891" i="4"/>
  <c r="W870" i="4"/>
  <c r="W871" i="4" s="1"/>
  <c r="W841" i="4"/>
  <c r="W663" i="4"/>
  <c r="W656" i="4"/>
  <c r="W654" i="4"/>
  <c r="W798" i="4"/>
  <c r="W185" i="4"/>
  <c r="W169" i="4"/>
  <c r="W170" i="4" s="1"/>
  <c r="S408" i="4"/>
  <c r="S227" i="4"/>
  <c r="W958" i="4"/>
  <c r="W921" i="4"/>
  <c r="W860" i="4"/>
  <c r="W856" i="4"/>
  <c r="W848" i="4"/>
  <c r="W875" i="4"/>
  <c r="W836" i="4"/>
  <c r="W830" i="4"/>
  <c r="W740" i="4"/>
  <c r="W650" i="4"/>
  <c r="W642" i="4"/>
  <c r="W640" i="4"/>
  <c r="W590" i="4"/>
  <c r="W588" i="4"/>
  <c r="W511" i="4"/>
  <c r="W512" i="4" s="1"/>
  <c r="W504" i="4"/>
  <c r="W432" i="4"/>
  <c r="S238" i="4"/>
  <c r="Y238" i="4" s="1"/>
  <c r="Z238" i="4" s="1"/>
  <c r="S58" i="4"/>
  <c r="S59" i="4" s="1"/>
  <c r="W895" i="4"/>
  <c r="W831" i="4"/>
  <c r="W776" i="4"/>
  <c r="W816" i="4"/>
  <c r="W772" i="4"/>
  <c r="W787" i="4"/>
  <c r="W683" i="4"/>
  <c r="W676" i="4"/>
  <c r="W674" i="4"/>
  <c r="W515" i="4"/>
  <c r="W502" i="4"/>
  <c r="W866" i="4"/>
  <c r="W957" i="4"/>
  <c r="W853" i="4"/>
  <c r="W741" i="4"/>
  <c r="W736" i="4"/>
  <c r="W693" i="4"/>
  <c r="W691" i="4"/>
  <c r="W689" i="4"/>
  <c r="W687" i="4"/>
  <c r="W791" i="4"/>
  <c r="W652" i="4"/>
  <c r="W538" i="4"/>
  <c r="W552" i="4"/>
  <c r="W436" i="4"/>
  <c r="W309" i="4"/>
  <c r="W319" i="4"/>
  <c r="W320" i="4" s="1"/>
  <c r="W222" i="4"/>
  <c r="W172" i="4"/>
  <c r="AF861" i="4"/>
  <c r="AF743" i="4"/>
  <c r="AF731" i="4"/>
  <c r="AF679" i="4"/>
  <c r="W918" i="4"/>
  <c r="W954" i="4"/>
  <c r="W840" i="4"/>
  <c r="W747" i="4"/>
  <c r="W690" i="4"/>
  <c r="W688" i="4"/>
  <c r="W804" i="4"/>
  <c r="W671" i="4"/>
  <c r="W819" i="4"/>
  <c r="W820" i="4" s="1"/>
  <c r="W664" i="4"/>
  <c r="W633" i="4"/>
  <c r="W781" i="4"/>
  <c r="W623" i="4"/>
  <c r="W474" i="4"/>
  <c r="W481" i="4"/>
  <c r="W482" i="4" s="1"/>
  <c r="W376" i="4"/>
  <c r="W187" i="4"/>
  <c r="W196" i="4"/>
  <c r="AF850" i="4"/>
  <c r="AF841" i="4"/>
  <c r="AF653" i="4"/>
  <c r="S390" i="4"/>
  <c r="T390" i="4" s="1"/>
  <c r="S365" i="4"/>
  <c r="S145" i="4"/>
  <c r="S70" i="4"/>
  <c r="S71" i="4" s="1"/>
  <c r="AB391" i="4"/>
  <c r="AC391" i="4" s="1"/>
  <c r="AC142" i="4"/>
  <c r="T464" i="4"/>
  <c r="T414" i="4"/>
  <c r="T139" i="4"/>
  <c r="S457" i="4"/>
  <c r="T457" i="4" s="1"/>
  <c r="S461" i="4"/>
  <c r="S412" i="4"/>
  <c r="S315" i="4"/>
  <c r="T315" i="4" s="1"/>
  <c r="AB267" i="4"/>
  <c r="AC267" i="4" s="1"/>
  <c r="T919" i="4"/>
  <c r="T707" i="4"/>
  <c r="AB657" i="4"/>
  <c r="AE893" i="4"/>
  <c r="AF893" i="4" s="1"/>
  <c r="AA893" i="4"/>
  <c r="AB893" i="4" s="1"/>
  <c r="AE946" i="4"/>
  <c r="AF946" i="4" s="1"/>
  <c r="AE954" i="4"/>
  <c r="AF954" i="4" s="1"/>
  <c r="AA954" i="4"/>
  <c r="AB954" i="4" s="1"/>
  <c r="AE952" i="4"/>
  <c r="AF952" i="4" s="1"/>
  <c r="AE891" i="4"/>
  <c r="AF891" i="4" s="1"/>
  <c r="AA891" i="4"/>
  <c r="AB891" i="4" s="1"/>
  <c r="AG891" i="4"/>
  <c r="AE851" i="4"/>
  <c r="AF851" i="4" s="1"/>
  <c r="AB851" i="4"/>
  <c r="AE746" i="4"/>
  <c r="AF746" i="4" s="1"/>
  <c r="AB746" i="4"/>
  <c r="AC746" i="4" s="1"/>
  <c r="AE740" i="4"/>
  <c r="AF740" i="4" s="1"/>
  <c r="AB740" i="4"/>
  <c r="AE736" i="4"/>
  <c r="AF736" i="4" s="1"/>
  <c r="AB736" i="4"/>
  <c r="AE734" i="4"/>
  <c r="AE719" i="4"/>
  <c r="AF719" i="4" s="1"/>
  <c r="AB719" i="4"/>
  <c r="AE685" i="4"/>
  <c r="AF685" i="4" s="1"/>
  <c r="AB685" i="4"/>
  <c r="AE769" i="4"/>
  <c r="AF769" i="4" s="1"/>
  <c r="AB769" i="4"/>
  <c r="AC769" i="4" s="1"/>
  <c r="AE667" i="4"/>
  <c r="AF667" i="4" s="1"/>
  <c r="AB667" i="4"/>
  <c r="AC667" i="4" s="1"/>
  <c r="AE663" i="4"/>
  <c r="AF663" i="4" s="1"/>
  <c r="AB663" i="4"/>
  <c r="AE661" i="4"/>
  <c r="AF661" i="4" s="1"/>
  <c r="AB661" i="4"/>
  <c r="AC661" i="4" s="1"/>
  <c r="AE658" i="4"/>
  <c r="AF658" i="4" s="1"/>
  <c r="AB658" i="4"/>
  <c r="AC658" i="4" s="1"/>
  <c r="AE656" i="4"/>
  <c r="AF656" i="4" s="1"/>
  <c r="AB656" i="4"/>
  <c r="AE796" i="4"/>
  <c r="AF796" i="4" s="1"/>
  <c r="AB796" i="4"/>
  <c r="AE717" i="4"/>
  <c r="AF717" i="4" s="1"/>
  <c r="AB717" i="4"/>
  <c r="AE716" i="4"/>
  <c r="AF716" i="4" s="1"/>
  <c r="AB716" i="4"/>
  <c r="AE648" i="4"/>
  <c r="AF648" i="4" s="1"/>
  <c r="AB648" i="4"/>
  <c r="AE645" i="4"/>
  <c r="AF645" i="4" s="1"/>
  <c r="AB645" i="4"/>
  <c r="AC645" i="4" s="1"/>
  <c r="AE643" i="4"/>
  <c r="AF643" i="4" s="1"/>
  <c r="AB643" i="4"/>
  <c r="AC643" i="4" s="1"/>
  <c r="AE642" i="4"/>
  <c r="AF642" i="4" s="1"/>
  <c r="AB642" i="4"/>
  <c r="AE762" i="4"/>
  <c r="AF762" i="4" s="1"/>
  <c r="AB762" i="4"/>
  <c r="AE759" i="4"/>
  <c r="AF759" i="4" s="1"/>
  <c r="AB759" i="4"/>
  <c r="AE637" i="4"/>
  <c r="AF637" i="4" s="1"/>
  <c r="AB637" i="4"/>
  <c r="AE713" i="4"/>
  <c r="AF713" i="4" s="1"/>
  <c r="AB713" i="4"/>
  <c r="AC713" i="4" s="1"/>
  <c r="AE700" i="4"/>
  <c r="AB700" i="4"/>
  <c r="AE786" i="4"/>
  <c r="AF786" i="4" s="1"/>
  <c r="AE780" i="4"/>
  <c r="AF780" i="4" s="1"/>
  <c r="AB780" i="4"/>
  <c r="AE755" i="4"/>
  <c r="AF755" i="4" s="1"/>
  <c r="AB755" i="4"/>
  <c r="AE628" i="4"/>
  <c r="AF628" i="4" s="1"/>
  <c r="AB628" i="4"/>
  <c r="AE708" i="4"/>
  <c r="AB708" i="4"/>
  <c r="AE609" i="4"/>
  <c r="AF609" i="4" s="1"/>
  <c r="AB609" i="4"/>
  <c r="AE810" i="4"/>
  <c r="AF810" i="4" s="1"/>
  <c r="AB810" i="4"/>
  <c r="AC810" i="4" s="1"/>
  <c r="AE704" i="4"/>
  <c r="AF704" i="4" s="1"/>
  <c r="AA704" i="4"/>
  <c r="AE809" i="4"/>
  <c r="AF809" i="4" s="1"/>
  <c r="AB809" i="4"/>
  <c r="AC809" i="4" s="1"/>
  <c r="AE608" i="4"/>
  <c r="AB608" i="4"/>
  <c r="AE607" i="4"/>
  <c r="AB607" i="4"/>
  <c r="AE603" i="4"/>
  <c r="AF603" i="4" s="1"/>
  <c r="AB603" i="4"/>
  <c r="AC603" i="4" s="1"/>
  <c r="AE605" i="4"/>
  <c r="AF605" i="4" s="1"/>
  <c r="AB605" i="4"/>
  <c r="AE619" i="4"/>
  <c r="AF619" i="4" s="1"/>
  <c r="AB619" i="4"/>
  <c r="AC619" i="4" s="1"/>
  <c r="AE600" i="4"/>
  <c r="AF600" i="4" s="1"/>
  <c r="AB600" i="4"/>
  <c r="AE623" i="4"/>
  <c r="AF623" i="4" s="1"/>
  <c r="AE597" i="4"/>
  <c r="AF597" i="4" s="1"/>
  <c r="AB597" i="4"/>
  <c r="AE595" i="4"/>
  <c r="AF595" i="4" s="1"/>
  <c r="AB595" i="4"/>
  <c r="AC595" i="4" s="1"/>
  <c r="AE593" i="4"/>
  <c r="AF593" i="4" s="1"/>
  <c r="AB593" i="4"/>
  <c r="AE620" i="4"/>
  <c r="AF620" i="4" s="1"/>
  <c r="AB620" i="4"/>
  <c r="AC620" i="4" s="1"/>
  <c r="AE617" i="4"/>
  <c r="AF617" i="4" s="1"/>
  <c r="AB617" i="4"/>
  <c r="AE592" i="4"/>
  <c r="AF592" i="4" s="1"/>
  <c r="AB592" i="4"/>
  <c r="AC592" i="4" s="1"/>
  <c r="AE590" i="4"/>
  <c r="AB590" i="4"/>
  <c r="AE588" i="4"/>
  <c r="AB588" i="4"/>
  <c r="AC588" i="4" s="1"/>
  <c r="AE565" i="4"/>
  <c r="AF565" i="4" s="1"/>
  <c r="AE555" i="4"/>
  <c r="AF555" i="4" s="1"/>
  <c r="AA555" i="4"/>
  <c r="AB555" i="4" s="1"/>
  <c r="AG555" i="4"/>
  <c r="AE544" i="4"/>
  <c r="AF544" i="4" s="1"/>
  <c r="AG544" i="4"/>
  <c r="AE567" i="4"/>
  <c r="AF567" i="4" s="1"/>
  <c r="AA567" i="4"/>
  <c r="AB567" i="4" s="1"/>
  <c r="AD572" i="4"/>
  <c r="AF572" i="4" s="1"/>
  <c r="AA572" i="4"/>
  <c r="AD570" i="4"/>
  <c r="AF570" i="4" s="1"/>
  <c r="AA570" i="4"/>
  <c r="AE559" i="4"/>
  <c r="AF559" i="4" s="1"/>
  <c r="AB709" i="4"/>
  <c r="AH709" i="4" s="1"/>
  <c r="AI709" i="4" s="1"/>
  <c r="AB574" i="4"/>
  <c r="AH574" i="4" s="1"/>
  <c r="AI574" i="4" s="1"/>
  <c r="AB553" i="4"/>
  <c r="AB536" i="4"/>
  <c r="AC536" i="4" s="1"/>
  <c r="AG567" i="4"/>
  <c r="AF534" i="4"/>
  <c r="AF432" i="4"/>
  <c r="AF404" i="4"/>
  <c r="AF217" i="4"/>
  <c r="AE476" i="4"/>
  <c r="AF476" i="4" s="1"/>
  <c r="AE8" i="4"/>
  <c r="AF8" i="4" s="1"/>
  <c r="V893" i="4"/>
  <c r="W893" i="4" s="1"/>
  <c r="X893" i="4"/>
  <c r="V722" i="4"/>
  <c r="S722" i="4"/>
  <c r="V794" i="4"/>
  <c r="W794" i="4" s="1"/>
  <c r="S794" i="4"/>
  <c r="V778" i="4"/>
  <c r="V779" i="4" s="1"/>
  <c r="S778" i="4"/>
  <c r="S779" i="4" s="1"/>
  <c r="V648" i="4"/>
  <c r="W648" i="4" s="1"/>
  <c r="S648" i="4"/>
  <c r="V643" i="4"/>
  <c r="S643" i="4"/>
  <c r="V761" i="4"/>
  <c r="W761" i="4" s="1"/>
  <c r="S761" i="4"/>
  <c r="V635" i="4"/>
  <c r="W635" i="4" s="1"/>
  <c r="S635" i="4"/>
  <c r="V713" i="4"/>
  <c r="W713" i="4" s="1"/>
  <c r="S713" i="4"/>
  <c r="V789" i="4"/>
  <c r="V790" i="4" s="1"/>
  <c r="V628" i="4"/>
  <c r="W628" i="4" s="1"/>
  <c r="S628" i="4"/>
  <c r="V697" i="4"/>
  <c r="W697" i="4" s="1"/>
  <c r="S697" i="4"/>
  <c r="V810" i="4"/>
  <c r="W810" i="4" s="1"/>
  <c r="S810" i="4"/>
  <c r="V727" i="4"/>
  <c r="S727" i="4"/>
  <c r="V619" i="4"/>
  <c r="S619" i="4"/>
  <c r="V595" i="4"/>
  <c r="W595" i="4" s="1"/>
  <c r="S595" i="4"/>
  <c r="V592" i="4"/>
  <c r="W592" i="4" s="1"/>
  <c r="S592" i="4"/>
  <c r="V574" i="4"/>
  <c r="S574" i="4"/>
  <c r="V555" i="4"/>
  <c r="X555" i="4"/>
  <c r="V544" i="4"/>
  <c r="V559" i="4"/>
  <c r="W559" i="4" s="1"/>
  <c r="V563" i="4"/>
  <c r="V551" i="4"/>
  <c r="S551" i="4"/>
  <c r="V495" i="4"/>
  <c r="S495" i="4"/>
  <c r="V506" i="4"/>
  <c r="S506" i="4"/>
  <c r="V503" i="4"/>
  <c r="S503" i="4"/>
  <c r="V470" i="4"/>
  <c r="X470" i="4"/>
  <c r="V458" i="4"/>
  <c r="W458" i="4" s="1"/>
  <c r="S458" i="4"/>
  <c r="X458" i="4"/>
  <c r="V456" i="4"/>
  <c r="X456" i="4"/>
  <c r="V473" i="4"/>
  <c r="W473" i="4" s="1"/>
  <c r="S473" i="4"/>
  <c r="V472" i="4"/>
  <c r="S472" i="4"/>
  <c r="V487" i="4"/>
  <c r="S487" i="4"/>
  <c r="V464" i="4"/>
  <c r="W464" i="4" s="1"/>
  <c r="X464" i="4"/>
  <c r="V462" i="4"/>
  <c r="W462" i="4" s="1"/>
  <c r="S462" i="4"/>
  <c r="X462" i="4"/>
  <c r="V438" i="4"/>
  <c r="X438" i="4"/>
  <c r="X446" i="4" s="1"/>
  <c r="S467" i="4"/>
  <c r="V414" i="4"/>
  <c r="W414" i="4" s="1"/>
  <c r="X414" i="4"/>
  <c r="V419" i="4"/>
  <c r="X419" i="4"/>
  <c r="S419" i="4"/>
  <c r="V398" i="4"/>
  <c r="X398" i="4"/>
  <c r="X399" i="4" s="1"/>
  <c r="V385" i="4"/>
  <c r="V386" i="4" s="1"/>
  <c r="S385" i="4"/>
  <c r="S386" i="4" s="1"/>
  <c r="V428" i="4"/>
  <c r="W428" i="4" s="1"/>
  <c r="S428" i="4"/>
  <c r="V391" i="4"/>
  <c r="W391" i="4" s="1"/>
  <c r="X391" i="4"/>
  <c r="S391" i="4"/>
  <c r="V389" i="4"/>
  <c r="X389" i="4"/>
  <c r="V347" i="4"/>
  <c r="X347" i="4"/>
  <c r="V346" i="4"/>
  <c r="X346" i="4"/>
  <c r="V356" i="4"/>
  <c r="W356" i="4" s="1"/>
  <c r="X356" i="4"/>
  <c r="S356" i="4"/>
  <c r="V352" i="4"/>
  <c r="S352" i="4"/>
  <c r="X352" i="4"/>
  <c r="V364" i="4"/>
  <c r="W364" i="4" s="1"/>
  <c r="X364" i="4"/>
  <c r="V327" i="4"/>
  <c r="W327" i="4" s="1"/>
  <c r="V316" i="4"/>
  <c r="W316" i="4" s="1"/>
  <c r="X316" i="4"/>
  <c r="S316" i="4"/>
  <c r="V314" i="4"/>
  <c r="W314" i="4" s="1"/>
  <c r="X314" i="4"/>
  <c r="V311" i="4"/>
  <c r="X311" i="4"/>
  <c r="S311" i="4"/>
  <c r="V339" i="4"/>
  <c r="X339" i="4"/>
  <c r="V330" i="4"/>
  <c r="V239" i="4"/>
  <c r="S239" i="4"/>
  <c r="S300" i="4"/>
  <c r="V243" i="4"/>
  <c r="X243" i="4"/>
  <c r="V242" i="4"/>
  <c r="X242" i="4"/>
  <c r="V265" i="4"/>
  <c r="X265" i="4"/>
  <c r="S265" i="4"/>
  <c r="V264" i="4"/>
  <c r="W264" i="4" s="1"/>
  <c r="X264" i="4"/>
  <c r="V259" i="4"/>
  <c r="W259" i="4" s="1"/>
  <c r="X259" i="4"/>
  <c r="V240" i="4"/>
  <c r="S240" i="4"/>
  <c r="X240" i="4"/>
  <c r="V278" i="4"/>
  <c r="X278" i="4"/>
  <c r="V273" i="4"/>
  <c r="S273" i="4"/>
  <c r="U244" i="4"/>
  <c r="V288" i="4"/>
  <c r="S288" i="4"/>
  <c r="V229" i="4"/>
  <c r="V284" i="4"/>
  <c r="X284" i="4"/>
  <c r="X293" i="4" s="1"/>
  <c r="V215" i="4"/>
  <c r="W215" i="4" s="1"/>
  <c r="S215" i="4"/>
  <c r="V232" i="4"/>
  <c r="W232" i="4" s="1"/>
  <c r="V189" i="4"/>
  <c r="S189" i="4"/>
  <c r="V188" i="4"/>
  <c r="S188" i="4"/>
  <c r="V203" i="4"/>
  <c r="S203" i="4"/>
  <c r="V194" i="4"/>
  <c r="V198" i="4" s="1"/>
  <c r="S194" i="4"/>
  <c r="V115" i="4"/>
  <c r="W115" i="4" s="1"/>
  <c r="V164" i="4"/>
  <c r="S164" i="4"/>
  <c r="V148" i="4"/>
  <c r="W148" i="4" s="1"/>
  <c r="X148" i="4"/>
  <c r="V107" i="4"/>
  <c r="W107" i="4" s="1"/>
  <c r="S107" i="4"/>
  <c r="V144" i="4"/>
  <c r="W144" i="4" s="1"/>
  <c r="X144" i="4"/>
  <c r="V139" i="4"/>
  <c r="W139" i="4" s="1"/>
  <c r="X139" i="4"/>
  <c r="V137" i="4"/>
  <c r="W137" i="4" s="1"/>
  <c r="X137" i="4"/>
  <c r="S137" i="4"/>
  <c r="U151" i="4"/>
  <c r="V135" i="4"/>
  <c r="W135" i="4" s="1"/>
  <c r="V133" i="4"/>
  <c r="X133" i="4"/>
  <c r="V102" i="4"/>
  <c r="W102" i="4" s="1"/>
  <c r="S102" i="4"/>
  <c r="V95" i="4"/>
  <c r="S95" i="4"/>
  <c r="V84" i="4"/>
  <c r="X84" i="4"/>
  <c r="V56" i="4"/>
  <c r="W56" i="4" s="1"/>
  <c r="V76" i="4"/>
  <c r="W76" i="4" s="1"/>
  <c r="X76" i="4"/>
  <c r="S76" i="4"/>
  <c r="V63" i="4"/>
  <c r="S63" i="4"/>
  <c r="V21" i="4"/>
  <c r="S21" i="4"/>
  <c r="S22" i="4" s="1"/>
  <c r="V13" i="4"/>
  <c r="W13" i="4" s="1"/>
  <c r="S13" i="4"/>
  <c r="R895" i="4"/>
  <c r="S895" i="4" s="1"/>
  <c r="Y895" i="4" s="1"/>
  <c r="R920" i="4"/>
  <c r="R918" i="4"/>
  <c r="R951" i="4"/>
  <c r="R884" i="4"/>
  <c r="S884" i="4" s="1"/>
  <c r="Y884" i="4" s="1"/>
  <c r="R530" i="4"/>
  <c r="R466" i="4"/>
  <c r="R382" i="4"/>
  <c r="R340" i="4"/>
  <c r="S340" i="4" s="1"/>
  <c r="R373" i="4"/>
  <c r="S373" i="4" s="1"/>
  <c r="R372" i="4"/>
  <c r="R241" i="4"/>
  <c r="R249" i="4"/>
  <c r="R279" i="4"/>
  <c r="S279" i="4" s="1"/>
  <c r="R281" i="4"/>
  <c r="R141" i="4"/>
  <c r="S141" i="4" s="1"/>
  <c r="R138" i="4"/>
  <c r="S138" i="4" s="1"/>
  <c r="R159" i="4"/>
  <c r="R162" i="4" s="1"/>
  <c r="R134" i="4"/>
  <c r="S134" i="4" s="1"/>
  <c r="R127" i="4"/>
  <c r="R85" i="4"/>
  <c r="S85" i="4" s="1"/>
  <c r="R80" i="4"/>
  <c r="S867" i="4"/>
  <c r="S880" i="4"/>
  <c r="S881" i="4" s="1"/>
  <c r="S863" i="4"/>
  <c r="S956" i="4"/>
  <c r="S952" i="4"/>
  <c r="S860" i="4"/>
  <c r="S857" i="4"/>
  <c r="S848" i="4"/>
  <c r="S876" i="4"/>
  <c r="S870" i="4"/>
  <c r="S871" i="4" s="1"/>
  <c r="S830" i="4"/>
  <c r="S816" i="4"/>
  <c r="S751" i="4"/>
  <c r="S748" i="4"/>
  <c r="S745" i="4"/>
  <c r="S742" i="4"/>
  <c r="S737" i="4"/>
  <c r="S734" i="4"/>
  <c r="S772" i="4"/>
  <c r="S728" i="4"/>
  <c r="S807" i="4"/>
  <c r="S695" i="4"/>
  <c r="S690" i="4"/>
  <c r="S687" i="4"/>
  <c r="S684" i="4"/>
  <c r="S802" i="4"/>
  <c r="S677" i="4"/>
  <c r="S674" i="4"/>
  <c r="S721" i="4"/>
  <c r="S671" i="4"/>
  <c r="S666" i="4"/>
  <c r="S665" i="4"/>
  <c r="S823" i="4"/>
  <c r="S661" i="4"/>
  <c r="S657" i="4"/>
  <c r="S798" i="4"/>
  <c r="S795" i="4"/>
  <c r="S813" i="4"/>
  <c r="S791" i="4"/>
  <c r="S650" i="4"/>
  <c r="S647" i="4"/>
  <c r="S640" i="4"/>
  <c r="S827" i="4"/>
  <c r="S828" i="4" s="1"/>
  <c r="S758" i="4"/>
  <c r="S633" i="4"/>
  <c r="S715" i="4"/>
  <c r="S712" i="4"/>
  <c r="S757" i="4"/>
  <c r="S825" i="4"/>
  <c r="S826" i="4" s="1"/>
  <c r="S586" i="4"/>
  <c r="S609" i="4"/>
  <c r="S703" i="4"/>
  <c r="S603" i="4"/>
  <c r="S602" i="4"/>
  <c r="S599" i="4"/>
  <c r="S593" i="4"/>
  <c r="S617" i="4"/>
  <c r="S591" i="4"/>
  <c r="S543" i="4"/>
  <c r="S540" i="4"/>
  <c r="S549" i="4"/>
  <c r="S496" i="4"/>
  <c r="S527" i="4"/>
  <c r="S522" i="4"/>
  <c r="S523" i="4" s="1"/>
  <c r="S504" i="4"/>
  <c r="S444" i="4"/>
  <c r="S443" i="4"/>
  <c r="S436" i="4"/>
  <c r="S469" i="4"/>
  <c r="S493" i="4"/>
  <c r="S489" i="4"/>
  <c r="S484" i="4"/>
  <c r="S432" i="4"/>
  <c r="S398" i="4"/>
  <c r="S360" i="4"/>
  <c r="S347" i="4"/>
  <c r="S364" i="4"/>
  <c r="S326" i="4"/>
  <c r="S308" i="4"/>
  <c r="S310" i="4"/>
  <c r="S254" i="4"/>
  <c r="S252" i="4"/>
  <c r="S242" i="4"/>
  <c r="S259" i="4"/>
  <c r="S296" i="4"/>
  <c r="S319" i="4"/>
  <c r="S320" i="4" s="1"/>
  <c r="S217" i="4"/>
  <c r="S216" i="4"/>
  <c r="S212" i="4"/>
  <c r="S222" i="4"/>
  <c r="S182" i="4"/>
  <c r="S223" i="4"/>
  <c r="S204" i="4"/>
  <c r="S195" i="4"/>
  <c r="S192" i="4"/>
  <c r="S169" i="4"/>
  <c r="S170" i="4" s="1"/>
  <c r="S144" i="4"/>
  <c r="S105" i="4"/>
  <c r="S103" i="4"/>
  <c r="S101" i="4"/>
  <c r="S45" i="4"/>
  <c r="S39" i="4"/>
  <c r="S36" i="4"/>
  <c r="S19" i="4"/>
  <c r="S11" i="4"/>
  <c r="X892" i="4"/>
  <c r="W863" i="4"/>
  <c r="W859" i="4"/>
  <c r="W857" i="4"/>
  <c r="W854" i="4"/>
  <c r="X884" i="4"/>
  <c r="W847" i="4"/>
  <c r="W876" i="4"/>
  <c r="X840" i="4"/>
  <c r="X842" i="4" s="1"/>
  <c r="X845" i="4" s="1"/>
  <c r="W815" i="4"/>
  <c r="W749" i="4"/>
  <c r="W746" i="4"/>
  <c r="W773" i="4"/>
  <c r="W729" i="4"/>
  <c r="W802" i="4"/>
  <c r="W726" i="4"/>
  <c r="W665" i="4"/>
  <c r="W799" i="4"/>
  <c r="W812" i="4"/>
  <c r="W639" i="4"/>
  <c r="W613" i="4"/>
  <c r="W586" i="4"/>
  <c r="W611" i="4"/>
  <c r="X704" i="4"/>
  <c r="W553" i="4"/>
  <c r="U546" i="4"/>
  <c r="U547" i="4" s="1"/>
  <c r="W543" i="4"/>
  <c r="W540" i="4"/>
  <c r="X551" i="4"/>
  <c r="W496" i="4"/>
  <c r="X503" i="4"/>
  <c r="X508" i="4" s="1"/>
  <c r="W445" i="4"/>
  <c r="W488" i="4"/>
  <c r="U467" i="4"/>
  <c r="X392" i="4"/>
  <c r="X363" i="4"/>
  <c r="W345" i="4"/>
  <c r="U375" i="4"/>
  <c r="W238" i="4"/>
  <c r="X280" i="4"/>
  <c r="X262" i="4"/>
  <c r="U256" i="4"/>
  <c r="U257" i="4" s="1"/>
  <c r="X279" i="4"/>
  <c r="U245" i="4"/>
  <c r="W216" i="4"/>
  <c r="X220" i="4"/>
  <c r="W197" i="4"/>
  <c r="W192" i="4"/>
  <c r="W155" i="4"/>
  <c r="X142" i="4"/>
  <c r="AB8" i="4"/>
  <c r="AF878" i="4"/>
  <c r="AB958" i="4"/>
  <c r="AA894" i="4"/>
  <c r="AB894" i="4" s="1"/>
  <c r="AH894" i="4" s="1"/>
  <c r="AG920" i="4"/>
  <c r="AA946" i="4"/>
  <c r="AG954" i="4"/>
  <c r="AA952" i="4"/>
  <c r="AB952" i="4" s="1"/>
  <c r="AB862" i="4"/>
  <c r="AF858" i="4"/>
  <c r="AB853" i="4"/>
  <c r="AF848" i="4"/>
  <c r="AB847" i="4"/>
  <c r="AB877" i="4"/>
  <c r="AH877" i="4" s="1"/>
  <c r="AI877" i="4" s="1"/>
  <c r="AF873" i="4"/>
  <c r="AB816" i="4"/>
  <c r="AH816" i="4" s="1"/>
  <c r="AI816" i="4" s="1"/>
  <c r="AB815" i="4"/>
  <c r="AB744" i="4"/>
  <c r="AB738" i="4"/>
  <c r="AH738" i="4" s="1"/>
  <c r="AI738" i="4" s="1"/>
  <c r="AB737" i="4"/>
  <c r="AB728" i="4"/>
  <c r="AB808" i="4"/>
  <c r="AB806" i="4"/>
  <c r="AB805" i="4"/>
  <c r="AH805" i="4" s="1"/>
  <c r="AI805" i="4" s="1"/>
  <c r="AF804" i="4"/>
  <c r="AB674" i="4"/>
  <c r="AH674" i="4" s="1"/>
  <c r="AI674" i="4" s="1"/>
  <c r="AB672" i="4"/>
  <c r="AH672" i="4" s="1"/>
  <c r="AI672" i="4" s="1"/>
  <c r="AF668" i="4"/>
  <c r="AB823" i="4"/>
  <c r="AH823" i="4" s="1"/>
  <c r="AI823" i="4" s="1"/>
  <c r="AG704" i="4"/>
  <c r="AB578" i="4"/>
  <c r="AB575" i="4"/>
  <c r="AH575" i="4" s="1"/>
  <c r="AI575" i="4" s="1"/>
  <c r="AF186" i="4"/>
  <c r="AB196" i="4"/>
  <c r="AH196" i="4" s="1"/>
  <c r="AI196" i="4" s="1"/>
  <c r="AE370" i="4"/>
  <c r="AF370" i="4" s="1"/>
  <c r="AE495" i="4"/>
  <c r="AF495" i="4" s="1"/>
  <c r="AB495" i="4"/>
  <c r="AE503" i="4"/>
  <c r="AG503" i="4"/>
  <c r="AA503" i="4"/>
  <c r="AE458" i="4"/>
  <c r="AF458" i="4" s="1"/>
  <c r="AA458" i="4"/>
  <c r="AB458" i="4" s="1"/>
  <c r="AG458" i="4"/>
  <c r="AE472" i="4"/>
  <c r="AB472" i="4"/>
  <c r="AC472" i="4" s="1"/>
  <c r="AE464" i="4"/>
  <c r="AF464" i="4" s="1"/>
  <c r="AG464" i="4"/>
  <c r="AA467" i="4"/>
  <c r="AB467" i="4" s="1"/>
  <c r="AD467" i="4"/>
  <c r="AF467" i="4" s="1"/>
  <c r="AE419" i="4"/>
  <c r="AF419" i="4" s="1"/>
  <c r="AA419" i="4"/>
  <c r="AB419" i="4" s="1"/>
  <c r="AE398" i="4"/>
  <c r="AF398" i="4" s="1"/>
  <c r="AG398" i="4"/>
  <c r="AA398" i="4"/>
  <c r="AE393" i="4"/>
  <c r="AF393" i="4" s="1"/>
  <c r="AG393" i="4"/>
  <c r="AA393" i="4"/>
  <c r="AB393" i="4" s="1"/>
  <c r="AE389" i="4"/>
  <c r="AF389" i="4" s="1"/>
  <c r="AG389" i="4"/>
  <c r="AA389" i="4"/>
  <c r="AE356" i="4"/>
  <c r="AF356" i="4" s="1"/>
  <c r="AA356" i="4"/>
  <c r="AG356" i="4"/>
  <c r="AA379" i="4"/>
  <c r="AB379" i="4" s="1"/>
  <c r="AD379" i="4"/>
  <c r="AF379" i="4" s="1"/>
  <c r="AE352" i="4"/>
  <c r="AF352" i="4" s="1"/>
  <c r="AG352" i="4"/>
  <c r="AA352" i="4"/>
  <c r="AE376" i="4"/>
  <c r="AB376" i="4"/>
  <c r="AE314" i="4"/>
  <c r="AF314" i="4" s="1"/>
  <c r="AG314" i="4"/>
  <c r="AA314" i="4"/>
  <c r="AE308" i="4"/>
  <c r="AF308" i="4" s="1"/>
  <c r="AB308" i="4"/>
  <c r="AC308" i="4" s="1"/>
  <c r="AE311" i="4"/>
  <c r="AF311" i="4" s="1"/>
  <c r="AA311" i="4"/>
  <c r="AB311" i="4" s="1"/>
  <c r="AG311" i="4"/>
  <c r="AA374" i="4"/>
  <c r="AB374" i="4" s="1"/>
  <c r="AD374" i="4"/>
  <c r="AF374" i="4" s="1"/>
  <c r="AE331" i="4"/>
  <c r="AA331" i="4"/>
  <c r="AG331" i="4"/>
  <c r="AE323" i="4"/>
  <c r="AA300" i="4"/>
  <c r="AB300" i="4" s="1"/>
  <c r="AH300" i="4" s="1"/>
  <c r="AI300" i="4" s="1"/>
  <c r="AD300" i="4"/>
  <c r="AF300" i="4" s="1"/>
  <c r="AE242" i="4"/>
  <c r="AF242" i="4" s="1"/>
  <c r="AG242" i="4"/>
  <c r="AA242" i="4"/>
  <c r="AB242" i="4" s="1"/>
  <c r="AE270" i="4"/>
  <c r="AB270" i="4"/>
  <c r="AC270" i="4" s="1"/>
  <c r="AE262" i="4"/>
  <c r="AF262" i="4" s="1"/>
  <c r="AG262" i="4"/>
  <c r="AA262" i="4"/>
  <c r="AB262" i="4" s="1"/>
  <c r="AA248" i="4"/>
  <c r="AB248" i="4" s="1"/>
  <c r="AD248" i="4"/>
  <c r="AF248" i="4" s="1"/>
  <c r="AE259" i="4"/>
  <c r="AF259" i="4" s="1"/>
  <c r="AA259" i="4"/>
  <c r="AG259" i="4"/>
  <c r="AE278" i="4"/>
  <c r="AA278" i="4"/>
  <c r="AG278" i="4"/>
  <c r="AE274" i="4"/>
  <c r="AE290" i="4"/>
  <c r="AF290" i="4" s="1"/>
  <c r="AB290" i="4"/>
  <c r="AA244" i="4"/>
  <c r="AD244" i="4"/>
  <c r="AE342" i="4"/>
  <c r="AF342" i="4" s="1"/>
  <c r="AB342" i="4"/>
  <c r="AE284" i="4"/>
  <c r="AF284" i="4" s="1"/>
  <c r="AA284" i="4"/>
  <c r="AB284" i="4" s="1"/>
  <c r="AG284" i="4"/>
  <c r="AA285" i="4"/>
  <c r="AD285" i="4"/>
  <c r="AE215" i="4"/>
  <c r="AF215" i="4" s="1"/>
  <c r="AB215" i="4"/>
  <c r="AC215" i="4" s="1"/>
  <c r="AE213" i="4"/>
  <c r="AF213" i="4" s="1"/>
  <c r="AB213" i="4"/>
  <c r="AE232" i="4"/>
  <c r="AF232" i="4" s="1"/>
  <c r="AE189" i="4"/>
  <c r="AF189" i="4" s="1"/>
  <c r="AB189" i="4"/>
  <c r="AE206" i="4"/>
  <c r="AF206" i="4" s="1"/>
  <c r="AB206" i="4"/>
  <c r="AE180" i="4"/>
  <c r="AF180" i="4" s="1"/>
  <c r="AB180" i="4"/>
  <c r="AC180" i="4" s="1"/>
  <c r="AE144" i="4"/>
  <c r="AF144" i="4" s="1"/>
  <c r="AG144" i="4"/>
  <c r="AA144" i="4"/>
  <c r="AB144" i="4" s="1"/>
  <c r="AE142" i="4"/>
  <c r="AH142" i="4" s="1"/>
  <c r="AG142" i="4"/>
  <c r="AE139" i="4"/>
  <c r="AF139" i="4" s="1"/>
  <c r="AG139" i="4"/>
  <c r="AA139" i="4"/>
  <c r="AE137" i="4"/>
  <c r="AA137" i="4"/>
  <c r="AD98" i="4"/>
  <c r="AF98" i="4" s="1"/>
  <c r="AA98" i="4"/>
  <c r="AB98" i="4" s="1"/>
  <c r="AE135" i="4"/>
  <c r="AF135" i="4" s="1"/>
  <c r="AA135" i="4"/>
  <c r="AB135" i="4" s="1"/>
  <c r="AG135" i="4"/>
  <c r="AE104" i="4"/>
  <c r="AF104" i="4" s="1"/>
  <c r="AB104" i="4"/>
  <c r="AC104" i="4" s="1"/>
  <c r="AF68" i="4"/>
  <c r="AE56" i="4"/>
  <c r="AF56" i="4" s="1"/>
  <c r="AE76" i="4"/>
  <c r="AF76" i="4" s="1"/>
  <c r="AA76" i="4"/>
  <c r="AE73" i="4"/>
  <c r="AF73" i="4" s="1"/>
  <c r="AG73" i="4"/>
  <c r="AE36" i="4"/>
  <c r="AF36" i="4" s="1"/>
  <c r="AB36" i="4"/>
  <c r="AC36" i="4" s="1"/>
  <c r="AE23" i="4"/>
  <c r="T354" i="4"/>
  <c r="T148" i="4"/>
  <c r="AB863" i="4"/>
  <c r="AH863" i="4" s="1"/>
  <c r="AI863" i="4" s="1"/>
  <c r="AB752" i="4"/>
  <c r="AB732" i="4"/>
  <c r="AB691" i="4"/>
  <c r="AH691" i="4" s="1"/>
  <c r="AI691" i="4" s="1"/>
  <c r="AB689" i="4"/>
  <c r="AA895" i="4"/>
  <c r="AB895" i="4" s="1"/>
  <c r="AE895" i="4"/>
  <c r="AF895" i="4" s="1"/>
  <c r="AG895" i="4"/>
  <c r="AE917" i="4"/>
  <c r="AF917" i="4" s="1"/>
  <c r="AG917" i="4"/>
  <c r="AE951" i="4"/>
  <c r="AF951" i="4" s="1"/>
  <c r="AG951" i="4"/>
  <c r="AA951" i="4"/>
  <c r="AB951" i="4" s="1"/>
  <c r="AF733" i="4"/>
  <c r="AE706" i="4"/>
  <c r="AF706" i="4" s="1"/>
  <c r="AA706" i="4"/>
  <c r="AB706" i="4" s="1"/>
  <c r="AG706" i="4"/>
  <c r="AE705" i="4"/>
  <c r="AF705" i="4" s="1"/>
  <c r="AG705" i="4"/>
  <c r="AA705" i="4"/>
  <c r="AB705" i="4" s="1"/>
  <c r="AE545" i="4"/>
  <c r="AF545" i="4" s="1"/>
  <c r="AA545" i="4"/>
  <c r="AB545" i="4" s="1"/>
  <c r="AG545" i="4"/>
  <c r="AD571" i="4"/>
  <c r="AF571" i="4" s="1"/>
  <c r="AA571" i="4"/>
  <c r="AE558" i="4"/>
  <c r="AF558" i="4" s="1"/>
  <c r="AE541" i="4"/>
  <c r="AF541" i="4" s="1"/>
  <c r="AB541" i="4"/>
  <c r="AE532" i="4"/>
  <c r="AF532" i="4" s="1"/>
  <c r="AB532" i="4"/>
  <c r="AE535" i="4"/>
  <c r="AB535" i="4"/>
  <c r="AE517" i="4"/>
  <c r="AF517" i="4" s="1"/>
  <c r="AB517" i="4"/>
  <c r="AC517" i="4" s="1"/>
  <c r="AE514" i="4"/>
  <c r="AB514" i="4"/>
  <c r="AE505" i="4"/>
  <c r="AF505" i="4" s="1"/>
  <c r="AB505" i="4"/>
  <c r="AE444" i="4"/>
  <c r="AF444" i="4" s="1"/>
  <c r="AB444" i="4"/>
  <c r="AE500" i="4"/>
  <c r="AF500" i="4" s="1"/>
  <c r="AB500" i="4"/>
  <c r="AA475" i="4"/>
  <c r="AG475" i="4"/>
  <c r="AE475" i="4"/>
  <c r="AE436" i="4"/>
  <c r="AF436" i="4" s="1"/>
  <c r="AB436" i="4"/>
  <c r="AC436" i="4" s="1"/>
  <c r="AE435" i="4"/>
  <c r="AF435" i="4" s="1"/>
  <c r="AB435" i="4"/>
  <c r="AE454" i="4"/>
  <c r="AB454" i="4"/>
  <c r="AE488" i="4"/>
  <c r="AF488" i="4" s="1"/>
  <c r="AB488" i="4"/>
  <c r="AC488" i="4" s="1"/>
  <c r="AE484" i="4"/>
  <c r="AF484" i="4" s="1"/>
  <c r="AB484" i="4"/>
  <c r="AG465" i="4"/>
  <c r="AA465" i="4"/>
  <c r="AE461" i="4"/>
  <c r="AF461" i="4" s="1"/>
  <c r="AG461" i="4"/>
  <c r="AA461" i="4"/>
  <c r="AB461" i="4" s="1"/>
  <c r="AB422" i="4"/>
  <c r="AE422" i="4"/>
  <c r="AF422" i="4" s="1"/>
  <c r="AA466" i="4"/>
  <c r="AD466" i="4"/>
  <c r="AE413" i="4"/>
  <c r="AA413" i="4"/>
  <c r="AG413" i="4"/>
  <c r="AE412" i="4"/>
  <c r="AF412" i="4" s="1"/>
  <c r="AG412" i="4"/>
  <c r="AA412" i="4"/>
  <c r="AE383" i="4"/>
  <c r="AF383" i="4" s="1"/>
  <c r="AA383" i="4"/>
  <c r="AB383" i="4" s="1"/>
  <c r="AG383" i="4"/>
  <c r="AE430" i="4"/>
  <c r="AF430" i="4" s="1"/>
  <c r="AB430" i="4"/>
  <c r="AC430" i="4" s="1"/>
  <c r="AE427" i="4"/>
  <c r="AB427" i="4"/>
  <c r="AE360" i="4"/>
  <c r="AF360" i="4" s="1"/>
  <c r="AE349" i="4"/>
  <c r="AF349" i="4" s="1"/>
  <c r="AB349" i="4"/>
  <c r="AC349" i="4" s="1"/>
  <c r="AG392" i="4"/>
  <c r="AE392" i="4"/>
  <c r="AF392" i="4" s="1"/>
  <c r="AA392" i="4"/>
  <c r="AB392" i="4" s="1"/>
  <c r="AE369" i="4"/>
  <c r="AF369" i="4" s="1"/>
  <c r="AA357" i="4"/>
  <c r="AB357" i="4" s="1"/>
  <c r="AE357" i="4"/>
  <c r="AF357" i="4" s="1"/>
  <c r="AG357" i="4"/>
  <c r="AB361" i="4"/>
  <c r="AC361" i="4" s="1"/>
  <c r="AE361" i="4"/>
  <c r="AA355" i="4"/>
  <c r="AB355" i="4" s="1"/>
  <c r="AE355" i="4"/>
  <c r="AF355" i="4" s="1"/>
  <c r="AG355" i="4"/>
  <c r="AA365" i="4"/>
  <c r="AG365" i="4"/>
  <c r="AE365" i="4"/>
  <c r="AF365" i="4" s="1"/>
  <c r="AD394" i="4"/>
  <c r="AE317" i="4"/>
  <c r="AF317" i="4" s="1"/>
  <c r="AG317" i="4"/>
  <c r="AA317" i="4"/>
  <c r="AB317" i="4" s="1"/>
  <c r="AG313" i="4"/>
  <c r="AA313" i="4"/>
  <c r="AB313" i="4" s="1"/>
  <c r="AE313" i="4"/>
  <c r="AF313" i="4" s="1"/>
  <c r="AA340" i="4"/>
  <c r="AB340" i="4" s="1"/>
  <c r="AG340" i="4"/>
  <c r="AE340" i="4"/>
  <c r="AF340" i="4" s="1"/>
  <c r="AE322" i="4"/>
  <c r="AF322" i="4" s="1"/>
  <c r="AB322" i="4"/>
  <c r="AE255" i="4"/>
  <c r="AF255" i="4" s="1"/>
  <c r="AB255" i="4"/>
  <c r="AA280" i="4"/>
  <c r="AB280" i="4" s="1"/>
  <c r="AE280" i="4"/>
  <c r="AF280" i="4" s="1"/>
  <c r="AG280" i="4"/>
  <c r="AE266" i="4"/>
  <c r="AF266" i="4" s="1"/>
  <c r="AG266" i="4"/>
  <c r="AA266" i="4"/>
  <c r="AG263" i="4"/>
  <c r="AA263" i="4"/>
  <c r="AA302" i="4"/>
  <c r="AD302" i="4"/>
  <c r="AF302" i="4" s="1"/>
  <c r="AA247" i="4"/>
  <c r="AB247" i="4" s="1"/>
  <c r="AD247" i="4"/>
  <c r="AF247" i="4" s="1"/>
  <c r="AG258" i="4"/>
  <c r="AA258" i="4"/>
  <c r="AE258" i="4"/>
  <c r="AF258" i="4" s="1"/>
  <c r="AA245" i="4"/>
  <c r="AB245" i="4" s="1"/>
  <c r="AH245" i="4" s="1"/>
  <c r="AI245" i="4" s="1"/>
  <c r="AD245" i="4"/>
  <c r="AF245" i="4" s="1"/>
  <c r="AA281" i="4"/>
  <c r="AD281" i="4"/>
  <c r="AF281" i="4" s="1"/>
  <c r="AB295" i="4"/>
  <c r="AE295" i="4"/>
  <c r="AF295" i="4" s="1"/>
  <c r="AE333" i="4"/>
  <c r="AF333" i="4" s="1"/>
  <c r="AB199" i="4"/>
  <c r="AC199" i="4" s="1"/>
  <c r="AE199" i="4"/>
  <c r="AF199" i="4" s="1"/>
  <c r="AB184" i="4"/>
  <c r="AC184" i="4" s="1"/>
  <c r="AE184" i="4"/>
  <c r="AF184" i="4" s="1"/>
  <c r="AE114" i="4"/>
  <c r="AF114" i="4" s="1"/>
  <c r="AE145" i="4"/>
  <c r="AF145" i="4" s="1"/>
  <c r="AA145" i="4"/>
  <c r="AB145" i="4" s="1"/>
  <c r="AG145" i="4"/>
  <c r="AA141" i="4"/>
  <c r="AB141" i="4" s="1"/>
  <c r="AE141" i="4"/>
  <c r="AF141" i="4" s="1"/>
  <c r="AG141" i="4"/>
  <c r="AE138" i="4"/>
  <c r="AF138" i="4" s="1"/>
  <c r="AA138" i="4"/>
  <c r="AB138" i="4" s="1"/>
  <c r="AG138" i="4"/>
  <c r="AD131" i="4"/>
  <c r="AF131" i="4" s="1"/>
  <c r="AA131" i="4"/>
  <c r="AB131" i="4" s="1"/>
  <c r="AA150" i="4"/>
  <c r="AD150" i="4"/>
  <c r="AF150" i="4" s="1"/>
  <c r="AA134" i="4"/>
  <c r="AB134" i="4" s="1"/>
  <c r="AE134" i="4"/>
  <c r="AF134" i="4" s="1"/>
  <c r="AG134" i="4"/>
  <c r="AE127" i="4"/>
  <c r="AA127" i="4"/>
  <c r="AB127" i="4" s="1"/>
  <c r="AG127" i="4"/>
  <c r="AE124" i="4"/>
  <c r="AB124" i="4"/>
  <c r="AD149" i="4"/>
  <c r="AF149" i="4" s="1"/>
  <c r="AA149" i="4"/>
  <c r="AB149" i="4" s="1"/>
  <c r="AB160" i="4"/>
  <c r="AE160" i="4"/>
  <c r="AE92" i="4"/>
  <c r="AB92" i="4"/>
  <c r="AE61" i="4"/>
  <c r="AF61" i="4" s="1"/>
  <c r="AB61" i="4"/>
  <c r="AA81" i="4"/>
  <c r="AG81" i="4"/>
  <c r="AE81" i="4"/>
  <c r="AF81" i="4" s="1"/>
  <c r="AA87" i="4"/>
  <c r="AB87" i="4" s="1"/>
  <c r="AD87" i="4"/>
  <c r="AF87" i="4" s="1"/>
  <c r="AG70" i="4"/>
  <c r="AE70" i="4"/>
  <c r="AA70" i="4"/>
  <c r="AE88" i="4"/>
  <c r="AB88" i="4"/>
  <c r="AB49" i="4"/>
  <c r="AE49" i="4"/>
  <c r="AE40" i="4"/>
  <c r="AF40" i="4" s="1"/>
  <c r="AB40" i="4"/>
  <c r="AB16" i="4"/>
  <c r="AE16" i="4"/>
  <c r="AE10" i="4"/>
  <c r="AF10" i="4" s="1"/>
  <c r="AB10" i="4"/>
  <c r="U300" i="4"/>
  <c r="U246" i="4"/>
  <c r="W246" i="4" s="1"/>
  <c r="AB897" i="4"/>
  <c r="AG918" i="4"/>
  <c r="AA917" i="4"/>
  <c r="AB917" i="4" s="1"/>
  <c r="AA953" i="4"/>
  <c r="AB953" i="4" s="1"/>
  <c r="AF856" i="4"/>
  <c r="AB855" i="4"/>
  <c r="AB854" i="4"/>
  <c r="AH854" i="4" s="1"/>
  <c r="AI854" i="4" s="1"/>
  <c r="AB849" i="4"/>
  <c r="AH849" i="4" s="1"/>
  <c r="AI849" i="4" s="1"/>
  <c r="AB874" i="4"/>
  <c r="AF753" i="4"/>
  <c r="AB742" i="4"/>
  <c r="AH742" i="4" s="1"/>
  <c r="AI742" i="4" s="1"/>
  <c r="AB741" i="4"/>
  <c r="AA734" i="4"/>
  <c r="AB773" i="4"/>
  <c r="AB730" i="4"/>
  <c r="AB729" i="4"/>
  <c r="AH729" i="4" s="1"/>
  <c r="AI729" i="4" s="1"/>
  <c r="AF692" i="4"/>
  <c r="AB802" i="4"/>
  <c r="AH802" i="4" s="1"/>
  <c r="AI802" i="4" s="1"/>
  <c r="AB678" i="4"/>
  <c r="AH678" i="4" s="1"/>
  <c r="AI678" i="4" s="1"/>
  <c r="AB676" i="4"/>
  <c r="AB675" i="4"/>
  <c r="AH675" i="4" s="1"/>
  <c r="AI675" i="4" s="1"/>
  <c r="AF662" i="4"/>
  <c r="AB660" i="4"/>
  <c r="AB659" i="4"/>
  <c r="AB724" i="4"/>
  <c r="AH724" i="4" s="1"/>
  <c r="AI724" i="4" s="1"/>
  <c r="AB722" i="4"/>
  <c r="AB799" i="4"/>
  <c r="AB811" i="4"/>
  <c r="AB591" i="4"/>
  <c r="AA544" i="4"/>
  <c r="AB544" i="4" s="1"/>
  <c r="AF543" i="4"/>
  <c r="AB496" i="4"/>
  <c r="AH496" i="4" s="1"/>
  <c r="AI496" i="4" s="1"/>
  <c r="AA464" i="4"/>
  <c r="AB385" i="4"/>
  <c r="AB296" i="4"/>
  <c r="AH296" i="4" s="1"/>
  <c r="AI296" i="4" s="1"/>
  <c r="AB187" i="4"/>
  <c r="AG137" i="4"/>
  <c r="AE309" i="4"/>
  <c r="AE263" i="4"/>
  <c r="AF263" i="4" s="1"/>
  <c r="V8" i="4"/>
  <c r="AE865" i="4"/>
  <c r="AF865" i="4" s="1"/>
  <c r="AB865" i="4"/>
  <c r="AE864" i="4"/>
  <c r="AF864" i="4" s="1"/>
  <c r="AB864" i="4"/>
  <c r="AE880" i="4"/>
  <c r="AB880" i="4"/>
  <c r="AE921" i="4"/>
  <c r="AF921" i="4" s="1"/>
  <c r="AA921" i="4"/>
  <c r="AG921" i="4"/>
  <c r="AE919" i="4"/>
  <c r="AF919" i="4" s="1"/>
  <c r="AB919" i="4"/>
  <c r="AG919" i="4"/>
  <c r="AE868" i="4"/>
  <c r="AB868" i="4"/>
  <c r="AE859" i="4"/>
  <c r="AF859" i="4" s="1"/>
  <c r="AB859" i="4"/>
  <c r="AE888" i="4"/>
  <c r="AF888" i="4" s="1"/>
  <c r="AB888" i="4"/>
  <c r="AC888" i="4" s="1"/>
  <c r="AE886" i="4"/>
  <c r="AA886" i="4"/>
  <c r="AB886" i="4" s="1"/>
  <c r="AG886" i="4"/>
  <c r="AE876" i="4"/>
  <c r="AB876" i="4"/>
  <c r="AE843" i="4"/>
  <c r="AE840" i="4"/>
  <c r="AA840" i="4"/>
  <c r="AG840" i="4"/>
  <c r="AE831" i="4"/>
  <c r="AF831" i="4" s="1"/>
  <c r="AB831" i="4"/>
  <c r="AC831" i="4" s="1"/>
  <c r="AE814" i="4"/>
  <c r="AF814" i="4" s="1"/>
  <c r="AB814" i="4"/>
  <c r="AE750" i="4"/>
  <c r="AF750" i="4" s="1"/>
  <c r="AB750" i="4"/>
  <c r="AE748" i="4"/>
  <c r="AF748" i="4" s="1"/>
  <c r="AB748" i="4"/>
  <c r="AE693" i="4"/>
  <c r="AF693" i="4" s="1"/>
  <c r="AB693" i="4"/>
  <c r="AE680" i="4"/>
  <c r="AF680" i="4" s="1"/>
  <c r="AB680" i="4"/>
  <c r="AE707" i="4"/>
  <c r="AF707" i="4" s="1"/>
  <c r="AA707" i="4"/>
  <c r="AB707" i="4" s="1"/>
  <c r="AE669" i="4"/>
  <c r="AF669" i="4" s="1"/>
  <c r="AB669" i="4"/>
  <c r="AE726" i="4"/>
  <c r="AF726" i="4" s="1"/>
  <c r="AB726" i="4"/>
  <c r="AE665" i="4"/>
  <c r="AF665" i="4" s="1"/>
  <c r="AB665" i="4"/>
  <c r="AC665" i="4" s="1"/>
  <c r="AE664" i="4"/>
  <c r="AF664" i="4" s="1"/>
  <c r="AB664" i="4"/>
  <c r="AC664" i="4" s="1"/>
  <c r="AE654" i="4"/>
  <c r="AF654" i="4" s="1"/>
  <c r="AB654" i="4"/>
  <c r="AC654" i="4" s="1"/>
  <c r="AE794" i="4"/>
  <c r="AF794" i="4" s="1"/>
  <c r="AB794" i="4"/>
  <c r="AC794" i="4" s="1"/>
  <c r="AE812" i="4"/>
  <c r="AF812" i="4" s="1"/>
  <c r="AB812" i="4"/>
  <c r="AC812" i="4" s="1"/>
  <c r="AE778" i="4"/>
  <c r="AF778" i="4" s="1"/>
  <c r="AB778" i="4"/>
  <c r="AC778" i="4" s="1"/>
  <c r="AE791" i="4"/>
  <c r="AF791" i="4" s="1"/>
  <c r="AB791" i="4"/>
  <c r="AE650" i="4"/>
  <c r="AF650" i="4" s="1"/>
  <c r="AB650" i="4"/>
  <c r="AE766" i="4"/>
  <c r="AF766" i="4" s="1"/>
  <c r="AB766" i="4"/>
  <c r="AE644" i="4"/>
  <c r="AF644" i="4" s="1"/>
  <c r="AB644" i="4"/>
  <c r="AE640" i="4"/>
  <c r="AF640" i="4" s="1"/>
  <c r="AB640" i="4"/>
  <c r="AC640" i="4" s="1"/>
  <c r="AE761" i="4"/>
  <c r="AF761" i="4" s="1"/>
  <c r="AB761" i="4"/>
  <c r="AC761" i="4" s="1"/>
  <c r="AE639" i="4"/>
  <c r="AF639" i="4" s="1"/>
  <c r="AB639" i="4"/>
  <c r="AC639" i="4" s="1"/>
  <c r="AE635" i="4"/>
  <c r="AF635" i="4" s="1"/>
  <c r="AB635" i="4"/>
  <c r="AC635" i="4" s="1"/>
  <c r="AE633" i="4"/>
  <c r="AF633" i="4" s="1"/>
  <c r="AB633" i="4"/>
  <c r="AE715" i="4"/>
  <c r="AF715" i="4" s="1"/>
  <c r="AB715" i="4"/>
  <c r="AE711" i="4"/>
  <c r="AF711" i="4" s="1"/>
  <c r="AB711" i="4"/>
  <c r="AE789" i="4"/>
  <c r="AB789" i="4"/>
  <c r="AC789" i="4" s="1"/>
  <c r="AE757" i="4"/>
  <c r="AF757" i="4" s="1"/>
  <c r="AB757" i="4"/>
  <c r="AC757" i="4" s="1"/>
  <c r="AE614" i="4"/>
  <c r="AF614" i="4" s="1"/>
  <c r="AB614" i="4"/>
  <c r="AE613" i="4"/>
  <c r="AF613" i="4" s="1"/>
  <c r="AB613" i="4"/>
  <c r="AC613" i="4" s="1"/>
  <c r="AE697" i="4"/>
  <c r="AF697" i="4" s="1"/>
  <c r="AB697" i="4"/>
  <c r="AC697" i="4" s="1"/>
  <c r="AE586" i="4"/>
  <c r="AF586" i="4" s="1"/>
  <c r="AB586" i="4"/>
  <c r="AE727" i="4"/>
  <c r="AB727" i="4"/>
  <c r="AE551" i="4"/>
  <c r="AG551" i="4"/>
  <c r="AA551" i="4"/>
  <c r="AE506" i="4"/>
  <c r="AB506" i="4"/>
  <c r="AE470" i="4"/>
  <c r="AF470" i="4" s="1"/>
  <c r="AG470" i="4"/>
  <c r="AA470" i="4"/>
  <c r="AE456" i="4"/>
  <c r="AF456" i="4" s="1"/>
  <c r="AA456" i="4"/>
  <c r="AB456" i="4" s="1"/>
  <c r="AE473" i="4"/>
  <c r="AF473" i="4" s="1"/>
  <c r="AB473" i="4"/>
  <c r="AE487" i="4"/>
  <c r="AF487" i="4" s="1"/>
  <c r="AB487" i="4"/>
  <c r="AE462" i="4"/>
  <c r="AF462" i="4" s="1"/>
  <c r="AA462" i="4"/>
  <c r="AB462" i="4" s="1"/>
  <c r="AC462" i="4" s="1"/>
  <c r="AE438" i="4"/>
  <c r="AF438" i="4" s="1"/>
  <c r="AG438" i="4"/>
  <c r="AA438" i="4"/>
  <c r="AB438" i="4" s="1"/>
  <c r="AC438" i="4" s="1"/>
  <c r="AE417" i="4"/>
  <c r="AF417" i="4" s="1"/>
  <c r="AA417" i="4"/>
  <c r="AB417" i="4" s="1"/>
  <c r="AE414" i="4"/>
  <c r="AF414" i="4" s="1"/>
  <c r="AG414" i="4"/>
  <c r="AA414" i="4"/>
  <c r="AE381" i="4"/>
  <c r="AF381" i="4" s="1"/>
  <c r="AG381" i="4"/>
  <c r="AA381" i="4"/>
  <c r="AB381" i="4" s="1"/>
  <c r="AE428" i="4"/>
  <c r="AF428" i="4" s="1"/>
  <c r="AB428" i="4"/>
  <c r="AE362" i="4"/>
  <c r="AF362" i="4" s="1"/>
  <c r="AE391" i="4"/>
  <c r="AF391" i="4" s="1"/>
  <c r="AG391" i="4"/>
  <c r="AE347" i="4"/>
  <c r="AF347" i="4" s="1"/>
  <c r="AA347" i="4"/>
  <c r="AB347" i="4" s="1"/>
  <c r="AG347" i="4"/>
  <c r="AE346" i="4"/>
  <c r="AF346" i="4" s="1"/>
  <c r="AA346" i="4"/>
  <c r="AB346" i="4" s="1"/>
  <c r="AG346" i="4"/>
  <c r="AD395" i="4"/>
  <c r="AF395" i="4" s="1"/>
  <c r="AA395" i="4"/>
  <c r="AE354" i="4"/>
  <c r="AF354" i="4" s="1"/>
  <c r="AA354" i="4"/>
  <c r="AB354" i="4" s="1"/>
  <c r="AG354" i="4"/>
  <c r="AE364" i="4"/>
  <c r="AF364" i="4" s="1"/>
  <c r="AA364" i="4"/>
  <c r="AE345" i="4"/>
  <c r="AB345" i="4"/>
  <c r="AE367" i="4"/>
  <c r="AF367" i="4" s="1"/>
  <c r="AG367" i="4"/>
  <c r="AA367" i="4"/>
  <c r="AB367" i="4" s="1"/>
  <c r="AE316" i="4"/>
  <c r="AF316" i="4" s="1"/>
  <c r="AG316" i="4"/>
  <c r="AA316" i="4"/>
  <c r="AB316" i="4" s="1"/>
  <c r="AE339" i="4"/>
  <c r="AF339" i="4" s="1"/>
  <c r="AG339" i="4"/>
  <c r="AA339" i="4"/>
  <c r="AA336" i="4"/>
  <c r="AB336" i="4" s="1"/>
  <c r="AD336" i="4"/>
  <c r="AF336" i="4" s="1"/>
  <c r="AE243" i="4"/>
  <c r="AF243" i="4" s="1"/>
  <c r="AA243" i="4"/>
  <c r="AB243" i="4" s="1"/>
  <c r="AG243" i="4"/>
  <c r="AE265" i="4"/>
  <c r="AF265" i="4" s="1"/>
  <c r="AG265" i="4"/>
  <c r="AA265" i="4"/>
  <c r="AE264" i="4"/>
  <c r="AF264" i="4" s="1"/>
  <c r="AA264" i="4"/>
  <c r="AB264" i="4" s="1"/>
  <c r="AE269" i="4"/>
  <c r="AA256" i="4"/>
  <c r="AB256" i="4" s="1"/>
  <c r="AD256" i="4"/>
  <c r="AF256" i="4" s="1"/>
  <c r="AA246" i="4"/>
  <c r="AB246" i="4" s="1"/>
  <c r="AH246" i="4" s="1"/>
  <c r="AI246" i="4" s="1"/>
  <c r="AD246" i="4"/>
  <c r="AF246" i="4" s="1"/>
  <c r="AE240" i="4"/>
  <c r="AF240" i="4" s="1"/>
  <c r="AA240" i="4"/>
  <c r="AB240" i="4" s="1"/>
  <c r="AG240" i="4"/>
  <c r="AE276" i="4"/>
  <c r="AB276" i="4"/>
  <c r="AC276" i="4" s="1"/>
  <c r="AE273" i="4"/>
  <c r="AB273" i="4"/>
  <c r="AA282" i="4"/>
  <c r="AB282" i="4" s="1"/>
  <c r="AH282" i="4" s="1"/>
  <c r="AI282" i="4" s="1"/>
  <c r="AD282" i="4"/>
  <c r="AF282" i="4" s="1"/>
  <c r="AE297" i="4"/>
  <c r="AF297" i="4" s="1"/>
  <c r="AB297" i="4"/>
  <c r="AC297" i="4" s="1"/>
  <c r="AE294" i="4"/>
  <c r="AF294" i="4" s="1"/>
  <c r="AB294" i="4"/>
  <c r="AE319" i="4"/>
  <c r="AB319" i="4"/>
  <c r="AE229" i="4"/>
  <c r="AF229" i="4" s="1"/>
  <c r="AE226" i="4"/>
  <c r="AF226" i="4" s="1"/>
  <c r="AB226" i="4"/>
  <c r="AE286" i="4"/>
  <c r="AB286" i="4"/>
  <c r="AE222" i="4"/>
  <c r="AB222" i="4"/>
  <c r="AE220" i="4"/>
  <c r="AA220" i="4"/>
  <c r="AG220" i="4"/>
  <c r="AE200" i="4"/>
  <c r="AF200" i="4" s="1"/>
  <c r="AE203" i="4"/>
  <c r="AF203" i="4" s="1"/>
  <c r="AB203" i="4"/>
  <c r="AE185" i="4"/>
  <c r="AF185" i="4" s="1"/>
  <c r="AB185" i="4"/>
  <c r="AE115" i="4"/>
  <c r="AF115" i="4" s="1"/>
  <c r="AE174" i="4"/>
  <c r="AF174" i="4" s="1"/>
  <c r="AB174" i="4"/>
  <c r="AC174" i="4" s="1"/>
  <c r="AE148" i="4"/>
  <c r="AF148" i="4" s="1"/>
  <c r="AA148" i="4"/>
  <c r="AB148" i="4" s="1"/>
  <c r="AG148" i="4"/>
  <c r="AD151" i="4"/>
  <c r="AF151" i="4" s="1"/>
  <c r="AA151" i="4"/>
  <c r="AB151" i="4" s="1"/>
  <c r="AA96" i="4"/>
  <c r="AB96" i="4" s="1"/>
  <c r="AD96" i="4"/>
  <c r="AF96" i="4" s="1"/>
  <c r="AE133" i="4"/>
  <c r="AF133" i="4" s="1"/>
  <c r="AG133" i="4"/>
  <c r="AA133" i="4"/>
  <c r="AB133" i="4" s="1"/>
  <c r="AE128" i="4"/>
  <c r="AF128" i="4" s="1"/>
  <c r="AA128" i="4"/>
  <c r="AG128" i="4"/>
  <c r="AE120" i="4"/>
  <c r="AF120" i="4" s="1"/>
  <c r="AE103" i="4"/>
  <c r="AF103" i="4" s="1"/>
  <c r="AB103" i="4"/>
  <c r="AE117" i="4"/>
  <c r="AE163" i="4"/>
  <c r="AB163" i="4"/>
  <c r="AE90" i="4"/>
  <c r="AF90" i="4" s="1"/>
  <c r="AB90" i="4"/>
  <c r="AC90" i="4" s="1"/>
  <c r="AE91" i="4"/>
  <c r="AG91" i="4"/>
  <c r="AA91" i="4"/>
  <c r="AE84" i="4"/>
  <c r="AF84" i="4" s="1"/>
  <c r="AG84" i="4"/>
  <c r="AA84" i="4"/>
  <c r="AB84" i="4" s="1"/>
  <c r="AA86" i="4"/>
  <c r="AD86" i="4"/>
  <c r="AE51" i="4"/>
  <c r="AF51" i="4" s="1"/>
  <c r="AB51" i="4"/>
  <c r="AE50" i="4"/>
  <c r="AF50" i="4" s="1"/>
  <c r="AB50" i="4"/>
  <c r="AC50" i="4" s="1"/>
  <c r="AE39" i="4"/>
  <c r="AB39" i="4"/>
  <c r="AA21" i="4"/>
  <c r="AG21" i="4"/>
  <c r="AE21" i="4"/>
  <c r="AE11" i="4"/>
  <c r="AF11" i="4" s="1"/>
  <c r="AB11" i="4"/>
  <c r="AC11" i="4" s="1"/>
  <c r="AG893" i="4"/>
  <c r="AB776" i="4"/>
  <c r="AB775" i="4"/>
  <c r="AG734" i="4"/>
  <c r="AB695" i="4"/>
  <c r="AB666" i="4"/>
  <c r="AB652" i="4"/>
  <c r="AH652" i="4" s="1"/>
  <c r="AI652" i="4" s="1"/>
  <c r="AE892" i="4"/>
  <c r="AF892" i="4" s="1"/>
  <c r="AA892" i="4"/>
  <c r="AB892" i="4" s="1"/>
  <c r="AE884" i="4"/>
  <c r="AF884" i="4" s="1"/>
  <c r="AA884" i="4"/>
  <c r="AB884" i="4" s="1"/>
  <c r="AG884" i="4"/>
  <c r="AE883" i="4"/>
  <c r="AF883" i="4" s="1"/>
  <c r="AA883" i="4"/>
  <c r="AB883" i="4" s="1"/>
  <c r="AF747" i="4"/>
  <c r="AE735" i="4"/>
  <c r="AG735" i="4"/>
  <c r="AE821" i="4"/>
  <c r="AF821" i="4" s="1"/>
  <c r="AA821" i="4"/>
  <c r="AE584" i="4"/>
  <c r="AF584" i="4" s="1"/>
  <c r="AG584" i="4"/>
  <c r="AA584" i="4"/>
  <c r="AB584" i="4" s="1"/>
  <c r="AE606" i="4"/>
  <c r="AG606" i="4"/>
  <c r="AA606" i="4"/>
  <c r="AA530" i="4"/>
  <c r="AE530" i="4"/>
  <c r="AF530" i="4" s="1"/>
  <c r="AG530" i="4"/>
  <c r="AE554" i="4"/>
  <c r="AA554" i="4"/>
  <c r="AG554" i="4"/>
  <c r="AD546" i="4"/>
  <c r="AF546" i="4" s="1"/>
  <c r="AA546" i="4"/>
  <c r="AE539" i="4"/>
  <c r="AF539" i="4" s="1"/>
  <c r="AB539" i="4"/>
  <c r="AC539" i="4" s="1"/>
  <c r="AE562" i="4"/>
  <c r="AE548" i="4"/>
  <c r="AB548" i="4"/>
  <c r="AE520" i="4"/>
  <c r="AF520" i="4" s="1"/>
  <c r="AB520" i="4"/>
  <c r="AE524" i="4"/>
  <c r="AB524" i="4"/>
  <c r="AE502" i="4"/>
  <c r="AF502" i="4" s="1"/>
  <c r="AB502" i="4"/>
  <c r="AB476" i="4"/>
  <c r="AG476" i="4"/>
  <c r="AE457" i="4"/>
  <c r="AF457" i="4" s="1"/>
  <c r="AA457" i="4"/>
  <c r="AB457" i="4" s="1"/>
  <c r="AG457" i="4"/>
  <c r="AE442" i="4"/>
  <c r="AF442" i="4" s="1"/>
  <c r="AB442" i="4"/>
  <c r="AE450" i="4"/>
  <c r="AF450" i="4" s="1"/>
  <c r="AB450" i="4"/>
  <c r="AC450" i="4" s="1"/>
  <c r="AE448" i="4"/>
  <c r="AF448" i="4" s="1"/>
  <c r="AB448" i="4"/>
  <c r="AE490" i="4"/>
  <c r="AF490" i="4" s="1"/>
  <c r="AB490" i="4"/>
  <c r="AE463" i="4"/>
  <c r="AF463" i="4" s="1"/>
  <c r="AA463" i="4"/>
  <c r="AB463" i="4" s="1"/>
  <c r="AG463" i="4"/>
  <c r="AG460" i="4"/>
  <c r="AE460" i="4"/>
  <c r="AF460" i="4" s="1"/>
  <c r="AD468" i="4"/>
  <c r="AF468" i="4" s="1"/>
  <c r="AA468" i="4"/>
  <c r="AB468" i="4" s="1"/>
  <c r="AH468" i="4" s="1"/>
  <c r="AI468" i="4" s="1"/>
  <c r="AE416" i="4"/>
  <c r="AF416" i="4" s="1"/>
  <c r="AA416" i="4"/>
  <c r="AB416" i="4" s="1"/>
  <c r="AG416" i="4"/>
  <c r="AE425" i="4"/>
  <c r="AE387" i="4"/>
  <c r="AG382" i="4"/>
  <c r="AA382" i="4"/>
  <c r="AB382" i="4" s="1"/>
  <c r="AE382" i="4"/>
  <c r="AF382" i="4" s="1"/>
  <c r="AE397" i="4"/>
  <c r="AB397" i="4"/>
  <c r="AE390" i="4"/>
  <c r="AF390" i="4" s="1"/>
  <c r="AG390" i="4"/>
  <c r="AA390" i="4"/>
  <c r="AB390" i="4" s="1"/>
  <c r="AD380" i="4"/>
  <c r="AF380" i="4" s="1"/>
  <c r="AA380" i="4"/>
  <c r="AB380" i="4" s="1"/>
  <c r="AH380" i="4" s="1"/>
  <c r="AI380" i="4" s="1"/>
  <c r="AE353" i="4"/>
  <c r="AF353" i="4" s="1"/>
  <c r="AA353" i="4"/>
  <c r="AB353" i="4" s="1"/>
  <c r="AG353" i="4"/>
  <c r="AA363" i="4"/>
  <c r="AG363" i="4"/>
  <c r="AE363" i="4"/>
  <c r="AE326" i="4"/>
  <c r="AF326" i="4" s="1"/>
  <c r="AG351" i="4"/>
  <c r="AE351" i="4"/>
  <c r="AF351" i="4" s="1"/>
  <c r="AA351" i="4"/>
  <c r="AB351" i="4" s="1"/>
  <c r="AA315" i="4"/>
  <c r="AG315" i="4"/>
  <c r="AE315" i="4"/>
  <c r="AF315" i="4" s="1"/>
  <c r="AB307" i="4"/>
  <c r="AE307" i="4"/>
  <c r="AF307" i="4" s="1"/>
  <c r="AE312" i="4"/>
  <c r="AF312" i="4" s="1"/>
  <c r="AA312" i="4"/>
  <c r="AB312" i="4" s="1"/>
  <c r="AD375" i="4"/>
  <c r="AA373" i="4"/>
  <c r="AB373" i="4" s="1"/>
  <c r="AD373" i="4"/>
  <c r="AF373" i="4" s="1"/>
  <c r="AD372" i="4"/>
  <c r="AB252" i="4"/>
  <c r="AE252" i="4"/>
  <c r="AF252" i="4" s="1"/>
  <c r="AB237" i="4"/>
  <c r="AC237" i="4" s="1"/>
  <c r="AE237" i="4"/>
  <c r="AF237" i="4" s="1"/>
  <c r="AA338" i="4"/>
  <c r="AB338" i="4" s="1"/>
  <c r="AD338" i="4"/>
  <c r="AF338" i="4" s="1"/>
  <c r="AG267" i="4"/>
  <c r="AE267" i="4"/>
  <c r="AF267" i="4" s="1"/>
  <c r="AE241" i="4"/>
  <c r="AF241" i="4" s="1"/>
  <c r="AA241" i="4"/>
  <c r="AG241" i="4"/>
  <c r="AG261" i="4"/>
  <c r="AA261" i="4"/>
  <c r="AB261" i="4" s="1"/>
  <c r="AE261" i="4"/>
  <c r="AF261" i="4" s="1"/>
  <c r="AA249" i="4"/>
  <c r="AB249" i="4" s="1"/>
  <c r="AH249" i="4" s="1"/>
  <c r="AI249" i="4" s="1"/>
  <c r="AD249" i="4"/>
  <c r="AF249" i="4" s="1"/>
  <c r="AG260" i="4"/>
  <c r="AE260" i="4"/>
  <c r="AF260" i="4" s="1"/>
  <c r="AA260" i="4"/>
  <c r="AB260" i="4" s="1"/>
  <c r="AA279" i="4"/>
  <c r="AB279" i="4" s="1"/>
  <c r="AE279" i="4"/>
  <c r="AF279" i="4" s="1"/>
  <c r="AG279" i="4"/>
  <c r="AE289" i="4"/>
  <c r="AF289" i="4" s="1"/>
  <c r="AB289" i="4"/>
  <c r="AC289" i="4" s="1"/>
  <c r="AA218" i="4"/>
  <c r="AE218" i="4"/>
  <c r="AG221" i="4"/>
  <c r="AE221" i="4"/>
  <c r="AF221" i="4" s="1"/>
  <c r="AA221" i="4"/>
  <c r="AE207" i="4"/>
  <c r="AF207" i="4" s="1"/>
  <c r="AB207" i="4"/>
  <c r="AE204" i="4"/>
  <c r="AB204" i="4"/>
  <c r="AE175" i="4"/>
  <c r="AB175" i="4"/>
  <c r="AB167" i="4"/>
  <c r="AE167" i="4"/>
  <c r="AE110" i="4"/>
  <c r="AF110" i="4" s="1"/>
  <c r="AE157" i="4"/>
  <c r="AF157" i="4" s="1"/>
  <c r="AE147" i="4"/>
  <c r="AF147" i="4" s="1"/>
  <c r="AG147" i="4"/>
  <c r="AA147" i="4"/>
  <c r="AB147" i="4" s="1"/>
  <c r="AG143" i="4"/>
  <c r="AA143" i="4"/>
  <c r="AB143" i="4" s="1"/>
  <c r="AE143" i="4"/>
  <c r="AF143" i="4" s="1"/>
  <c r="AE140" i="4"/>
  <c r="AF140" i="4" s="1"/>
  <c r="AG140" i="4"/>
  <c r="AA140" i="4"/>
  <c r="AB140" i="4" s="1"/>
  <c r="AA136" i="4"/>
  <c r="AG136" i="4"/>
  <c r="AE136" i="4"/>
  <c r="AF136" i="4" s="1"/>
  <c r="AD159" i="4"/>
  <c r="AF159" i="4" s="1"/>
  <c r="AA159" i="4"/>
  <c r="AB159" i="4" s="1"/>
  <c r="AA97" i="4"/>
  <c r="AB97" i="4" s="1"/>
  <c r="AH97" i="4" s="1"/>
  <c r="AI97" i="4" s="1"/>
  <c r="AD97" i="4"/>
  <c r="AF97" i="4" s="1"/>
  <c r="AA129" i="4"/>
  <c r="AB129" i="4" s="1"/>
  <c r="AG129" i="4"/>
  <c r="AE129" i="4"/>
  <c r="AF129" i="4" s="1"/>
  <c r="AE119" i="4"/>
  <c r="AF119" i="4" s="1"/>
  <c r="AE118" i="4"/>
  <c r="AF118" i="4" s="1"/>
  <c r="AE101" i="4"/>
  <c r="AF101" i="4" s="1"/>
  <c r="AB101" i="4"/>
  <c r="AC101" i="4" s="1"/>
  <c r="AA85" i="4"/>
  <c r="AB85" i="4" s="1"/>
  <c r="AE85" i="4"/>
  <c r="AF85" i="4" s="1"/>
  <c r="AG85" i="4"/>
  <c r="AG80" i="4"/>
  <c r="AE80" i="4"/>
  <c r="AF80" i="4" s="1"/>
  <c r="AA80" i="4"/>
  <c r="AB80" i="4" s="1"/>
  <c r="AG78" i="4"/>
  <c r="AA78" i="4"/>
  <c r="AB78" i="4" s="1"/>
  <c r="AE78" i="4"/>
  <c r="AF78" i="4" s="1"/>
  <c r="AA75" i="4"/>
  <c r="AB75" i="4" s="1"/>
  <c r="AG75" i="4"/>
  <c r="AE75" i="4"/>
  <c r="AF75" i="4" s="1"/>
  <c r="AB66" i="4"/>
  <c r="AE66" i="4"/>
  <c r="AF66" i="4" s="1"/>
  <c r="AB26" i="4"/>
  <c r="AE26" i="4"/>
  <c r="V894" i="4"/>
  <c r="W894" i="4" s="1"/>
  <c r="X894" i="4"/>
  <c r="V920" i="4"/>
  <c r="W920" i="4" s="1"/>
  <c r="X920" i="4"/>
  <c r="V953" i="4"/>
  <c r="W953" i="4" s="1"/>
  <c r="X953" i="4"/>
  <c r="V883" i="4"/>
  <c r="V885" i="4" s="1"/>
  <c r="X883" i="4"/>
  <c r="V735" i="4"/>
  <c r="X735" i="4"/>
  <c r="V768" i="4"/>
  <c r="W768" i="4" s="1"/>
  <c r="S768" i="4"/>
  <c r="T768" i="4" s="1"/>
  <c r="V705" i="4"/>
  <c r="X705" i="4"/>
  <c r="V797" i="4"/>
  <c r="W797" i="4" s="1"/>
  <c r="S797" i="4"/>
  <c r="V811" i="4"/>
  <c r="S811" i="4"/>
  <c r="V651" i="4"/>
  <c r="W651" i="4" s="1"/>
  <c r="S651" i="4"/>
  <c r="V765" i="4"/>
  <c r="S765" i="4"/>
  <c r="V785" i="4"/>
  <c r="V638" i="4"/>
  <c r="W638" i="4" s="1"/>
  <c r="S638" i="4"/>
  <c r="V699" i="4"/>
  <c r="W699" i="4" s="1"/>
  <c r="S699" i="4"/>
  <c r="V709" i="4"/>
  <c r="S709" i="4"/>
  <c r="V756" i="4"/>
  <c r="W756" i="4" s="1"/>
  <c r="S756" i="4"/>
  <c r="V821" i="4"/>
  <c r="V824" i="4" s="1"/>
  <c r="S821" i="4"/>
  <c r="X821" i="4"/>
  <c r="X824" i="4" s="1"/>
  <c r="V610" i="4"/>
  <c r="W610" i="4" s="1"/>
  <c r="S610" i="4"/>
  <c r="V701" i="4"/>
  <c r="S701" i="4"/>
  <c r="V584" i="4"/>
  <c r="X584" i="4"/>
  <c r="V606" i="4"/>
  <c r="W606" i="4" s="1"/>
  <c r="X606" i="4"/>
  <c r="X615" i="4" s="1"/>
  <c r="S606" i="4"/>
  <c r="V598" i="4"/>
  <c r="W598" i="4" s="1"/>
  <c r="S598" i="4"/>
  <c r="V604" i="4"/>
  <c r="S604" i="4"/>
  <c r="V581" i="4"/>
  <c r="S581" i="4"/>
  <c r="V564" i="4"/>
  <c r="W564" i="4" s="1"/>
  <c r="V554" i="4"/>
  <c r="W554" i="4" s="1"/>
  <c r="X554" i="4"/>
  <c r="V541" i="4"/>
  <c r="W541" i="4" s="1"/>
  <c r="S541" i="4"/>
  <c r="V560" i="4"/>
  <c r="V535" i="4"/>
  <c r="S535" i="4"/>
  <c r="V524" i="4"/>
  <c r="V525" i="4" s="1"/>
  <c r="V505" i="4"/>
  <c r="S505" i="4"/>
  <c r="V476" i="4"/>
  <c r="X476" i="4"/>
  <c r="S476" i="4"/>
  <c r="V457" i="4"/>
  <c r="W457" i="4" s="1"/>
  <c r="X457" i="4"/>
  <c r="V442" i="4"/>
  <c r="S442" i="4"/>
  <c r="V454" i="4"/>
  <c r="V455" i="4" s="1"/>
  <c r="S454" i="4"/>
  <c r="V490" i="4"/>
  <c r="W490" i="4" s="1"/>
  <c r="S490" i="4"/>
  <c r="V465" i="4"/>
  <c r="W465" i="4" s="1"/>
  <c r="X465" i="4"/>
  <c r="S465" i="4"/>
  <c r="V461" i="4"/>
  <c r="X461" i="4"/>
  <c r="V422" i="4"/>
  <c r="W422" i="4" s="1"/>
  <c r="V413" i="4"/>
  <c r="S413" i="4"/>
  <c r="X413" i="4"/>
  <c r="V412" i="4"/>
  <c r="X412" i="4"/>
  <c r="V387" i="4"/>
  <c r="V388" i="4" s="1"/>
  <c r="V383" i="4"/>
  <c r="W383" i="4" s="1"/>
  <c r="X383" i="4"/>
  <c r="V382" i="4"/>
  <c r="W382" i="4" s="1"/>
  <c r="X382" i="4"/>
  <c r="V397" i="4"/>
  <c r="V399" i="4" s="1"/>
  <c r="S397" i="4"/>
  <c r="V406" i="4"/>
  <c r="V370" i="4"/>
  <c r="W370" i="4" s="1"/>
  <c r="V390" i="4"/>
  <c r="W390" i="4" s="1"/>
  <c r="X390" i="4"/>
  <c r="V357" i="4"/>
  <c r="S357" i="4"/>
  <c r="X357" i="4"/>
  <c r="V355" i="4"/>
  <c r="W355" i="4" s="1"/>
  <c r="S355" i="4"/>
  <c r="X355" i="4"/>
  <c r="V365" i="4"/>
  <c r="W365" i="4" s="1"/>
  <c r="X365" i="4"/>
  <c r="U394" i="4"/>
  <c r="U396" i="4" s="1"/>
  <c r="V351" i="4"/>
  <c r="X351" i="4"/>
  <c r="S351" i="4"/>
  <c r="V315" i="4"/>
  <c r="W315" i="4" s="1"/>
  <c r="X315" i="4"/>
  <c r="V307" i="4"/>
  <c r="W307" i="4" s="1"/>
  <c r="S307" i="4"/>
  <c r="V255" i="4"/>
  <c r="W255" i="4" s="1"/>
  <c r="S255" i="4"/>
  <c r="V267" i="4"/>
  <c r="W267" i="4" s="1"/>
  <c r="S267" i="4"/>
  <c r="X267" i="4"/>
  <c r="V263" i="4"/>
  <c r="W263" i="4" s="1"/>
  <c r="X263" i="4"/>
  <c r="V261" i="4"/>
  <c r="W261" i="4" s="1"/>
  <c r="S261" i="4"/>
  <c r="X261" i="4"/>
  <c r="V260" i="4"/>
  <c r="W260" i="4" s="1"/>
  <c r="X260" i="4"/>
  <c r="S260" i="4"/>
  <c r="V275" i="4"/>
  <c r="W275" i="4" s="1"/>
  <c r="V289" i="4"/>
  <c r="W289" i="4" s="1"/>
  <c r="S289" i="4"/>
  <c r="V218" i="4"/>
  <c r="V221" i="4"/>
  <c r="W221" i="4" s="1"/>
  <c r="X221" i="4"/>
  <c r="V181" i="4"/>
  <c r="W181" i="4" s="1"/>
  <c r="S181" i="4"/>
  <c r="V190" i="4"/>
  <c r="S190" i="4"/>
  <c r="V175" i="4"/>
  <c r="S175" i="4"/>
  <c r="V167" i="4"/>
  <c r="V168" i="4" s="1"/>
  <c r="S167" i="4"/>
  <c r="V112" i="4"/>
  <c r="W112" i="4" s="1"/>
  <c r="V173" i="4"/>
  <c r="W173" i="4" s="1"/>
  <c r="S173" i="4"/>
  <c r="V161" i="4"/>
  <c r="S161" i="4"/>
  <c r="V147" i="4"/>
  <c r="X147" i="4"/>
  <c r="V145" i="4"/>
  <c r="W145" i="4" s="1"/>
  <c r="X145" i="4"/>
  <c r="V143" i="4"/>
  <c r="W143" i="4" s="1"/>
  <c r="V140" i="4"/>
  <c r="W140" i="4" s="1"/>
  <c r="X140" i="4"/>
  <c r="V136" i="4"/>
  <c r="W136" i="4" s="1"/>
  <c r="X136" i="4"/>
  <c r="V134" i="4"/>
  <c r="W134" i="4" s="1"/>
  <c r="X134" i="4"/>
  <c r="V129" i="4"/>
  <c r="V127" i="4"/>
  <c r="W127" i="4" s="1"/>
  <c r="X127" i="4"/>
  <c r="V124" i="4"/>
  <c r="V154" i="4"/>
  <c r="V156" i="4" s="1"/>
  <c r="S154" i="4"/>
  <c r="V92" i="4"/>
  <c r="S92" i="4"/>
  <c r="V61" i="4"/>
  <c r="W61" i="4" s="1"/>
  <c r="S61" i="4"/>
  <c r="V85" i="4"/>
  <c r="W85" i="4" s="1"/>
  <c r="X85" i="4"/>
  <c r="V80" i="4"/>
  <c r="X80" i="4"/>
  <c r="V78" i="4"/>
  <c r="V79" i="4" s="1"/>
  <c r="X78" i="4"/>
  <c r="X79" i="4" s="1"/>
  <c r="V70" i="4"/>
  <c r="V71" i="4" s="1"/>
  <c r="X70" i="4"/>
  <c r="X71" i="4" s="1"/>
  <c r="V88" i="4"/>
  <c r="S88" i="4"/>
  <c r="V49" i="4"/>
  <c r="V52" i="4" s="1"/>
  <c r="S49" i="4"/>
  <c r="V38" i="4"/>
  <c r="W38" i="4" s="1"/>
  <c r="S38" i="4"/>
  <c r="V33" i="4"/>
  <c r="W33" i="4" s="1"/>
  <c r="S33" i="4"/>
  <c r="V10" i="4"/>
  <c r="S10" i="4"/>
  <c r="R894" i="4"/>
  <c r="R892" i="4"/>
  <c r="R896" i="4"/>
  <c r="R917" i="4"/>
  <c r="R953" i="4"/>
  <c r="R883" i="4"/>
  <c r="R735" i="4"/>
  <c r="R706" i="4"/>
  <c r="R705" i="4"/>
  <c r="R584" i="4"/>
  <c r="R587" i="4" s="1"/>
  <c r="R545" i="4"/>
  <c r="R554" i="4"/>
  <c r="R556" i="4" s="1"/>
  <c r="R475" i="4"/>
  <c r="R477" i="4" s="1"/>
  <c r="R463" i="4"/>
  <c r="R460" i="4"/>
  <c r="R468" i="4"/>
  <c r="S468" i="4" s="1"/>
  <c r="R416" i="4"/>
  <c r="R418" i="4" s="1"/>
  <c r="R383" i="4"/>
  <c r="S383" i="4" s="1"/>
  <c r="R392" i="4"/>
  <c r="R353" i="4"/>
  <c r="R358" i="4" s="1"/>
  <c r="R363" i="4"/>
  <c r="R317" i="4"/>
  <c r="R313" i="4"/>
  <c r="R312" i="4"/>
  <c r="R280" i="4"/>
  <c r="R266" i="4"/>
  <c r="R263" i="4"/>
  <c r="R302" i="4"/>
  <c r="R303" i="4" s="1"/>
  <c r="R247" i="4"/>
  <c r="R258" i="4"/>
  <c r="R221" i="4"/>
  <c r="R147" i="4"/>
  <c r="R143" i="4"/>
  <c r="S143" i="4" s="1"/>
  <c r="R140" i="4"/>
  <c r="R136" i="4"/>
  <c r="S136" i="4" s="1"/>
  <c r="R131" i="4"/>
  <c r="R132" i="4" s="1"/>
  <c r="R150" i="4"/>
  <c r="S150" i="4" s="1"/>
  <c r="R129" i="4"/>
  <c r="S129" i="4" s="1"/>
  <c r="R81" i="4"/>
  <c r="S81" i="4" s="1"/>
  <c r="R87" i="4"/>
  <c r="S87" i="4" s="1"/>
  <c r="R75" i="4"/>
  <c r="R77" i="4" s="1"/>
  <c r="S866" i="4"/>
  <c r="S864" i="4"/>
  <c r="S957" i="4"/>
  <c r="S856" i="4"/>
  <c r="S888" i="4"/>
  <c r="S889" i="4" s="1"/>
  <c r="S852" i="4"/>
  <c r="S849" i="4"/>
  <c r="S875" i="4"/>
  <c r="S846" i="4"/>
  <c r="S836" i="4"/>
  <c r="S831" i="4"/>
  <c r="S815" i="4"/>
  <c r="S752" i="4"/>
  <c r="S747" i="4"/>
  <c r="S746" i="4"/>
  <c r="S741" i="4"/>
  <c r="S738" i="4"/>
  <c r="S733" i="4"/>
  <c r="S773" i="4"/>
  <c r="S808" i="4"/>
  <c r="S694" i="4"/>
  <c r="S691" i="4"/>
  <c r="S686" i="4"/>
  <c r="S803" i="4"/>
  <c r="S681" i="4"/>
  <c r="S678" i="4"/>
  <c r="S770" i="4"/>
  <c r="S672" i="4"/>
  <c r="S670" i="4"/>
  <c r="S667" i="4"/>
  <c r="S725" i="4"/>
  <c r="S664" i="4"/>
  <c r="S660" i="4"/>
  <c r="S658" i="4"/>
  <c r="S655" i="4"/>
  <c r="Y655" i="4" s="1"/>
  <c r="Z655" i="4" s="1"/>
  <c r="S799" i="4"/>
  <c r="S796" i="4"/>
  <c r="S822" i="4"/>
  <c r="S652" i="4"/>
  <c r="S649" i="4"/>
  <c r="S646" i="4"/>
  <c r="S642" i="4"/>
  <c r="S762" i="4"/>
  <c r="S760" i="4"/>
  <c r="S781" i="4"/>
  <c r="S714" i="4"/>
  <c r="S710" i="4"/>
  <c r="Y710" i="4" s="1"/>
  <c r="Z710" i="4" s="1"/>
  <c r="S780" i="4"/>
  <c r="S755" i="4"/>
  <c r="S627" i="4"/>
  <c r="S611" i="4"/>
  <c r="S696" i="4"/>
  <c r="S702" i="4"/>
  <c r="S607" i="4"/>
  <c r="S605" i="4"/>
  <c r="S601" i="4"/>
  <c r="S620" i="4"/>
  <c r="S616" i="4"/>
  <c r="S589" i="4"/>
  <c r="S553" i="4"/>
  <c r="S555" i="4"/>
  <c r="S542" i="4"/>
  <c r="S539" i="4"/>
  <c r="S561" i="4"/>
  <c r="S534" i="4"/>
  <c r="S497" i="4"/>
  <c r="S520" i="4"/>
  <c r="S502" i="4"/>
  <c r="S452" i="4"/>
  <c r="S456" i="4"/>
  <c r="S474" i="4"/>
  <c r="S435" i="4"/>
  <c r="S499" i="4"/>
  <c r="S488" i="4"/>
  <c r="S441" i="4"/>
  <c r="S438" i="4"/>
  <c r="S421" i="4"/>
  <c r="S400" i="4"/>
  <c r="S401" i="4"/>
  <c r="S404" i="4"/>
  <c r="S349" i="4"/>
  <c r="S350" i="4" s="1"/>
  <c r="S389" i="4"/>
  <c r="S346" i="4"/>
  <c r="S361" i="4"/>
  <c r="S345" i="4"/>
  <c r="S309" i="4"/>
  <c r="Y309" i="4" s="1"/>
  <c r="Z309" i="4" s="1"/>
  <c r="S314" i="4"/>
  <c r="S306" i="4"/>
  <c r="S323" i="4"/>
  <c r="S253" i="4"/>
  <c r="S237" i="4"/>
  <c r="S243" i="4"/>
  <c r="S270" i="4"/>
  <c r="S277" i="4"/>
  <c r="S290" i="4"/>
  <c r="S297" i="4"/>
  <c r="S295" i="4"/>
  <c r="S287" i="4"/>
  <c r="S214" i="4"/>
  <c r="S211" i="4"/>
  <c r="S206" i="4"/>
  <c r="S186" i="4"/>
  <c r="S184" i="4"/>
  <c r="S193" i="4"/>
  <c r="S123" i="4"/>
  <c r="S104" i="4"/>
  <c r="S94" i="4"/>
  <c r="S90" i="4"/>
  <c r="S68" i="4"/>
  <c r="S69" i="4" s="1"/>
  <c r="S62" i="4"/>
  <c r="S48" i="4"/>
  <c r="S41" i="4"/>
  <c r="S32" i="4"/>
  <c r="S16" i="4"/>
  <c r="S9" i="4"/>
  <c r="W867" i="4"/>
  <c r="X895" i="4"/>
  <c r="W880" i="4"/>
  <c r="W881" i="4" s="1"/>
  <c r="X921" i="4"/>
  <c r="X918" i="4"/>
  <c r="W891" i="4"/>
  <c r="W858" i="4"/>
  <c r="W849" i="4"/>
  <c r="W748" i="4"/>
  <c r="W744" i="4"/>
  <c r="W742" i="4"/>
  <c r="W730" i="4"/>
  <c r="W728" i="4"/>
  <c r="W718" i="4"/>
  <c r="W686" i="4"/>
  <c r="W672" i="4"/>
  <c r="W661" i="4"/>
  <c r="W766" i="4"/>
  <c r="W645" i="4"/>
  <c r="W711" i="4"/>
  <c r="W700" i="4"/>
  <c r="W607" i="4"/>
  <c r="W593" i="4"/>
  <c r="W620" i="4"/>
  <c r="W497" i="4"/>
  <c r="W501" i="4"/>
  <c r="W489" i="4"/>
  <c r="X460" i="4"/>
  <c r="X393" i="4"/>
  <c r="X313" i="4"/>
  <c r="W308" i="4"/>
  <c r="X312" i="4"/>
  <c r="W237" i="4"/>
  <c r="U338" i="4"/>
  <c r="U341" i="4" s="1"/>
  <c r="X266" i="4"/>
  <c r="W290" i="4"/>
  <c r="X143" i="4"/>
  <c r="X141" i="4"/>
  <c r="X128" i="4"/>
  <c r="U149" i="4"/>
  <c r="X21" i="4"/>
  <c r="X22" i="4" s="1"/>
  <c r="AB867" i="4"/>
  <c r="AH867" i="4" s="1"/>
  <c r="AI867" i="4" s="1"/>
  <c r="AB866" i="4"/>
  <c r="AG894" i="4"/>
  <c r="AG892" i="4"/>
  <c r="AA920" i="4"/>
  <c r="AB920" i="4" s="1"/>
  <c r="AD896" i="4"/>
  <c r="AG946" i="4"/>
  <c r="AG952" i="4"/>
  <c r="AB857" i="4"/>
  <c r="AH857" i="4" s="1"/>
  <c r="AI857" i="4" s="1"/>
  <c r="AG888" i="4"/>
  <c r="AG883" i="4"/>
  <c r="AB852" i="4"/>
  <c r="AB846" i="4"/>
  <c r="AH846" i="4" s="1"/>
  <c r="AI846" i="4" s="1"/>
  <c r="AB870" i="4"/>
  <c r="AF836" i="4"/>
  <c r="AB833" i="4"/>
  <c r="AB839" i="4"/>
  <c r="AF817" i="4"/>
  <c r="AB749" i="4"/>
  <c r="AH749" i="4" s="1"/>
  <c r="AI749" i="4" s="1"/>
  <c r="AF739" i="4"/>
  <c r="AA735" i="4"/>
  <c r="AF718" i="4"/>
  <c r="AB687" i="4"/>
  <c r="AH687" i="4" s="1"/>
  <c r="AI687" i="4" s="1"/>
  <c r="AB803" i="4"/>
  <c r="AH803" i="4" s="1"/>
  <c r="AI803" i="4" s="1"/>
  <c r="AB683" i="4"/>
  <c r="AB682" i="4"/>
  <c r="AH682" i="4" s="1"/>
  <c r="AI682" i="4" s="1"/>
  <c r="AF673" i="4"/>
  <c r="AG707" i="4"/>
  <c r="AB671" i="4"/>
  <c r="AH671" i="4" s="1"/>
  <c r="AI671" i="4" s="1"/>
  <c r="AB725" i="4"/>
  <c r="AH725" i="4" s="1"/>
  <c r="AI725" i="4" s="1"/>
  <c r="AB819" i="4"/>
  <c r="AB801" i="4"/>
  <c r="AH801" i="4" s="1"/>
  <c r="AI801" i="4" s="1"/>
  <c r="AB767" i="4"/>
  <c r="AB723" i="4"/>
  <c r="AH723" i="4" s="1"/>
  <c r="AI723" i="4" s="1"/>
  <c r="AB798" i="4"/>
  <c r="AH798" i="4" s="1"/>
  <c r="AI798" i="4" s="1"/>
  <c r="AB765" i="4"/>
  <c r="AH765" i="4" s="1"/>
  <c r="AI765" i="4" s="1"/>
  <c r="AF632" i="4"/>
  <c r="AB781" i="4"/>
  <c r="AH781" i="4" s="1"/>
  <c r="AI781" i="4" s="1"/>
  <c r="AF585" i="4"/>
  <c r="AB611" i="4"/>
  <c r="AH611" i="4" s="1"/>
  <c r="AI611" i="4" s="1"/>
  <c r="AB701" i="4"/>
  <c r="AF616" i="4"/>
  <c r="AF533" i="4"/>
  <c r="AF452" i="4"/>
  <c r="AA372" i="4"/>
  <c r="AG218" i="4"/>
  <c r="AB173" i="4"/>
  <c r="AG76" i="4"/>
  <c r="AA73" i="4"/>
  <c r="AB73" i="4" s="1"/>
  <c r="AE560" i="4"/>
  <c r="AE182" i="4"/>
  <c r="AE37" i="4"/>
  <c r="W527" i="4"/>
  <c r="W440" i="4"/>
  <c r="W469" i="4"/>
  <c r="W479" i="4"/>
  <c r="W480" i="4" s="1"/>
  <c r="W392" i="4"/>
  <c r="W313" i="4"/>
  <c r="W312" i="4"/>
  <c r="W266" i="4"/>
  <c r="W297" i="4"/>
  <c r="W220" i="4"/>
  <c r="W206" i="4"/>
  <c r="W224" i="4"/>
  <c r="W180" i="4"/>
  <c r="AB878" i="4"/>
  <c r="AH878" i="4" s="1"/>
  <c r="AI878" i="4" s="1"/>
  <c r="AF897" i="4"/>
  <c r="AF958" i="4"/>
  <c r="AF894" i="4"/>
  <c r="AB956" i="4"/>
  <c r="AB861" i="4"/>
  <c r="AH861" i="4" s="1"/>
  <c r="AI861" i="4" s="1"/>
  <c r="AB858" i="4"/>
  <c r="AH858" i="4" s="1"/>
  <c r="AI858" i="4" s="1"/>
  <c r="AF855" i="4"/>
  <c r="AF854" i="4"/>
  <c r="AF853" i="4"/>
  <c r="AB848" i="4"/>
  <c r="AB875" i="4"/>
  <c r="AB873" i="4"/>
  <c r="AB841" i="4"/>
  <c r="AC841" i="4" s="1"/>
  <c r="AF833" i="4"/>
  <c r="AF839" i="4"/>
  <c r="AF776" i="4"/>
  <c r="AB747" i="4"/>
  <c r="AB745" i="4"/>
  <c r="AB743" i="4"/>
  <c r="AH743" i="4" s="1"/>
  <c r="AI743" i="4" s="1"/>
  <c r="AB739" i="4"/>
  <c r="AH739" i="4" s="1"/>
  <c r="AI739" i="4" s="1"/>
  <c r="AF732" i="4"/>
  <c r="AB772" i="4"/>
  <c r="AB718" i="4"/>
  <c r="AH718" i="4" s="1"/>
  <c r="AI718" i="4" s="1"/>
  <c r="AF806" i="4"/>
  <c r="AF805" i="4"/>
  <c r="AF695" i="4"/>
  <c r="AB690" i="4"/>
  <c r="AB686" i="4"/>
  <c r="AB804" i="4"/>
  <c r="AH804" i="4" s="1"/>
  <c r="AI804" i="4" s="1"/>
  <c r="AF683" i="4"/>
  <c r="AF682" i="4"/>
  <c r="AF802" i="4"/>
  <c r="AB677" i="4"/>
  <c r="AB770" i="4"/>
  <c r="AB673" i="4"/>
  <c r="AH673" i="4" s="1"/>
  <c r="AI673" i="4" s="1"/>
  <c r="AF720" i="4"/>
  <c r="AF671" i="4"/>
  <c r="AB662" i="4"/>
  <c r="AF724" i="4"/>
  <c r="AF655" i="4"/>
  <c r="AB768" i="4"/>
  <c r="AH768" i="4" s="1"/>
  <c r="AI768" i="4" s="1"/>
  <c r="AF798" i="4"/>
  <c r="AF795" i="4"/>
  <c r="AB822" i="4"/>
  <c r="AH822" i="4" s="1"/>
  <c r="AI822" i="4" s="1"/>
  <c r="AB793" i="4"/>
  <c r="AB653" i="4"/>
  <c r="AH653" i="4" s="1"/>
  <c r="AI653" i="4" s="1"/>
  <c r="AF827" i="4"/>
  <c r="AB760" i="4"/>
  <c r="AH760" i="4" s="1"/>
  <c r="AI760" i="4" s="1"/>
  <c r="AB636" i="4"/>
  <c r="AH636" i="4" s="1"/>
  <c r="AI636" i="4" s="1"/>
  <c r="AB632" i="4"/>
  <c r="AH632" i="4" s="1"/>
  <c r="AI632" i="4" s="1"/>
  <c r="AF825" i="4"/>
  <c r="AB627" i="4"/>
  <c r="AH627" i="4" s="1"/>
  <c r="AI627" i="4" s="1"/>
  <c r="AB698" i="4"/>
  <c r="AH698" i="4" s="1"/>
  <c r="AI698" i="4" s="1"/>
  <c r="AB585" i="4"/>
  <c r="AH585" i="4" s="1"/>
  <c r="AI585" i="4" s="1"/>
  <c r="AF618" i="4"/>
  <c r="AB581" i="4"/>
  <c r="AH581" i="4" s="1"/>
  <c r="AI581" i="4" s="1"/>
  <c r="AB497" i="4"/>
  <c r="AH497" i="4" s="1"/>
  <c r="AI497" i="4" s="1"/>
  <c r="AF527" i="4"/>
  <c r="AF439" i="4"/>
  <c r="AB102" i="4"/>
  <c r="AH102" i="4" s="1"/>
  <c r="AI102" i="4" s="1"/>
  <c r="AF641" i="4"/>
  <c r="AB638" i="4"/>
  <c r="AH638" i="4" s="1"/>
  <c r="AI638" i="4" s="1"/>
  <c r="AF631" i="4"/>
  <c r="AF602" i="4"/>
  <c r="AB601" i="4"/>
  <c r="AH601" i="4" s="1"/>
  <c r="AI601" i="4" s="1"/>
  <c r="AB596" i="4"/>
  <c r="AH596" i="4" s="1"/>
  <c r="AI596" i="4" s="1"/>
  <c r="AB618" i="4"/>
  <c r="AH618" i="4" s="1"/>
  <c r="AI618" i="4" s="1"/>
  <c r="AF540" i="4"/>
  <c r="AF507" i="4"/>
  <c r="AB515" i="4"/>
  <c r="AH515" i="4" s="1"/>
  <c r="AI515" i="4" s="1"/>
  <c r="AF494" i="4"/>
  <c r="AB504" i="4"/>
  <c r="AF292" i="4"/>
  <c r="AB211" i="4"/>
  <c r="AH211" i="4" s="1"/>
  <c r="AI211" i="4" s="1"/>
  <c r="AB155" i="4"/>
  <c r="AF41" i="4"/>
  <c r="AB9" i="4"/>
  <c r="W864" i="4"/>
  <c r="W892" i="4"/>
  <c r="W850" i="4"/>
  <c r="W846" i="4"/>
  <c r="W839" i="4"/>
  <c r="W752" i="4"/>
  <c r="W774" i="4"/>
  <c r="W738" i="4"/>
  <c r="W808" i="4"/>
  <c r="W803" i="4"/>
  <c r="W678" i="4"/>
  <c r="W667" i="4"/>
  <c r="W658" i="4"/>
  <c r="W533" i="4"/>
  <c r="W452" i="4"/>
  <c r="W441" i="4"/>
  <c r="W463" i="4"/>
  <c r="W460" i="4"/>
  <c r="W401" i="4"/>
  <c r="W430" i="4"/>
  <c r="W363" i="4"/>
  <c r="W253" i="4"/>
  <c r="W292" i="4"/>
  <c r="W296" i="4"/>
  <c r="W342" i="4"/>
  <c r="W343" i="4" s="1"/>
  <c r="W217" i="4"/>
  <c r="W213" i="4"/>
  <c r="W227" i="4"/>
  <c r="W113" i="4"/>
  <c r="AB957" i="4"/>
  <c r="AF862" i="4"/>
  <c r="AB856" i="4"/>
  <c r="AB850" i="4"/>
  <c r="AH850" i="4" s="1"/>
  <c r="AI850" i="4" s="1"/>
  <c r="AF847" i="4"/>
  <c r="AF877" i="4"/>
  <c r="AF874" i="4"/>
  <c r="AB836" i="4"/>
  <c r="AB830" i="4"/>
  <c r="AB817" i="4"/>
  <c r="AH817" i="4" s="1"/>
  <c r="AI817" i="4" s="1"/>
  <c r="AB753" i="4"/>
  <c r="AF749" i="4"/>
  <c r="AF775" i="4"/>
  <c r="AF774" i="4"/>
  <c r="AF744" i="4"/>
  <c r="AB733" i="4"/>
  <c r="AB731" i="4"/>
  <c r="AF730" i="4"/>
  <c r="AF729" i="4"/>
  <c r="AF728" i="4"/>
  <c r="AB807" i="4"/>
  <c r="AB694" i="4"/>
  <c r="AB692" i="4"/>
  <c r="AH692" i="4" s="1"/>
  <c r="AI692" i="4" s="1"/>
  <c r="AF689" i="4"/>
  <c r="AF688" i="4"/>
  <c r="AF687" i="4"/>
  <c r="AB684" i="4"/>
  <c r="AB681" i="4"/>
  <c r="AB679" i="4"/>
  <c r="AH679" i="4" s="1"/>
  <c r="AI679" i="4" s="1"/>
  <c r="AF676" i="4"/>
  <c r="AF675" i="4"/>
  <c r="AF674" i="4"/>
  <c r="AB721" i="4"/>
  <c r="AB670" i="4"/>
  <c r="AB668" i="4"/>
  <c r="AH668" i="4" s="1"/>
  <c r="AI668" i="4" s="1"/>
  <c r="AF801" i="4"/>
  <c r="AF722" i="4"/>
  <c r="AF799" i="4"/>
  <c r="AF652" i="4"/>
  <c r="AF649" i="4"/>
  <c r="AB647" i="4"/>
  <c r="AH647" i="4" s="1"/>
  <c r="AI647" i="4" s="1"/>
  <c r="AB764" i="4"/>
  <c r="AH764" i="4" s="1"/>
  <c r="AI764" i="4" s="1"/>
  <c r="AB641" i="4"/>
  <c r="AH641" i="4" s="1"/>
  <c r="AI641" i="4" s="1"/>
  <c r="AF781" i="4"/>
  <c r="AF714" i="4"/>
  <c r="AB712" i="4"/>
  <c r="AH712" i="4" s="1"/>
  <c r="AI712" i="4" s="1"/>
  <c r="AB631" i="4"/>
  <c r="AH631" i="4" s="1"/>
  <c r="AI631" i="4" s="1"/>
  <c r="AF611" i="4"/>
  <c r="AF696" i="4"/>
  <c r="AB703" i="4"/>
  <c r="AH703" i="4" s="1"/>
  <c r="AI703" i="4" s="1"/>
  <c r="AB771" i="4"/>
  <c r="AB598" i="4"/>
  <c r="AH598" i="4" s="1"/>
  <c r="AI598" i="4" s="1"/>
  <c r="AF578" i="4"/>
  <c r="AF574" i="4"/>
  <c r="AF553" i="4"/>
  <c r="AF536" i="4"/>
  <c r="AB474" i="4"/>
  <c r="AH474" i="4" s="1"/>
  <c r="AI474" i="4" s="1"/>
  <c r="AF509" i="4"/>
  <c r="AB310" i="4"/>
  <c r="AF193" i="4"/>
  <c r="AB800" i="4"/>
  <c r="AB797" i="4"/>
  <c r="AB795" i="4"/>
  <c r="AH795" i="4" s="1"/>
  <c r="AI795" i="4" s="1"/>
  <c r="AF813" i="4"/>
  <c r="AB792" i="4"/>
  <c r="AB651" i="4"/>
  <c r="AB649" i="4"/>
  <c r="AH649" i="4" s="1"/>
  <c r="AI649" i="4" s="1"/>
  <c r="AF646" i="4"/>
  <c r="AB763" i="4"/>
  <c r="AB785" i="4"/>
  <c r="AB827" i="4"/>
  <c r="AH827" i="4" s="1"/>
  <c r="AI827" i="4" s="1"/>
  <c r="AF758" i="4"/>
  <c r="AB634" i="4"/>
  <c r="AB699" i="4"/>
  <c r="AB714" i="4"/>
  <c r="AH714" i="4" s="1"/>
  <c r="AI714" i="4" s="1"/>
  <c r="AF710" i="4"/>
  <c r="AB756" i="4"/>
  <c r="AB825" i="4"/>
  <c r="AH825" i="4" s="1"/>
  <c r="AI825" i="4" s="1"/>
  <c r="AB612" i="4"/>
  <c r="AB610" i="4"/>
  <c r="AB696" i="4"/>
  <c r="AH696" i="4" s="1"/>
  <c r="AI696" i="4" s="1"/>
  <c r="AF702" i="4"/>
  <c r="AB621" i="4"/>
  <c r="AB602" i="4"/>
  <c r="AH602" i="4" s="1"/>
  <c r="AI602" i="4" s="1"/>
  <c r="AF599" i="4"/>
  <c r="AB594" i="4"/>
  <c r="AB604" i="4"/>
  <c r="AB616" i="4"/>
  <c r="AF589" i="4"/>
  <c r="AB573" i="4"/>
  <c r="AB564" i="4"/>
  <c r="AB542" i="4"/>
  <c r="AF538" i="4"/>
  <c r="AB537" i="4"/>
  <c r="AB549" i="4"/>
  <c r="AB519" i="4"/>
  <c r="AB453" i="4"/>
  <c r="AF493" i="4"/>
  <c r="AB400" i="4"/>
  <c r="AB190" i="4"/>
  <c r="AF176" i="4"/>
  <c r="AB172" i="4"/>
  <c r="AB95" i="4"/>
  <c r="AB655" i="4"/>
  <c r="AH655" i="4" s="1"/>
  <c r="AI655" i="4" s="1"/>
  <c r="AF723" i="4"/>
  <c r="AB813" i="4"/>
  <c r="AH813" i="4" s="1"/>
  <c r="AI813" i="4" s="1"/>
  <c r="AF793" i="4"/>
  <c r="AB646" i="4"/>
  <c r="AH646" i="4" s="1"/>
  <c r="AI646" i="4" s="1"/>
  <c r="AF764" i="4"/>
  <c r="AB758" i="4"/>
  <c r="AF636" i="4"/>
  <c r="AB710" i="4"/>
  <c r="AH710" i="4" s="1"/>
  <c r="AI710" i="4" s="1"/>
  <c r="AF698" i="4"/>
  <c r="AB702" i="4"/>
  <c r="AF771" i="4"/>
  <c r="AB599" i="4"/>
  <c r="AH599" i="4" s="1"/>
  <c r="AI599" i="4" s="1"/>
  <c r="AF596" i="4"/>
  <c r="AB589" i="4"/>
  <c r="AC589" i="4" s="1"/>
  <c r="AF575" i="4"/>
  <c r="AB552" i="4"/>
  <c r="AF496" i="4"/>
  <c r="AF522" i="4"/>
  <c r="AF440" i="4"/>
  <c r="AB489" i="4"/>
  <c r="AH489" i="4" s="1"/>
  <c r="AI489" i="4" s="1"/>
  <c r="AF479" i="4"/>
  <c r="AF441" i="4"/>
  <c r="AB447" i="4"/>
  <c r="AF401" i="4"/>
  <c r="AF210" i="4"/>
  <c r="AF196" i="4"/>
  <c r="AB105" i="4"/>
  <c r="AH105" i="4" s="1"/>
  <c r="AI105" i="4" s="1"/>
  <c r="AF45" i="4"/>
  <c r="AB431" i="4"/>
  <c r="AB409" i="4"/>
  <c r="AF306" i="4"/>
  <c r="AB305" i="4"/>
  <c r="AB217" i="4"/>
  <c r="AF194" i="4"/>
  <c r="AF113" i="4"/>
  <c r="AF102" i="4"/>
  <c r="AB93" i="4"/>
  <c r="AF95" i="4"/>
  <c r="AB45" i="4"/>
  <c r="AB13" i="4"/>
  <c r="AB408" i="4"/>
  <c r="AB238" i="4"/>
  <c r="AB275" i="4"/>
  <c r="AF225" i="4"/>
  <c r="AF227" i="4"/>
  <c r="AB197" i="4"/>
  <c r="AF181" i="4"/>
  <c r="AF190" i="4"/>
  <c r="AB193" i="4"/>
  <c r="AB176" i="4"/>
  <c r="AF172" i="4"/>
  <c r="AF155" i="4"/>
  <c r="AF105" i="4"/>
  <c r="AB63" i="4"/>
  <c r="AF63" i="4"/>
  <c r="AF62" i="4"/>
  <c r="AB53" i="4"/>
  <c r="AC53" i="4" s="1"/>
  <c r="AB29" i="4"/>
  <c r="AC29" i="4" s="1"/>
  <c r="AF13" i="4"/>
  <c r="AF9" i="4"/>
  <c r="W677" i="4"/>
  <c r="W770" i="4"/>
  <c r="W721" i="4"/>
  <c r="W670" i="4"/>
  <c r="W666" i="4"/>
  <c r="W725" i="4"/>
  <c r="W823" i="4"/>
  <c r="W660" i="4"/>
  <c r="W657" i="4"/>
  <c r="W822" i="4"/>
  <c r="W647" i="4"/>
  <c r="W760" i="4"/>
  <c r="W712" i="4"/>
  <c r="W627" i="4"/>
  <c r="W703" i="4"/>
  <c r="W601" i="4"/>
  <c r="W591" i="4"/>
  <c r="W573" i="4"/>
  <c r="W520" i="4"/>
  <c r="W444" i="4"/>
  <c r="W435" i="4"/>
  <c r="W484" i="4"/>
  <c r="W252" i="4"/>
  <c r="W281" i="4"/>
  <c r="W295" i="4"/>
  <c r="W204" i="4"/>
  <c r="W195" i="4"/>
  <c r="W141" i="4"/>
  <c r="W681" i="4"/>
  <c r="W539" i="4"/>
  <c r="W212" i="4"/>
  <c r="W675" i="4"/>
  <c r="W662" i="4"/>
  <c r="W655" i="4"/>
  <c r="W813" i="4"/>
  <c r="W646" i="4"/>
  <c r="W758" i="4"/>
  <c r="W710" i="4"/>
  <c r="W624" i="4"/>
  <c r="W702" i="4"/>
  <c r="W599" i="4"/>
  <c r="W589" i="4"/>
  <c r="W673" i="4"/>
  <c r="W724" i="4"/>
  <c r="W795" i="4"/>
  <c r="W649" i="4"/>
  <c r="W764" i="4"/>
  <c r="W827" i="4"/>
  <c r="W828" i="4" s="1"/>
  <c r="W714" i="4"/>
  <c r="W784" i="4"/>
  <c r="W825" i="4"/>
  <c r="W826" i="4" s="1"/>
  <c r="W696" i="4"/>
  <c r="W771" i="4"/>
  <c r="W602" i="4"/>
  <c r="W596" i="4"/>
  <c r="W616" i="4"/>
  <c r="W184" i="4"/>
  <c r="W157" i="4"/>
  <c r="W158" i="4" s="1"/>
  <c r="W214" i="4"/>
  <c r="W182" i="4"/>
  <c r="W186" i="4"/>
  <c r="W114" i="4"/>
  <c r="AF465" i="4"/>
  <c r="AF291" i="4"/>
  <c r="AF202" i="4"/>
  <c r="AF44" i="4"/>
  <c r="AF169" i="4"/>
  <c r="AF177" i="4"/>
  <c r="AF171" i="4"/>
  <c r="AF254" i="4"/>
  <c r="AF94" i="4"/>
  <c r="AF38" i="4"/>
  <c r="AF33" i="4"/>
  <c r="AF694" i="4"/>
  <c r="AF686" i="4"/>
  <c r="AF681" i="4"/>
  <c r="AF770" i="4"/>
  <c r="AF670" i="4"/>
  <c r="AF725" i="4"/>
  <c r="AF660" i="4"/>
  <c r="AF768" i="4"/>
  <c r="AF797" i="4"/>
  <c r="AF811" i="4"/>
  <c r="AF651" i="4"/>
  <c r="AF765" i="4"/>
  <c r="AF638" i="4"/>
  <c r="AF699" i="4"/>
  <c r="AF709" i="4"/>
  <c r="AF756" i="4"/>
  <c r="AF610" i="4"/>
  <c r="AF701" i="4"/>
  <c r="AF598" i="4"/>
  <c r="AF604" i="4"/>
  <c r="AF581" i="4"/>
  <c r="AB540" i="4"/>
  <c r="AH540" i="4" s="1"/>
  <c r="AI540" i="4" s="1"/>
  <c r="AF537" i="4"/>
  <c r="AB533" i="4"/>
  <c r="AB499" i="4"/>
  <c r="AH499" i="4" s="1"/>
  <c r="AI499" i="4" s="1"/>
  <c r="AB481" i="4"/>
  <c r="AF431" i="4"/>
  <c r="AB538" i="4"/>
  <c r="AF515" i="4"/>
  <c r="AB443" i="4"/>
  <c r="AH443" i="4" s="1"/>
  <c r="AI443" i="4" s="1"/>
  <c r="AB445" i="4"/>
  <c r="AB432" i="4"/>
  <c r="AF400" i="4"/>
  <c r="AB195" i="4"/>
  <c r="AF772" i="4"/>
  <c r="AF807" i="4"/>
  <c r="AF690" i="4"/>
  <c r="AF684" i="4"/>
  <c r="AF677" i="4"/>
  <c r="AF823" i="4"/>
  <c r="AF657" i="4"/>
  <c r="AF800" i="4"/>
  <c r="AF822" i="4"/>
  <c r="AF792" i="4"/>
  <c r="AF647" i="4"/>
  <c r="AF763" i="4"/>
  <c r="AF760" i="4"/>
  <c r="AF634" i="4"/>
  <c r="AF712" i="4"/>
  <c r="AF627" i="4"/>
  <c r="AF612" i="4"/>
  <c r="AF703" i="4"/>
  <c r="AF621" i="4"/>
  <c r="AF601" i="4"/>
  <c r="AF594" i="4"/>
  <c r="AF591" i="4"/>
  <c r="AF573" i="4"/>
  <c r="AB543" i="4"/>
  <c r="AF542" i="4"/>
  <c r="AB534" i="4"/>
  <c r="AF549" i="4"/>
  <c r="AB507" i="4"/>
  <c r="AB501" i="4"/>
  <c r="AB401" i="4"/>
  <c r="AB404" i="4"/>
  <c r="AF409" i="4"/>
  <c r="AB291" i="4"/>
  <c r="AB287" i="4"/>
  <c r="AB214" i="4"/>
  <c r="AH214" i="4" s="1"/>
  <c r="AI214" i="4" s="1"/>
  <c r="AF211" i="4"/>
  <c r="AB224" i="4"/>
  <c r="AH224" i="4" s="1"/>
  <c r="AI224" i="4" s="1"/>
  <c r="AB223" i="4"/>
  <c r="AF32" i="4"/>
  <c r="AF721" i="4"/>
  <c r="AF666" i="4"/>
  <c r="AB527" i="4"/>
  <c r="AB202" i="4"/>
  <c r="AH202" i="4" s="1"/>
  <c r="AI202" i="4" s="1"/>
  <c r="AB522" i="4"/>
  <c r="AB452" i="4"/>
  <c r="AH452" i="4" s="1"/>
  <c r="AI452" i="4" s="1"/>
  <c r="AF443" i="4"/>
  <c r="AB469" i="4"/>
  <c r="AB493" i="4"/>
  <c r="AH493" i="4" s="1"/>
  <c r="AI493" i="4" s="1"/>
  <c r="AF499" i="4"/>
  <c r="AB441" i="4"/>
  <c r="AB225" i="4"/>
  <c r="AC225" i="4" s="1"/>
  <c r="AB494" i="4"/>
  <c r="AB440" i="4"/>
  <c r="AF501" i="4"/>
  <c r="AB439" i="4"/>
  <c r="AH439" i="4" s="1"/>
  <c r="AI439" i="4" s="1"/>
  <c r="AF445" i="4"/>
  <c r="AB509" i="4"/>
  <c r="AB479" i="4"/>
  <c r="AF481" i="4"/>
  <c r="AB460" i="4"/>
  <c r="AB239" i="4"/>
  <c r="AB288" i="4"/>
  <c r="AF497" i="4"/>
  <c r="AF504" i="4"/>
  <c r="AF474" i="4"/>
  <c r="AF489" i="4"/>
  <c r="AB306" i="4"/>
  <c r="AB324" i="4"/>
  <c r="AB254" i="4"/>
  <c r="AF239" i="4"/>
  <c r="AB230" i="4"/>
  <c r="AF287" i="4"/>
  <c r="AB216" i="4"/>
  <c r="AB192" i="4"/>
  <c r="AH192" i="4" s="1"/>
  <c r="AI192" i="4" s="1"/>
  <c r="AB164" i="4"/>
  <c r="AB94" i="4"/>
  <c r="AB89" i="4"/>
  <c r="AF552" i="4"/>
  <c r="AF519" i="4"/>
  <c r="AF453" i="4"/>
  <c r="AF447" i="4"/>
  <c r="AF408" i="4"/>
  <c r="AB253" i="4"/>
  <c r="AB292" i="4"/>
  <c r="AH292" i="4" s="1"/>
  <c r="AI292" i="4" s="1"/>
  <c r="AB251" i="4"/>
  <c r="AH251" i="4" s="1"/>
  <c r="AI251" i="4" s="1"/>
  <c r="AB212" i="4"/>
  <c r="AB188" i="4"/>
  <c r="AF224" i="4"/>
  <c r="AB186" i="4"/>
  <c r="AF195" i="4"/>
  <c r="AB194" i="4"/>
  <c r="AF164" i="4"/>
  <c r="AF55" i="4"/>
  <c r="AB62" i="4"/>
  <c r="AF238" i="4"/>
  <c r="AB210" i="4"/>
  <c r="AF223" i="4"/>
  <c r="AB171" i="4"/>
  <c r="AB41" i="4"/>
  <c r="AH41" i="4" s="1"/>
  <c r="AI41" i="4" s="1"/>
  <c r="AF29" i="4"/>
  <c r="AF310" i="4"/>
  <c r="AF296" i="4"/>
  <c r="AF212" i="4"/>
  <c r="AB227" i="4"/>
  <c r="AB181" i="4"/>
  <c r="AB177" i="4"/>
  <c r="AB33" i="4"/>
  <c r="AF251" i="4"/>
  <c r="AF305" i="4"/>
  <c r="AF216" i="4"/>
  <c r="AF197" i="4"/>
  <c r="AB169" i="4"/>
  <c r="AB161" i="4"/>
  <c r="AB38" i="4"/>
  <c r="AB32" i="4"/>
  <c r="AF161" i="4"/>
  <c r="AF154" i="4"/>
  <c r="AF93" i="4"/>
  <c r="AB68" i="4"/>
  <c r="AH68" i="4" s="1"/>
  <c r="AI68" i="4" s="1"/>
  <c r="AF53" i="4"/>
  <c r="AF12" i="4"/>
  <c r="AB154" i="4"/>
  <c r="AF100" i="4"/>
  <c r="AF48" i="4"/>
  <c r="AB44" i="4"/>
  <c r="AF19" i="4"/>
  <c r="AB12" i="4"/>
  <c r="AH12" i="4" s="1"/>
  <c r="AI12" i="4" s="1"/>
  <c r="AB121" i="4"/>
  <c r="AB100" i="4"/>
  <c r="AB48" i="4"/>
  <c r="AB19" i="4"/>
  <c r="W50" i="4"/>
  <c r="W41" i="4"/>
  <c r="W32" i="4"/>
  <c r="W29" i="4"/>
  <c r="W542" i="4"/>
  <c r="W287" i="4"/>
  <c r="W94" i="4"/>
  <c r="W100" i="4"/>
  <c r="W62" i="4"/>
  <c r="W537" i="4"/>
  <c r="W51" i="4"/>
  <c r="W45" i="4"/>
  <c r="W39" i="4"/>
  <c r="W36" i="4"/>
  <c r="W101" i="4"/>
  <c r="W16" i="4"/>
  <c r="W223" i="4"/>
  <c r="W211" i="4"/>
  <c r="W105" i="4"/>
  <c r="W104" i="4"/>
  <c r="W103" i="4"/>
  <c r="W117" i="4"/>
  <c r="W90" i="4"/>
  <c r="W68" i="4"/>
  <c r="W69" i="4" s="1"/>
  <c r="W58" i="4"/>
  <c r="W59" i="4" s="1"/>
  <c r="W55" i="4"/>
  <c r="W57" i="4" s="1"/>
  <c r="W48" i="4"/>
  <c r="W26" i="4"/>
  <c r="W19" i="4"/>
  <c r="W20" i="4" s="1"/>
  <c r="W11" i="4"/>
  <c r="W9" i="4"/>
  <c r="X526" i="4" l="1"/>
  <c r="T959" i="6"/>
  <c r="X434" i="6"/>
  <c r="X960" i="6"/>
  <c r="U299" i="6"/>
  <c r="T165" i="6"/>
  <c r="S348" i="6"/>
  <c r="T156" i="6"/>
  <c r="S152" i="6"/>
  <c r="S845" i="6"/>
  <c r="R829" i="6"/>
  <c r="R83" i="6"/>
  <c r="X344" i="6"/>
  <c r="S65" i="6"/>
  <c r="R569" i="6"/>
  <c r="U153" i="6"/>
  <c r="U961" i="6" s="1"/>
  <c r="R403" i="6"/>
  <c r="R378" i="6"/>
  <c r="S318" i="6"/>
  <c r="T298" i="6"/>
  <c r="T455" i="6"/>
  <c r="S384" i="6"/>
  <c r="S166" i="6"/>
  <c r="S250" i="6"/>
  <c r="S335" i="6"/>
  <c r="S547" i="6"/>
  <c r="X829" i="6"/>
  <c r="R344" i="6"/>
  <c r="R153" i="6"/>
  <c r="R961" i="6" s="1"/>
  <c r="S788" i="6"/>
  <c r="R434" i="6"/>
  <c r="X153" i="6"/>
  <c r="X569" i="6"/>
  <c r="S25" i="6"/>
  <c r="R299" i="6"/>
  <c r="S754" i="6"/>
  <c r="S829" i="6" s="1"/>
  <c r="S556" i="6"/>
  <c r="T64" i="6"/>
  <c r="T402" i="6"/>
  <c r="V960" i="6"/>
  <c r="R960" i="6"/>
  <c r="S396" i="6"/>
  <c r="T14" i="6"/>
  <c r="T15" i="6"/>
  <c r="T17" i="6"/>
  <c r="T18" i="6"/>
  <c r="G12" i="9" s="1"/>
  <c r="T67" i="6"/>
  <c r="T72" i="6" s="1"/>
  <c r="S358" i="6"/>
  <c r="T485" i="6"/>
  <c r="T486" i="6"/>
  <c r="T491" i="6"/>
  <c r="T492" i="6"/>
  <c r="S913" i="6"/>
  <c r="T205" i="6"/>
  <c r="T52" i="6"/>
  <c r="T516" i="6"/>
  <c r="Y959" i="6"/>
  <c r="T410" i="6"/>
  <c r="S415" i="6"/>
  <c r="S434" i="6" s="1"/>
  <c r="T30" i="6"/>
  <c r="T31" i="6"/>
  <c r="G17" i="9" s="1"/>
  <c r="S576" i="6"/>
  <c r="S577" i="6"/>
  <c r="S146" i="6"/>
  <c r="T191" i="6"/>
  <c r="S233" i="6"/>
  <c r="S236" i="6" s="1"/>
  <c r="S366" i="6"/>
  <c r="T433" i="6"/>
  <c r="S477" i="6"/>
  <c r="S526" i="6"/>
  <c r="T183" i="6"/>
  <c r="T35" i="6"/>
  <c r="G22" i="9" s="1"/>
  <c r="G23" i="9" s="1"/>
  <c r="T34" i="6"/>
  <c r="T782" i="6"/>
  <c r="T437" i="6"/>
  <c r="T405" i="6"/>
  <c r="S301" i="6"/>
  <c r="S304" i="6" s="1"/>
  <c r="T168" i="6"/>
  <c r="T179" i="6" s="1"/>
  <c r="T20" i="6"/>
  <c r="T582" i="6"/>
  <c r="T583" i="6"/>
  <c r="T449" i="6"/>
  <c r="T42" i="6"/>
  <c r="T43" i="6"/>
  <c r="G27" i="9" s="1"/>
  <c r="S587" i="6"/>
  <c r="S626" i="6" s="1"/>
  <c r="T622" i="6"/>
  <c r="S341" i="6"/>
  <c r="T869" i="6"/>
  <c r="T872" i="6" s="1"/>
  <c r="T879" i="6"/>
  <c r="T882" i="6" s="1"/>
  <c r="T47" i="6"/>
  <c r="T46" i="6"/>
  <c r="S99" i="6"/>
  <c r="S153" i="6" s="1"/>
  <c r="S371" i="6"/>
  <c r="T429" i="6"/>
  <c r="S471" i="6"/>
  <c r="S478" i="6" s="1"/>
  <c r="S332" i="6"/>
  <c r="S344" i="6" s="1"/>
  <c r="T521" i="6"/>
  <c r="S566" i="6"/>
  <c r="S885" i="6"/>
  <c r="S890" i="6"/>
  <c r="S209" i="6"/>
  <c r="T178" i="6"/>
  <c r="S403" i="6"/>
  <c r="T293" i="6"/>
  <c r="T480" i="6"/>
  <c r="T483" i="6" s="1"/>
  <c r="T832" i="6"/>
  <c r="T835" i="6" s="1"/>
  <c r="T777" i="6"/>
  <c r="T818" i="6"/>
  <c r="T579" i="6"/>
  <c r="T580" i="6"/>
  <c r="G79" i="9" s="1"/>
  <c r="T198" i="6"/>
  <c r="T459" i="6"/>
  <c r="T498" i="6"/>
  <c r="T28" i="6"/>
  <c r="G14" i="9" s="1"/>
  <c r="T27" i="6"/>
  <c r="S377" i="6"/>
  <c r="T108" i="6"/>
  <c r="T528" i="6"/>
  <c r="T529" i="6"/>
  <c r="G76" i="9" s="1"/>
  <c r="T629" i="6"/>
  <c r="T630" i="6"/>
  <c r="T837" i="6"/>
  <c r="T838" i="6"/>
  <c r="S83" i="6"/>
  <c r="S283" i="6"/>
  <c r="S268" i="6"/>
  <c r="S531" i="6"/>
  <c r="S924" i="6"/>
  <c r="S960" i="6" s="1"/>
  <c r="W955" i="6"/>
  <c r="W913" i="6"/>
  <c r="W879" i="6"/>
  <c r="W882" i="6" s="1"/>
  <c r="I98" i="9" s="1"/>
  <c r="W924" i="6"/>
  <c r="Y879" i="6"/>
  <c r="Y882" i="6" s="1"/>
  <c r="V569" i="6"/>
  <c r="W869" i="6"/>
  <c r="W872" i="6" s="1"/>
  <c r="I96" i="9" s="1"/>
  <c r="Y832" i="6"/>
  <c r="Y835" i="6" s="1"/>
  <c r="Y869" i="6"/>
  <c r="Y872" i="6" s="1"/>
  <c r="W842" i="6"/>
  <c r="W845" i="6" s="1"/>
  <c r="W838" i="6"/>
  <c r="I94" i="9" s="1"/>
  <c r="W837" i="6"/>
  <c r="Y838" i="6"/>
  <c r="Y837" i="6"/>
  <c r="W832" i="6"/>
  <c r="W835" i="6" s="1"/>
  <c r="I93" i="9" s="1"/>
  <c r="W818" i="6"/>
  <c r="V829" i="6"/>
  <c r="Y818" i="6"/>
  <c r="W777" i="6"/>
  <c r="Y782" i="6"/>
  <c r="W754" i="6"/>
  <c r="Y777" i="6"/>
  <c r="Y622" i="6"/>
  <c r="Y630" i="6"/>
  <c r="Y629" i="6"/>
  <c r="W556" i="6"/>
  <c r="W569" i="6" s="1"/>
  <c r="Y583" i="6"/>
  <c r="Y582" i="6"/>
  <c r="Y580" i="6"/>
  <c r="Y579" i="6"/>
  <c r="W577" i="6"/>
  <c r="I78" i="9" s="1"/>
  <c r="W576" i="6"/>
  <c r="Y516" i="6"/>
  <c r="Y529" i="6"/>
  <c r="Y528" i="6"/>
  <c r="V344" i="6"/>
  <c r="Y521" i="6"/>
  <c r="W516" i="6"/>
  <c r="W526" i="6" s="1"/>
  <c r="I71" i="9" s="1"/>
  <c r="W498" i="6"/>
  <c r="W513" i="6" s="1"/>
  <c r="Y498" i="6"/>
  <c r="Y491" i="6"/>
  <c r="Y486" i="6"/>
  <c r="Y485" i="6"/>
  <c r="W477" i="6"/>
  <c r="Y449" i="6"/>
  <c r="V478" i="6"/>
  <c r="W471" i="6"/>
  <c r="W478" i="6" s="1"/>
  <c r="Y459" i="6"/>
  <c r="Y455" i="6"/>
  <c r="Y437" i="6"/>
  <c r="Y433" i="6"/>
  <c r="Y402" i="6"/>
  <c r="V403" i="6"/>
  <c r="W415" i="6"/>
  <c r="W434" i="6" s="1"/>
  <c r="W407" i="6"/>
  <c r="W411" i="6" s="1"/>
  <c r="W377" i="6"/>
  <c r="V378" i="6"/>
  <c r="W396" i="6"/>
  <c r="W384" i="6"/>
  <c r="W366" i="6"/>
  <c r="W358" i="6"/>
  <c r="W341" i="6"/>
  <c r="W335" i="6"/>
  <c r="V209" i="6"/>
  <c r="W219" i="6"/>
  <c r="W332" i="6"/>
  <c r="V299" i="6"/>
  <c r="V236" i="6"/>
  <c r="W318" i="6"/>
  <c r="W178" i="6"/>
  <c r="Y298" i="6"/>
  <c r="W293" i="6"/>
  <c r="Y293" i="6"/>
  <c r="W283" i="6"/>
  <c r="W268" i="6"/>
  <c r="W250" i="6"/>
  <c r="W233" i="6"/>
  <c r="W236" i="6" s="1"/>
  <c r="Y205" i="6"/>
  <c r="Y198" i="6"/>
  <c r="W191" i="6"/>
  <c r="W209" i="6" s="1"/>
  <c r="Y191" i="6"/>
  <c r="Y183" i="6"/>
  <c r="Y178" i="6"/>
  <c r="Y165" i="6"/>
  <c r="Y156" i="6"/>
  <c r="W152" i="6"/>
  <c r="W146" i="6"/>
  <c r="V153" i="6"/>
  <c r="W122" i="6"/>
  <c r="W130" i="6"/>
  <c r="W108" i="6"/>
  <c r="Y108" i="6"/>
  <c r="W99" i="6"/>
  <c r="W82" i="6"/>
  <c r="Y64" i="6"/>
  <c r="W890" i="6"/>
  <c r="I99" i="9" s="1"/>
  <c r="V65" i="6"/>
  <c r="W64" i="6"/>
  <c r="W57" i="6"/>
  <c r="W52" i="6"/>
  <c r="Y46" i="6"/>
  <c r="Y52" i="6"/>
  <c r="W42" i="6"/>
  <c r="W47" i="6"/>
  <c r="I31" i="9" s="1"/>
  <c r="W46" i="6"/>
  <c r="Y42" i="6"/>
  <c r="Y35" i="6"/>
  <c r="Y34" i="6"/>
  <c r="W34" i="6"/>
  <c r="W31" i="6"/>
  <c r="I17" i="9" s="1"/>
  <c r="W30" i="6"/>
  <c r="Y31" i="6"/>
  <c r="Y30" i="6"/>
  <c r="Y28" i="6"/>
  <c r="Y27" i="6"/>
  <c r="W22" i="6"/>
  <c r="W25" i="6" s="1"/>
  <c r="I13" i="9" s="1"/>
  <c r="Y18" i="6"/>
  <c r="Y17" i="6"/>
  <c r="Y14" i="6"/>
  <c r="W14" i="6"/>
  <c r="W626" i="6"/>
  <c r="Y483" i="6"/>
  <c r="Y492" i="6"/>
  <c r="W179" i="6"/>
  <c r="W304" i="6"/>
  <c r="W166" i="6"/>
  <c r="Y179" i="6"/>
  <c r="W83" i="6"/>
  <c r="Y72" i="6"/>
  <c r="W72" i="6"/>
  <c r="Y47" i="6"/>
  <c r="W43" i="6"/>
  <c r="I27" i="9" s="1"/>
  <c r="Y43" i="6"/>
  <c r="Y15" i="6"/>
  <c r="U845" i="4"/>
  <c r="S437" i="4"/>
  <c r="X341" i="4"/>
  <c r="R371" i="4"/>
  <c r="R304" i="4"/>
  <c r="U569" i="4"/>
  <c r="X477" i="4"/>
  <c r="R201" i="4"/>
  <c r="R209" i="4" s="1"/>
  <c r="U65" i="4"/>
  <c r="X72" i="4"/>
  <c r="R411" i="4"/>
  <c r="X65" i="4"/>
  <c r="R65" i="4"/>
  <c r="R268" i="4"/>
  <c r="X318" i="4"/>
  <c r="U434" i="4"/>
  <c r="S446" i="4"/>
  <c r="S782" i="4"/>
  <c r="S399" i="4"/>
  <c r="X384" i="4"/>
  <c r="S824" i="4"/>
  <c r="U250" i="4"/>
  <c r="X754" i="4"/>
  <c r="R377" i="4"/>
  <c r="X283" i="4"/>
  <c r="X77" i="4"/>
  <c r="X83" i="4" s="1"/>
  <c r="X250" i="4"/>
  <c r="X955" i="4"/>
  <c r="S108" i="4"/>
  <c r="R625" i="4"/>
  <c r="X788" i="4"/>
  <c r="U99" i="4"/>
  <c r="U153" i="4" s="1"/>
  <c r="R335" i="4"/>
  <c r="X122" i="4"/>
  <c r="U626" i="4"/>
  <c r="U166" i="4"/>
  <c r="R526" i="4"/>
  <c r="X209" i="4"/>
  <c r="U378" i="4"/>
  <c r="U236" i="4"/>
  <c r="R547" i="4"/>
  <c r="U471" i="4"/>
  <c r="U478" i="4" s="1"/>
  <c r="X82" i="4"/>
  <c r="R250" i="4"/>
  <c r="S410" i="4"/>
  <c r="U829" i="4"/>
  <c r="R166" i="4"/>
  <c r="U152" i="4"/>
  <c r="S52" i="4"/>
  <c r="R318" i="4"/>
  <c r="X358" i="4"/>
  <c r="X513" i="4"/>
  <c r="R82" i="4"/>
  <c r="S449" i="4"/>
  <c r="R754" i="4"/>
  <c r="U377" i="4"/>
  <c r="X130" i="4"/>
  <c r="X566" i="4"/>
  <c r="R513" i="4"/>
  <c r="U209" i="4"/>
  <c r="S582" i="4"/>
  <c r="S583" i="4"/>
  <c r="X913" i="4"/>
  <c r="R913" i="4"/>
  <c r="S46" i="4"/>
  <c r="S47" i="4"/>
  <c r="S27" i="4"/>
  <c r="S28" i="4"/>
  <c r="U913" i="4"/>
  <c r="U960" i="4" s="1"/>
  <c r="R146" i="4"/>
  <c r="R924" i="4"/>
  <c r="S168" i="4"/>
  <c r="S179" i="4" s="1"/>
  <c r="X587" i="4"/>
  <c r="X626" i="4" s="1"/>
  <c r="X885" i="4"/>
  <c r="X890" i="4" s="1"/>
  <c r="U301" i="4"/>
  <c r="U304" i="4" s="1"/>
  <c r="S20" i="4"/>
  <c r="S25" i="4" s="1"/>
  <c r="R531" i="4"/>
  <c r="S415" i="4"/>
  <c r="S480" i="4"/>
  <c r="S483" i="4" s="1"/>
  <c r="R74" i="4"/>
  <c r="R83" i="4" s="1"/>
  <c r="R384" i="4"/>
  <c r="S433" i="4"/>
  <c r="V955" i="4"/>
  <c r="S516" i="4"/>
  <c r="X366" i="4"/>
  <c r="R283" i="4"/>
  <c r="R99" i="4"/>
  <c r="R626" i="4"/>
  <c r="S34" i="4"/>
  <c r="S35" i="4"/>
  <c r="S208" i="4"/>
  <c r="S348" i="4"/>
  <c r="S508" i="4"/>
  <c r="S455" i="4"/>
  <c r="S777" i="4"/>
  <c r="S869" i="4"/>
  <c r="S872" i="4" s="1"/>
  <c r="R885" i="4"/>
  <c r="R890" i="4" s="1"/>
  <c r="S156" i="4"/>
  <c r="X415" i="4"/>
  <c r="X556" i="4"/>
  <c r="S498" i="4"/>
  <c r="R955" i="4"/>
  <c r="X146" i="4"/>
  <c r="X396" i="4"/>
  <c r="X424" i="4"/>
  <c r="S492" i="4"/>
  <c r="S491" i="4"/>
  <c r="S580" i="4"/>
  <c r="S579" i="4"/>
  <c r="S521" i="4"/>
  <c r="U576" i="4"/>
  <c r="U577" i="4"/>
  <c r="S615" i="4"/>
  <c r="S205" i="4"/>
  <c r="X625" i="4"/>
  <c r="X332" i="4"/>
  <c r="R233" i="4"/>
  <c r="T133" i="4"/>
  <c r="X348" i="4"/>
  <c r="R130" i="4"/>
  <c r="X166" i="4"/>
  <c r="R845" i="4"/>
  <c r="S405" i="4"/>
  <c r="S301" i="4"/>
  <c r="S30" i="4"/>
  <c r="S31" i="4"/>
  <c r="R566" i="4"/>
  <c r="U283" i="4"/>
  <c r="X471" i="4"/>
  <c r="S191" i="4"/>
  <c r="R152" i="4"/>
  <c r="S485" i="4"/>
  <c r="S486" i="4"/>
  <c r="S959" i="4"/>
  <c r="X99" i="4"/>
  <c r="X459" i="4"/>
  <c r="S183" i="4"/>
  <c r="X531" i="4"/>
  <c r="W959" i="4"/>
  <c r="R366" i="4"/>
  <c r="R332" i="4"/>
  <c r="R396" i="4"/>
  <c r="S17" i="4"/>
  <c r="S18" i="4"/>
  <c r="S402" i="4"/>
  <c r="S459" i="4"/>
  <c r="S622" i="4"/>
  <c r="S630" i="4"/>
  <c r="S629" i="4"/>
  <c r="S837" i="4"/>
  <c r="S838" i="4"/>
  <c r="R471" i="4"/>
  <c r="R478" i="4" s="1"/>
  <c r="X152" i="4"/>
  <c r="X228" i="4"/>
  <c r="X236" i="4" s="1"/>
  <c r="S43" i="4"/>
  <c r="S42" i="4"/>
  <c r="S198" i="4"/>
  <c r="S528" i="4"/>
  <c r="S529" i="4"/>
  <c r="S818" i="4"/>
  <c r="S832" i="4"/>
  <c r="S835" i="4" s="1"/>
  <c r="S424" i="4"/>
  <c r="R228" i="4"/>
  <c r="R576" i="4"/>
  <c r="R577" i="4"/>
  <c r="S165" i="4"/>
  <c r="S298" i="4"/>
  <c r="U384" i="4"/>
  <c r="U403" i="4" s="1"/>
  <c r="S67" i="4"/>
  <c r="S72" i="4" s="1"/>
  <c r="S178" i="4"/>
  <c r="X268" i="4"/>
  <c r="S429" i="4"/>
  <c r="X418" i="4"/>
  <c r="S550" i="4"/>
  <c r="S879" i="4"/>
  <c r="S882" i="4" s="1"/>
  <c r="X924" i="4"/>
  <c r="S14" i="4"/>
  <c r="S15" i="4"/>
  <c r="R122" i="4"/>
  <c r="R341" i="4"/>
  <c r="R788" i="4"/>
  <c r="T84" i="4"/>
  <c r="R108" i="4"/>
  <c r="R424" i="4"/>
  <c r="R434" i="4" s="1"/>
  <c r="U344" i="4"/>
  <c r="X25" i="4"/>
  <c r="V879" i="4"/>
  <c r="V924" i="4"/>
  <c r="V913" i="4"/>
  <c r="W842" i="4"/>
  <c r="V869" i="4"/>
  <c r="V872" i="4" s="1"/>
  <c r="W838" i="4"/>
  <c r="I94" i="7" s="1"/>
  <c r="W837" i="4"/>
  <c r="V835" i="4"/>
  <c r="V834" i="4"/>
  <c r="W629" i="4"/>
  <c r="V587" i="4"/>
  <c r="W832" i="4"/>
  <c r="V818" i="4"/>
  <c r="V788" i="4"/>
  <c r="W782" i="4"/>
  <c r="V777" i="4"/>
  <c r="V754" i="4"/>
  <c r="V629" i="4"/>
  <c r="W625" i="4"/>
  <c r="V622" i="4"/>
  <c r="V615" i="4"/>
  <c r="V583" i="4"/>
  <c r="V582" i="4"/>
  <c r="W580" i="4"/>
  <c r="I79" i="7" s="1"/>
  <c r="W579" i="4"/>
  <c r="V576" i="4"/>
  <c r="V566" i="4"/>
  <c r="V556" i="4"/>
  <c r="V547" i="4"/>
  <c r="W529" i="4"/>
  <c r="I76" i="7" s="1"/>
  <c r="W528" i="4"/>
  <c r="W516" i="4"/>
  <c r="V508" i="4"/>
  <c r="V498" i="4"/>
  <c r="V491" i="4"/>
  <c r="W437" i="4"/>
  <c r="W486" i="4"/>
  <c r="I68" i="7" s="1"/>
  <c r="W485" i="4"/>
  <c r="V449" i="4"/>
  <c r="V471" i="4"/>
  <c r="V477" i="4"/>
  <c r="V459" i="4"/>
  <c r="V446" i="4"/>
  <c r="W433" i="4"/>
  <c r="V429" i="4"/>
  <c r="V415" i="4"/>
  <c r="V418" i="4"/>
  <c r="V424" i="4"/>
  <c r="W410" i="4"/>
  <c r="V407" i="4"/>
  <c r="V411" i="4" s="1"/>
  <c r="W402" i="4"/>
  <c r="V396" i="4"/>
  <c r="V384" i="4"/>
  <c r="V377" i="4"/>
  <c r="V358" i="4"/>
  <c r="V371" i="4"/>
  <c r="V366" i="4"/>
  <c r="V348" i="4"/>
  <c r="V341" i="4"/>
  <c r="V332" i="4"/>
  <c r="W208" i="4"/>
  <c r="V318" i="4"/>
  <c r="V283" i="4"/>
  <c r="V293" i="4"/>
  <c r="V268" i="4"/>
  <c r="V250" i="4"/>
  <c r="V257" i="4"/>
  <c r="V201" i="4"/>
  <c r="V233" i="4"/>
  <c r="V228" i="4"/>
  <c r="V219" i="4"/>
  <c r="V208" i="4"/>
  <c r="V205" i="4"/>
  <c r="V191" i="4"/>
  <c r="W183" i="4"/>
  <c r="V183" i="4"/>
  <c r="V178" i="4"/>
  <c r="V152" i="4"/>
  <c r="V165" i="4"/>
  <c r="V162" i="4"/>
  <c r="V166" i="4" s="1"/>
  <c r="V146" i="4"/>
  <c r="V130" i="4"/>
  <c r="V122" i="4"/>
  <c r="V108" i="4"/>
  <c r="V99" i="4"/>
  <c r="V82" i="4"/>
  <c r="V77" i="4"/>
  <c r="V83" i="4" s="1"/>
  <c r="V64" i="4"/>
  <c r="W34" i="4"/>
  <c r="V57" i="4"/>
  <c r="V65" i="4" s="1"/>
  <c r="V890" i="4"/>
  <c r="W483" i="4"/>
  <c r="V42" i="4"/>
  <c r="V47" i="4"/>
  <c r="V46" i="4"/>
  <c r="V34" i="4"/>
  <c r="W31" i="4"/>
  <c r="I17" i="7" s="1"/>
  <c r="W30" i="4"/>
  <c r="W28" i="4"/>
  <c r="I14" i="7" s="1"/>
  <c r="W27" i="4"/>
  <c r="V22" i="4"/>
  <c r="V25" i="4" s="1"/>
  <c r="W18" i="4"/>
  <c r="I12" i="7" s="1"/>
  <c r="W17" i="4"/>
  <c r="V14" i="4"/>
  <c r="V882" i="4"/>
  <c r="W630" i="4"/>
  <c r="V630" i="4"/>
  <c r="V577" i="4"/>
  <c r="V526" i="4"/>
  <c r="V304" i="4"/>
  <c r="V492" i="4"/>
  <c r="V179" i="4"/>
  <c r="W35" i="4"/>
  <c r="V72" i="4"/>
  <c r="V43" i="4"/>
  <c r="V35" i="4"/>
  <c r="V15" i="4"/>
  <c r="G86" i="9"/>
  <c r="G31" i="9"/>
  <c r="G94" i="9"/>
  <c r="G84" i="9"/>
  <c r="G68" i="9"/>
  <c r="T406" i="6"/>
  <c r="T407" i="6" s="1"/>
  <c r="G69" i="9"/>
  <c r="T892" i="6"/>
  <c r="Y917" i="6"/>
  <c r="T883" i="6"/>
  <c r="Y843" i="6"/>
  <c r="Y844" i="6" s="1"/>
  <c r="T787" i="6"/>
  <c r="T784" i="6"/>
  <c r="T789" i="6"/>
  <c r="T790" i="6" s="1"/>
  <c r="T783" i="6"/>
  <c r="Y624" i="6"/>
  <c r="I63" i="9"/>
  <c r="Y511" i="6"/>
  <c r="Y512" i="6" s="1"/>
  <c r="Y461" i="6"/>
  <c r="T438" i="6"/>
  <c r="T446" i="6" s="1"/>
  <c r="Y368" i="6"/>
  <c r="Y352" i="6"/>
  <c r="T362" i="6"/>
  <c r="Y359" i="6"/>
  <c r="T368" i="6"/>
  <c r="T311" i="6"/>
  <c r="T245" i="6"/>
  <c r="Y243" i="6"/>
  <c r="Y265" i="6"/>
  <c r="T258" i="6"/>
  <c r="T273" i="6"/>
  <c r="Y199" i="6"/>
  <c r="Y406" i="6"/>
  <c r="T151" i="6"/>
  <c r="T131" i="6"/>
  <c r="T132" i="6" s="1"/>
  <c r="T96" i="6"/>
  <c r="T133" i="6"/>
  <c r="T387" i="6"/>
  <c r="T388" i="6" s="1"/>
  <c r="Y78" i="6"/>
  <c r="Y79" i="6" s="1"/>
  <c r="Y75" i="6"/>
  <c r="Y77" i="6" s="1"/>
  <c r="Y387" i="6"/>
  <c r="Y388" i="6" s="1"/>
  <c r="Y425" i="6"/>
  <c r="Y426" i="6" s="1"/>
  <c r="T425" i="6"/>
  <c r="T426" i="6" s="1"/>
  <c r="T917" i="6"/>
  <c r="T888" i="6"/>
  <c r="T889" i="6" s="1"/>
  <c r="Y888" i="6"/>
  <c r="Y889" i="6" s="1"/>
  <c r="Y883" i="6"/>
  <c r="Y892" i="6"/>
  <c r="Y951" i="6"/>
  <c r="Y955" i="6" s="1"/>
  <c r="Z846" i="6"/>
  <c r="T843" i="6"/>
  <c r="T844" i="6" s="1"/>
  <c r="Z776" i="6"/>
  <c r="Z814" i="6"/>
  <c r="Z747" i="6"/>
  <c r="T786" i="6"/>
  <c r="Y786" i="6"/>
  <c r="Z774" i="6"/>
  <c r="Z731" i="6"/>
  <c r="Z725" i="6"/>
  <c r="Y787" i="6"/>
  <c r="Z822" i="6"/>
  <c r="Z717" i="6"/>
  <c r="Z811" i="6"/>
  <c r="Z709" i="6"/>
  <c r="Z696" i="6"/>
  <c r="Z805" i="6"/>
  <c r="Z685" i="6"/>
  <c r="Z803" i="6"/>
  <c r="Z682" i="6"/>
  <c r="Z802" i="6"/>
  <c r="Z674" i="6"/>
  <c r="Z769" i="6"/>
  <c r="Z801" i="6"/>
  <c r="Z654" i="6"/>
  <c r="Z793" i="6"/>
  <c r="Z778" i="6"/>
  <c r="Z779" i="6" s="1"/>
  <c r="Z791" i="6"/>
  <c r="Z647" i="6"/>
  <c r="Z766" i="6"/>
  <c r="Z645" i="6"/>
  <c r="T623" i="6"/>
  <c r="Z765" i="6"/>
  <c r="Z644" i="6"/>
  <c r="Z764" i="6"/>
  <c r="Z643" i="6"/>
  <c r="Z763" i="6"/>
  <c r="Z640" i="6"/>
  <c r="Z785" i="6"/>
  <c r="Z762" i="6"/>
  <c r="Z827" i="6"/>
  <c r="Z828" i="6" s="1"/>
  <c r="Z758" i="6"/>
  <c r="Z632" i="6"/>
  <c r="Y544" i="6"/>
  <c r="Y784" i="6"/>
  <c r="Y789" i="6"/>
  <c r="Y790" i="6" s="1"/>
  <c r="Y783" i="6"/>
  <c r="Z780" i="6"/>
  <c r="Z631" i="6"/>
  <c r="Y623" i="6"/>
  <c r="Z755" i="6"/>
  <c r="Z614" i="6"/>
  <c r="T624" i="6"/>
  <c r="Z612" i="6"/>
  <c r="Z585" i="6"/>
  <c r="Z621" i="6"/>
  <c r="T544" i="6"/>
  <c r="Y555" i="6"/>
  <c r="Y530" i="6"/>
  <c r="Y531" i="6" s="1"/>
  <c r="T555" i="6"/>
  <c r="T530" i="6"/>
  <c r="Z620" i="6"/>
  <c r="Z602" i="6"/>
  <c r="Z619" i="6"/>
  <c r="T557" i="6"/>
  <c r="Y557" i="6"/>
  <c r="Z593" i="6"/>
  <c r="T567" i="6"/>
  <c r="T568" i="6" s="1"/>
  <c r="Y567" i="6"/>
  <c r="Y568" i="6" s="1"/>
  <c r="Z616" i="6"/>
  <c r="T570" i="6"/>
  <c r="Y558" i="6"/>
  <c r="T558" i="6"/>
  <c r="T524" i="6"/>
  <c r="T525" i="6" s="1"/>
  <c r="Z543" i="6"/>
  <c r="Y524" i="6"/>
  <c r="Z515" i="6"/>
  <c r="Z519" i="6"/>
  <c r="Y334" i="6"/>
  <c r="Z494" i="6"/>
  <c r="T511" i="6"/>
  <c r="T512" i="6" s="1"/>
  <c r="Z493" i="6"/>
  <c r="Z509" i="6"/>
  <c r="Z510" i="6" s="1"/>
  <c r="T476" i="6"/>
  <c r="T477" i="6" s="1"/>
  <c r="Y476" i="6"/>
  <c r="Z456" i="6"/>
  <c r="Z459" i="6" s="1"/>
  <c r="T419" i="6"/>
  <c r="T424" i="6" s="1"/>
  <c r="T461" i="6"/>
  <c r="Z453" i="6"/>
  <c r="Y311" i="6"/>
  <c r="Y318" i="6" s="1"/>
  <c r="Z440" i="6"/>
  <c r="Z439" i="6"/>
  <c r="Y416" i="6"/>
  <c r="Y418" i="6" s="1"/>
  <c r="T416" i="6"/>
  <c r="T418" i="6" s="1"/>
  <c r="Y438" i="6"/>
  <c r="Y446" i="6" s="1"/>
  <c r="Y460" i="6"/>
  <c r="Y413" i="6"/>
  <c r="Y419" i="6"/>
  <c r="Y424" i="6" s="1"/>
  <c r="Z430" i="6"/>
  <c r="Y273" i="6"/>
  <c r="Z404" i="6"/>
  <c r="Z405" i="6" s="1"/>
  <c r="Y398" i="6"/>
  <c r="Y399" i="6" s="1"/>
  <c r="T398" i="6"/>
  <c r="T399" i="6" s="1"/>
  <c r="T352" i="6"/>
  <c r="Y347" i="6"/>
  <c r="Y240" i="6"/>
  <c r="T347" i="6"/>
  <c r="Y395" i="6"/>
  <c r="T256" i="6"/>
  <c r="T257" i="6" s="1"/>
  <c r="T334" i="6"/>
  <c r="T351" i="6"/>
  <c r="Y351" i="6"/>
  <c r="Y256" i="6"/>
  <c r="Y257" i="6" s="1"/>
  <c r="Y357" i="6"/>
  <c r="Y321" i="6"/>
  <c r="T321" i="6"/>
  <c r="Y362" i="6"/>
  <c r="T359" i="6"/>
  <c r="Y367" i="6"/>
  <c r="T325" i="6"/>
  <c r="T280" i="6"/>
  <c r="Y333" i="6"/>
  <c r="Y330" i="6"/>
  <c r="T333" i="6"/>
  <c r="Y325" i="6"/>
  <c r="T330" i="6"/>
  <c r="Y280" i="6"/>
  <c r="Z342" i="6"/>
  <c r="Z343" i="6" s="1"/>
  <c r="T243" i="6"/>
  <c r="Z305" i="6"/>
  <c r="Y336" i="6"/>
  <c r="Y337" i="6" s="1"/>
  <c r="Y302" i="6"/>
  <c r="Y303" i="6" s="1"/>
  <c r="T240" i="6"/>
  <c r="Y245" i="6"/>
  <c r="Y281" i="6"/>
  <c r="Y258" i="6"/>
  <c r="Y242" i="6"/>
  <c r="T242" i="6"/>
  <c r="T265" i="6"/>
  <c r="Z241" i="6"/>
  <c r="T229" i="6"/>
  <c r="T231" i="6"/>
  <c r="Y229" i="6"/>
  <c r="Y231" i="6"/>
  <c r="Z253" i="6"/>
  <c r="Z239" i="6"/>
  <c r="Z252" i="6"/>
  <c r="Z292" i="6"/>
  <c r="Y234" i="6"/>
  <c r="Y235" i="6" s="1"/>
  <c r="Y269" i="6"/>
  <c r="T269" i="6"/>
  <c r="Z212" i="6"/>
  <c r="Z227" i="6"/>
  <c r="Z211" i="6"/>
  <c r="T234" i="6"/>
  <c r="T235" i="6" s="1"/>
  <c r="Z210" i="6"/>
  <c r="Z180" i="6"/>
  <c r="T157" i="6"/>
  <c r="T158" i="6" s="1"/>
  <c r="Z190" i="6"/>
  <c r="T199" i="6"/>
  <c r="T201" i="6" s="1"/>
  <c r="Z206" i="6"/>
  <c r="Z208" i="6" s="1"/>
  <c r="Z197" i="6"/>
  <c r="Z186" i="6"/>
  <c r="Z195" i="6"/>
  <c r="Z184" i="6"/>
  <c r="Z177" i="6"/>
  <c r="Z169" i="6"/>
  <c r="Z170" i="6" s="1"/>
  <c r="Y157" i="6"/>
  <c r="Y158" i="6" s="1"/>
  <c r="Z167" i="6"/>
  <c r="Z168" i="6" s="1"/>
  <c r="Z164" i="6"/>
  <c r="Z155" i="6"/>
  <c r="Z161" i="6"/>
  <c r="Z154" i="6"/>
  <c r="Z163" i="6"/>
  <c r="Z165" i="6" s="1"/>
  <c r="T159" i="6"/>
  <c r="T162" i="6" s="1"/>
  <c r="Y151" i="6"/>
  <c r="Y131" i="6"/>
  <c r="Y132" i="6" s="1"/>
  <c r="Y96" i="6"/>
  <c r="T109" i="6"/>
  <c r="T122" i="6" s="1"/>
  <c r="Y109" i="6"/>
  <c r="Y122" i="6" s="1"/>
  <c r="Y133" i="6"/>
  <c r="Z123" i="6"/>
  <c r="T84" i="6"/>
  <c r="T78" i="6"/>
  <c r="T79" i="6" s="1"/>
  <c r="T75" i="6"/>
  <c r="T77" i="6" s="1"/>
  <c r="Y55" i="6"/>
  <c r="Y57" i="6" s="1"/>
  <c r="Z870" i="6"/>
  <c r="Z871" i="6" s="1"/>
  <c r="Z836" i="6"/>
  <c r="Z830" i="6"/>
  <c r="Z832" i="6" s="1"/>
  <c r="Z825" i="6"/>
  <c r="Z826" i="6" s="1"/>
  <c r="Z627" i="6"/>
  <c r="Y84" i="6"/>
  <c r="Z581" i="6"/>
  <c r="Z578" i="6"/>
  <c r="Y570" i="6"/>
  <c r="T302" i="6"/>
  <c r="T303" i="6" s="1"/>
  <c r="Z527" i="6"/>
  <c r="Z499" i="6"/>
  <c r="Z487" i="6"/>
  <c r="Z484" i="6"/>
  <c r="T460" i="6"/>
  <c r="T55" i="6"/>
  <c r="T57" i="6" s="1"/>
  <c r="Z427" i="6"/>
  <c r="Z429" i="6" s="1"/>
  <c r="T367" i="6"/>
  <c r="T371" i="6" s="1"/>
  <c r="T338" i="6"/>
  <c r="Z284" i="6"/>
  <c r="Z171" i="6"/>
  <c r="Y159" i="6"/>
  <c r="Y162" i="6" s="1"/>
  <c r="T73" i="6"/>
  <c r="Z66" i="6"/>
  <c r="Z67" i="6" s="1"/>
  <c r="Z44" i="6"/>
  <c r="Z36" i="6"/>
  <c r="Z8" i="6"/>
  <c r="W917" i="4"/>
  <c r="W946" i="4"/>
  <c r="W950" i="4" s="1"/>
  <c r="S946" i="4"/>
  <c r="W951" i="4"/>
  <c r="W955" i="4" s="1"/>
  <c r="W888" i="4"/>
  <c r="W889" i="4" s="1"/>
  <c r="W883" i="4"/>
  <c r="W885" i="4" s="1"/>
  <c r="W843" i="4"/>
  <c r="S843" i="4"/>
  <c r="T833" i="4"/>
  <c r="T834" i="4" s="1"/>
  <c r="T776" i="4"/>
  <c r="Y774" i="4"/>
  <c r="T731" i="4"/>
  <c r="T720" i="4"/>
  <c r="S787" i="4"/>
  <c r="Y718" i="4"/>
  <c r="T717" i="4"/>
  <c r="W811" i="4"/>
  <c r="S786" i="4"/>
  <c r="T786" i="4" s="1"/>
  <c r="W705" i="4"/>
  <c r="W821" i="4"/>
  <c r="W824" i="4" s="1"/>
  <c r="T809" i="4"/>
  <c r="T805" i="4"/>
  <c r="W805" i="4"/>
  <c r="T685" i="4"/>
  <c r="T682" i="4"/>
  <c r="W682" i="4"/>
  <c r="T769" i="4"/>
  <c r="T801" i="4"/>
  <c r="W801" i="4"/>
  <c r="T793" i="4"/>
  <c r="W793" i="4"/>
  <c r="W778" i="4"/>
  <c r="W779" i="4" s="1"/>
  <c r="Y645" i="4"/>
  <c r="W765" i="4"/>
  <c r="T765" i="4"/>
  <c r="W643" i="4"/>
  <c r="T763" i="4"/>
  <c r="W763" i="4"/>
  <c r="W785" i="4"/>
  <c r="S785" i="4"/>
  <c r="T632" i="4"/>
  <c r="W632" i="4"/>
  <c r="S784" i="4"/>
  <c r="T784" i="4" s="1"/>
  <c r="W789" i="4"/>
  <c r="W790" i="4" s="1"/>
  <c r="S789" i="4"/>
  <c r="S790" i="4" s="1"/>
  <c r="S783" i="4"/>
  <c r="W783" i="4"/>
  <c r="W788" i="4" s="1"/>
  <c r="T631" i="4"/>
  <c r="W631" i="4"/>
  <c r="W614" i="4"/>
  <c r="T614" i="4"/>
  <c r="S624" i="4"/>
  <c r="W612" i="4"/>
  <c r="T612" i="4"/>
  <c r="T585" i="4"/>
  <c r="W585" i="4"/>
  <c r="W584" i="4"/>
  <c r="S623" i="4"/>
  <c r="W619" i="4"/>
  <c r="S546" i="4"/>
  <c r="W555" i="4"/>
  <c r="W544" i="4"/>
  <c r="S544" i="4"/>
  <c r="Y544" i="4" s="1"/>
  <c r="W530" i="4"/>
  <c r="W531" i="4" s="1"/>
  <c r="S530" i="4"/>
  <c r="S567" i="4"/>
  <c r="S558" i="4"/>
  <c r="T558" i="4" s="1"/>
  <c r="W558" i="4"/>
  <c r="W557" i="4"/>
  <c r="S557" i="4"/>
  <c r="T532" i="4"/>
  <c r="W532" i="4"/>
  <c r="T515" i="4"/>
  <c r="S524" i="4"/>
  <c r="S525" i="4" s="1"/>
  <c r="T514" i="4"/>
  <c r="T519" i="4"/>
  <c r="W517" i="4"/>
  <c r="W518" i="4" s="1"/>
  <c r="T517" i="4"/>
  <c r="T518" i="4" s="1"/>
  <c r="T470" i="4"/>
  <c r="W495" i="4"/>
  <c r="W506" i="4"/>
  <c r="T494" i="4"/>
  <c r="W494" i="4"/>
  <c r="S511" i="4"/>
  <c r="S512" i="4" s="1"/>
  <c r="W500" i="4"/>
  <c r="T500" i="4"/>
  <c r="T509" i="4"/>
  <c r="T510" i="4" s="1"/>
  <c r="W509" i="4"/>
  <c r="W510" i="4" s="1"/>
  <c r="T479" i="4"/>
  <c r="T480" i="4" s="1"/>
  <c r="W476" i="4"/>
  <c r="T476" i="4"/>
  <c r="W470" i="4"/>
  <c r="W456" i="4"/>
  <c r="W459" i="4" s="1"/>
  <c r="W442" i="4"/>
  <c r="T453" i="4"/>
  <c r="W450" i="4"/>
  <c r="W451" i="4" s="1"/>
  <c r="T450" i="4"/>
  <c r="T451" i="4" s="1"/>
  <c r="T448" i="4"/>
  <c r="W448" i="4"/>
  <c r="T440" i="4"/>
  <c r="Y452" i="4"/>
  <c r="T439" i="4"/>
  <c r="T469" i="4"/>
  <c r="W461" i="4"/>
  <c r="T461" i="4"/>
  <c r="W438" i="4"/>
  <c r="S416" i="4"/>
  <c r="S418" i="4" s="1"/>
  <c r="W416" i="4"/>
  <c r="W418" i="4" s="1"/>
  <c r="W419" i="4"/>
  <c r="S425" i="4"/>
  <c r="W425" i="4"/>
  <c r="W426" i="4" s="1"/>
  <c r="Y430" i="4"/>
  <c r="S406" i="4"/>
  <c r="S407" i="4" s="1"/>
  <c r="W398" i="4"/>
  <c r="W381" i="4"/>
  <c r="W387" i="4"/>
  <c r="W388" i="4" s="1"/>
  <c r="S387" i="4"/>
  <c r="S388" i="4" s="1"/>
  <c r="W385" i="4"/>
  <c r="W386" i="4" s="1"/>
  <c r="S395" i="4"/>
  <c r="Y395" i="4" s="1"/>
  <c r="W379" i="4"/>
  <c r="W347" i="4"/>
  <c r="T357" i="4"/>
  <c r="W357" i="4"/>
  <c r="W346" i="4"/>
  <c r="W352" i="4"/>
  <c r="W362" i="4"/>
  <c r="T362" i="4"/>
  <c r="S359" i="4"/>
  <c r="W359" i="4"/>
  <c r="Y349" i="4"/>
  <c r="Y350" i="4" s="1"/>
  <c r="W368" i="4"/>
  <c r="S368" i="4"/>
  <c r="W351" i="4"/>
  <c r="W311" i="4"/>
  <c r="W339" i="4"/>
  <c r="S339" i="4"/>
  <c r="Y339" i="4" s="1"/>
  <c r="W330" i="4"/>
  <c r="S330" i="4"/>
  <c r="S325" i="4"/>
  <c r="Y325" i="4" s="1"/>
  <c r="W325" i="4"/>
  <c r="W321" i="4"/>
  <c r="S321" i="4"/>
  <c r="S334" i="4"/>
  <c r="Y334" i="4" s="1"/>
  <c r="W334" i="4"/>
  <c r="Y342" i="4"/>
  <c r="Y343" i="4" s="1"/>
  <c r="T305" i="4"/>
  <c r="W305" i="4"/>
  <c r="W333" i="4"/>
  <c r="W335" i="4" s="1"/>
  <c r="S333" i="4"/>
  <c r="S336" i="4"/>
  <c r="W336" i="4"/>
  <c r="W337" i="4" s="1"/>
  <c r="S256" i="4"/>
  <c r="S257" i="4" s="1"/>
  <c r="S245" i="4"/>
  <c r="T245" i="4" s="1"/>
  <c r="S281" i="4"/>
  <c r="T281" i="4" s="1"/>
  <c r="W243" i="4"/>
  <c r="W242" i="4"/>
  <c r="W265" i="4"/>
  <c r="W241" i="4"/>
  <c r="S258" i="4"/>
  <c r="W258" i="4"/>
  <c r="W240" i="4"/>
  <c r="W239" i="4"/>
  <c r="Y237" i="4"/>
  <c r="T292" i="4"/>
  <c r="W269" i="4"/>
  <c r="S269" i="4"/>
  <c r="W251" i="4"/>
  <c r="T251" i="4"/>
  <c r="T227" i="4"/>
  <c r="W231" i="4"/>
  <c r="S231" i="4"/>
  <c r="Y231" i="4" s="1"/>
  <c r="T210" i="4"/>
  <c r="W210" i="4"/>
  <c r="W234" i="4"/>
  <c r="W235" i="4" s="1"/>
  <c r="S234" i="4"/>
  <c r="S235" i="4" s="1"/>
  <c r="S229" i="4"/>
  <c r="W229" i="4"/>
  <c r="W190" i="4"/>
  <c r="S199" i="4"/>
  <c r="S201" i="4" s="1"/>
  <c r="W199" i="4"/>
  <c r="W201" i="4" s="1"/>
  <c r="W189" i="4"/>
  <c r="T197" i="4"/>
  <c r="Y195" i="4"/>
  <c r="T202" i="4"/>
  <c r="T177" i="4"/>
  <c r="T78" i="4"/>
  <c r="T79" i="4" s="1"/>
  <c r="W164" i="4"/>
  <c r="S157" i="4"/>
  <c r="S158" i="4" s="1"/>
  <c r="T155" i="4"/>
  <c r="W161" i="4"/>
  <c r="W154" i="4"/>
  <c r="W156" i="4" s="1"/>
  <c r="W163" i="4"/>
  <c r="T163" i="4"/>
  <c r="S151" i="4"/>
  <c r="S96" i="4"/>
  <c r="W147" i="4"/>
  <c r="Y133" i="4"/>
  <c r="W123" i="4"/>
  <c r="S109" i="4"/>
  <c r="S80" i="4"/>
  <c r="S82" i="4" s="1"/>
  <c r="W80" i="4"/>
  <c r="W82" i="4" s="1"/>
  <c r="W78" i="4"/>
  <c r="W79" i="4" s="1"/>
  <c r="W75" i="4"/>
  <c r="W77" i="4" s="1"/>
  <c r="S60" i="4"/>
  <c r="S64" i="4" s="1"/>
  <c r="W60" i="4"/>
  <c r="T58" i="4"/>
  <c r="T59" i="4" s="1"/>
  <c r="S55" i="4"/>
  <c r="S57" i="4" s="1"/>
  <c r="W53" i="4"/>
  <c r="W54" i="4" s="1"/>
  <c r="T53" i="4"/>
  <c r="T54" i="4" s="1"/>
  <c r="W23" i="4"/>
  <c r="W24" i="4" s="1"/>
  <c r="T284" i="4"/>
  <c r="W159" i="4"/>
  <c r="S891" i="4"/>
  <c r="T873" i="4"/>
  <c r="W873" i="4"/>
  <c r="W256" i="4"/>
  <c r="W375" i="4"/>
  <c r="T588" i="4"/>
  <c r="W581" i="4"/>
  <c r="S570" i="4"/>
  <c r="W570" i="4"/>
  <c r="T548" i="4"/>
  <c r="Y527" i="4"/>
  <c r="Y277" i="4"/>
  <c r="Z277" i="4" s="1"/>
  <c r="W151" i="4"/>
  <c r="AF269" i="4"/>
  <c r="Y481" i="4"/>
  <c r="Y482" i="4" s="1"/>
  <c r="T427" i="4"/>
  <c r="W427" i="4"/>
  <c r="W429" i="4" s="1"/>
  <c r="W389" i="4"/>
  <c r="W367" i="4"/>
  <c r="W896" i="4"/>
  <c r="S367" i="4"/>
  <c r="S338" i="4"/>
  <c r="W279" i="4"/>
  <c r="AF270" i="4"/>
  <c r="W284" i="4"/>
  <c r="T171" i="4"/>
  <c r="W171" i="4"/>
  <c r="W277" i="4"/>
  <c r="S159" i="4"/>
  <c r="S162" i="4" s="1"/>
  <c r="Y84" i="4"/>
  <c r="S73" i="4"/>
  <c r="W73" i="4"/>
  <c r="W74" i="4" s="1"/>
  <c r="W86" i="4"/>
  <c r="T66" i="4"/>
  <c r="W572" i="4"/>
  <c r="W44" i="4"/>
  <c r="T44" i="4"/>
  <c r="T29" i="4"/>
  <c r="W124" i="4"/>
  <c r="W131" i="4"/>
  <c r="W132" i="4" s="1"/>
  <c r="W468" i="4"/>
  <c r="T8" i="4"/>
  <c r="AH406" i="4"/>
  <c r="AI406" i="4" s="1"/>
  <c r="Y279" i="4"/>
  <c r="Z279" i="4" s="1"/>
  <c r="AF843" i="4"/>
  <c r="AF112" i="4"/>
  <c r="AF271" i="4"/>
  <c r="AF111" i="4"/>
  <c r="Y373" i="4"/>
  <c r="Z373" i="4" s="1"/>
  <c r="W273" i="4"/>
  <c r="AH784" i="4"/>
  <c r="AI784" i="4" s="1"/>
  <c r="AI113" i="4"/>
  <c r="W300" i="4"/>
  <c r="W301" i="4" s="1"/>
  <c r="W467" i="4"/>
  <c r="Y417" i="4"/>
  <c r="Z417" i="4" s="1"/>
  <c r="W249" i="4"/>
  <c r="Y148" i="4"/>
  <c r="Z148" i="4" s="1"/>
  <c r="AH321" i="4"/>
  <c r="AI321" i="4" s="1"/>
  <c r="AH271" i="4"/>
  <c r="AI271" i="4" s="1"/>
  <c r="Y468" i="4"/>
  <c r="Z468" i="4" s="1"/>
  <c r="AF394" i="4"/>
  <c r="Y375" i="4"/>
  <c r="Z375" i="4" s="1"/>
  <c r="W129" i="4"/>
  <c r="AF124" i="4"/>
  <c r="Y572" i="4"/>
  <c r="Z572" i="4" s="1"/>
  <c r="AF126" i="4"/>
  <c r="AF272" i="4"/>
  <c r="AH60" i="4"/>
  <c r="AI60" i="4" s="1"/>
  <c r="AH563" i="4"/>
  <c r="AI563" i="4" s="1"/>
  <c r="W338" i="4"/>
  <c r="AF368" i="4"/>
  <c r="W109" i="4"/>
  <c r="AF106" i="4"/>
  <c r="AH107" i="4"/>
  <c r="AI107" i="4" s="1"/>
  <c r="AF109" i="4"/>
  <c r="AF234" i="4"/>
  <c r="AH359" i="4"/>
  <c r="AI359" i="4" s="1"/>
  <c r="W280" i="4"/>
  <c r="AH423" i="4"/>
  <c r="AI423" i="4" s="1"/>
  <c r="AH328" i="4"/>
  <c r="AI328" i="4" s="1"/>
  <c r="Y230" i="4"/>
  <c r="Z230" i="4" s="1"/>
  <c r="AF273" i="4"/>
  <c r="AF789" i="4"/>
  <c r="AH896" i="4"/>
  <c r="AI896" i="4" s="1"/>
  <c r="AF107" i="4"/>
  <c r="W302" i="4"/>
  <c r="W303" i="4" s="1"/>
  <c r="AF276" i="4"/>
  <c r="AH375" i="4"/>
  <c r="AI375" i="4" s="1"/>
  <c r="Y561" i="4"/>
  <c r="Z561" i="4" s="1"/>
  <c r="AF375" i="4"/>
  <c r="AF89" i="4"/>
  <c r="AF275" i="4"/>
  <c r="AF277" i="4"/>
  <c r="W372" i="4"/>
  <c r="W96" i="4"/>
  <c r="W150" i="4"/>
  <c r="W466" i="4"/>
  <c r="Z114" i="4"/>
  <c r="W110" i="4"/>
  <c r="W270" i="4"/>
  <c r="W247" i="4"/>
  <c r="W395" i="4"/>
  <c r="AF274" i="4"/>
  <c r="W245" i="4"/>
  <c r="AF454" i="4"/>
  <c r="Y213" i="4"/>
  <c r="Z213" i="4" s="1"/>
  <c r="T749" i="4"/>
  <c r="T412" i="6"/>
  <c r="Y475" i="6"/>
  <c r="Z475" i="6" s="1"/>
  <c r="AC379" i="6"/>
  <c r="T413" i="6"/>
  <c r="AH312" i="6"/>
  <c r="AI312" i="6" s="1"/>
  <c r="T278" i="6"/>
  <c r="AH554" i="6"/>
  <c r="AI554" i="6" s="1"/>
  <c r="Y331" i="6"/>
  <c r="Z331" i="6" s="1"/>
  <c r="Z839" i="6"/>
  <c r="I69" i="9"/>
  <c r="I22" i="9"/>
  <c r="I23" i="9" s="1"/>
  <c r="AC412" i="6"/>
  <c r="AH412" i="6"/>
  <c r="Z591" i="6"/>
  <c r="AI588" i="6"/>
  <c r="Z38" i="6"/>
  <c r="AC372" i="6"/>
  <c r="AI562" i="6"/>
  <c r="Z841" i="6"/>
  <c r="AI873" i="6"/>
  <c r="Y412" i="6"/>
  <c r="Z736" i="6"/>
  <c r="AI285" i="6"/>
  <c r="AC149" i="6"/>
  <c r="AH218" i="6"/>
  <c r="AI218" i="6" s="1"/>
  <c r="T149" i="6"/>
  <c r="AC951" i="6"/>
  <c r="AI552" i="6"/>
  <c r="Z62" i="6"/>
  <c r="AI100" i="6"/>
  <c r="AI841" i="6"/>
  <c r="AI88" i="6"/>
  <c r="AI225" i="6"/>
  <c r="Z89" i="6"/>
  <c r="AH363" i="6"/>
  <c r="AI363" i="6" s="1"/>
  <c r="T394" i="6"/>
  <c r="T91" i="6"/>
  <c r="AI524" i="6"/>
  <c r="AH466" i="6"/>
  <c r="Z88" i="6"/>
  <c r="Z573" i="6"/>
  <c r="Z33" i="6"/>
  <c r="Z956" i="6"/>
  <c r="Y363" i="6"/>
  <c r="AI323" i="6"/>
  <c r="AC218" i="6"/>
  <c r="I76" i="9"/>
  <c r="Y91" i="6"/>
  <c r="Z868" i="6"/>
  <c r="AH460" i="6"/>
  <c r="AI460" i="6" s="1"/>
  <c r="Z26" i="6"/>
  <c r="AH381" i="6"/>
  <c r="AI220" i="6"/>
  <c r="AI420" i="6"/>
  <c r="Z536" i="6"/>
  <c r="AH413" i="6"/>
  <c r="T554" i="6"/>
  <c r="Z49" i="6"/>
  <c r="AI502" i="6"/>
  <c r="I10" i="9"/>
  <c r="AC919" i="6"/>
  <c r="T336" i="6"/>
  <c r="T337" i="6" s="1"/>
  <c r="AC413" i="6"/>
  <c r="Z16" i="6"/>
  <c r="AC953" i="6"/>
  <c r="AH267" i="6"/>
  <c r="AI267" i="6" s="1"/>
  <c r="AI809" i="6"/>
  <c r="AI200" i="6"/>
  <c r="Y840" i="6"/>
  <c r="Y842" i="6" s="1"/>
  <c r="AI222" i="6"/>
  <c r="AI106" i="6"/>
  <c r="Z19" i="6"/>
  <c r="Z20" i="6" s="1"/>
  <c r="AI537" i="6"/>
  <c r="AI330" i="6"/>
  <c r="T356" i="6"/>
  <c r="T86" i="6"/>
  <c r="AC86" i="6"/>
  <c r="Z420" i="6"/>
  <c r="AH86" i="6"/>
  <c r="T465" i="6"/>
  <c r="Z217" i="6"/>
  <c r="Y356" i="6"/>
  <c r="Z356" i="6" s="1"/>
  <c r="AI401" i="6"/>
  <c r="AC704" i="6"/>
  <c r="Y73" i="6"/>
  <c r="Y74" i="6" s="1"/>
  <c r="T383" i="6"/>
  <c r="AI956" i="6"/>
  <c r="T895" i="6"/>
  <c r="AI549" i="6"/>
  <c r="AH258" i="6"/>
  <c r="AI258" i="6" s="1"/>
  <c r="Y86" i="6"/>
  <c r="Y895" i="6"/>
  <c r="Z895" i="6" s="1"/>
  <c r="AC339" i="6"/>
  <c r="Y338" i="6"/>
  <c r="AH895" i="6"/>
  <c r="Z101" i="6"/>
  <c r="T705" i="6"/>
  <c r="T704" i="6"/>
  <c r="AI514" i="6"/>
  <c r="AI702" i="6"/>
  <c r="Y141" i="6"/>
  <c r="Z141" i="6" s="1"/>
  <c r="AC70" i="6"/>
  <c r="T467" i="6"/>
  <c r="AH475" i="6"/>
  <c r="AI475" i="6" s="1"/>
  <c r="Y136" i="6"/>
  <c r="Z136" i="6" s="1"/>
  <c r="AC946" i="6"/>
  <c r="AI324" i="6"/>
  <c r="AC475" i="6"/>
  <c r="Y707" i="6"/>
  <c r="Z707" i="6" s="1"/>
  <c r="AI272" i="6"/>
  <c r="Z863" i="6"/>
  <c r="T141" i="6"/>
  <c r="T584" i="6"/>
  <c r="T339" i="6"/>
  <c r="Z270" i="6"/>
  <c r="Y705" i="6"/>
  <c r="T372" i="6"/>
  <c r="AI864" i="6"/>
  <c r="AI474" i="6"/>
  <c r="Y704" i="6"/>
  <c r="AH383" i="6"/>
  <c r="AI383" i="6" s="1"/>
  <c r="AC466" i="6"/>
  <c r="Y466" i="6"/>
  <c r="AI89" i="6"/>
  <c r="Y383" i="6"/>
  <c r="AI897" i="6"/>
  <c r="Z105" i="6"/>
  <c r="Z502" i="6"/>
  <c r="Z448" i="6"/>
  <c r="Y147" i="6"/>
  <c r="AI533" i="6"/>
  <c r="Y372" i="6"/>
  <c r="Y377" i="6" s="1"/>
  <c r="AI548" i="6"/>
  <c r="Y339" i="6"/>
  <c r="AH339" i="6"/>
  <c r="AI339" i="6" s="1"/>
  <c r="AI880" i="6"/>
  <c r="AC920" i="6"/>
  <c r="AH70" i="6"/>
  <c r="AC246" i="6"/>
  <c r="AI217" i="6"/>
  <c r="AC891" i="6"/>
  <c r="Z958" i="6"/>
  <c r="Z880" i="6"/>
  <c r="Z881" i="6" s="1"/>
  <c r="T840" i="6"/>
  <c r="T842" i="6" s="1"/>
  <c r="T845" i="6" s="1"/>
  <c r="Z126" i="6"/>
  <c r="AH891" i="6"/>
  <c r="AH284" i="6"/>
  <c r="AI284" i="6" s="1"/>
  <c r="Y462" i="6"/>
  <c r="Z462" i="6" s="1"/>
  <c r="AI884" i="6"/>
  <c r="AI584" i="6"/>
  <c r="T246" i="6"/>
  <c r="AC133" i="6"/>
  <c r="Z474" i="6"/>
  <c r="AC840" i="6"/>
  <c r="AH704" i="6"/>
  <c r="AC546" i="6"/>
  <c r="Y584" i="6"/>
  <c r="Y587" i="6" s="1"/>
  <c r="T884" i="6"/>
  <c r="T218" i="6"/>
  <c r="T219" i="6" s="1"/>
  <c r="AI445" i="6"/>
  <c r="Z103" i="6"/>
  <c r="AI724" i="6"/>
  <c r="AI251" i="6"/>
  <c r="Y267" i="6"/>
  <c r="T821" i="6"/>
  <c r="T824" i="6" s="1"/>
  <c r="AI368" i="6"/>
  <c r="T81" i="6"/>
  <c r="AI369" i="6"/>
  <c r="Z772" i="6"/>
  <c r="Z495" i="6"/>
  <c r="Z106" i="6"/>
  <c r="AC136" i="6"/>
  <c r="AC80" i="6"/>
  <c r="T313" i="6"/>
  <c r="T894" i="6"/>
  <c r="Z119" i="6"/>
  <c r="AC554" i="6"/>
  <c r="T281" i="6"/>
  <c r="T503" i="6"/>
  <c r="T508" i="6" s="1"/>
  <c r="T389" i="6"/>
  <c r="AI735" i="6"/>
  <c r="AI703" i="6"/>
  <c r="Z589" i="6"/>
  <c r="Y220" i="6"/>
  <c r="Y228" i="6" s="1"/>
  <c r="T606" i="6"/>
  <c r="T615" i="6" s="1"/>
  <c r="AI309" i="6"/>
  <c r="AI481" i="6"/>
  <c r="AI539" i="6"/>
  <c r="T373" i="6"/>
  <c r="Z861" i="6"/>
  <c r="Z204" i="6"/>
  <c r="Y264" i="6"/>
  <c r="Z264" i="6" s="1"/>
  <c r="Y606" i="6"/>
  <c r="Z606" i="6" s="1"/>
  <c r="AC91" i="6"/>
  <c r="Z532" i="6"/>
  <c r="AI799" i="6"/>
  <c r="AC389" i="6"/>
  <c r="AI274" i="6"/>
  <c r="T946" i="6"/>
  <c r="T950" i="6" s="1"/>
  <c r="Z873" i="6"/>
  <c r="Z324" i="6"/>
  <c r="Y149" i="6"/>
  <c r="AH705" i="6"/>
  <c r="Z202" i="6"/>
  <c r="T267" i="6"/>
  <c r="AC467" i="6"/>
  <c r="AI431" i="6"/>
  <c r="AC150" i="6"/>
  <c r="AH150" i="6"/>
  <c r="T951" i="6"/>
  <c r="T955" i="6" s="1"/>
  <c r="Z847" i="6"/>
  <c r="T466" i="6"/>
  <c r="T150" i="6"/>
  <c r="AC895" i="6"/>
  <c r="AC821" i="6"/>
  <c r="T363" i="6"/>
  <c r="AC278" i="6"/>
  <c r="T244" i="6"/>
  <c r="AC551" i="6"/>
  <c r="AI454" i="6"/>
  <c r="AI271" i="6"/>
  <c r="AI400" i="6"/>
  <c r="AI452" i="6"/>
  <c r="Z447" i="6"/>
  <c r="Y394" i="6"/>
  <c r="AH372" i="6"/>
  <c r="T220" i="6"/>
  <c r="T228" i="6" s="1"/>
  <c r="Z95" i="6"/>
  <c r="Y554" i="6"/>
  <c r="T381" i="6"/>
  <c r="T346" i="6"/>
  <c r="AI442" i="6"/>
  <c r="Z48" i="6"/>
  <c r="Z100" i="6"/>
  <c r="Z721" i="6"/>
  <c r="Z730" i="6"/>
  <c r="Z175" i="6"/>
  <c r="AI436" i="6"/>
  <c r="AI286" i="6"/>
  <c r="AI322" i="6"/>
  <c r="AC606" i="6"/>
  <c r="Y81" i="6"/>
  <c r="Z853" i="6"/>
  <c r="Z735" i="6"/>
  <c r="T918" i="6"/>
  <c r="AI535" i="6"/>
  <c r="AH313" i="6"/>
  <c r="AC363" i="6"/>
  <c r="AC884" i="6"/>
  <c r="AC584" i="6"/>
  <c r="AC267" i="6"/>
  <c r="T706" i="6"/>
  <c r="AI469" i="6"/>
  <c r="AI450" i="6"/>
  <c r="T138" i="6"/>
  <c r="AH606" i="6"/>
  <c r="AC705" i="6"/>
  <c r="AI699" i="6"/>
  <c r="AI560" i="6"/>
  <c r="Z724" i="6"/>
  <c r="AC395" i="6"/>
  <c r="AI823" i="6"/>
  <c r="Z442" i="6"/>
  <c r="T357" i="6"/>
  <c r="AC148" i="6"/>
  <c r="AH148" i="6"/>
  <c r="T80" i="6"/>
  <c r="T82" i="6" s="1"/>
  <c r="AH707" i="6"/>
  <c r="AH551" i="6"/>
  <c r="Y734" i="6"/>
  <c r="Z833" i="6"/>
  <c r="Z834" i="6" s="1"/>
  <c r="Y218" i="6"/>
  <c r="Y219" i="6" s="1"/>
  <c r="AH946" i="6"/>
  <c r="T734" i="6"/>
  <c r="AC438" i="6"/>
  <c r="Y80" i="6"/>
  <c r="AI345" i="6"/>
  <c r="AI603" i="6"/>
  <c r="AC137" i="6"/>
  <c r="Y821" i="6"/>
  <c r="Y824" i="6" s="1"/>
  <c r="AC707" i="6"/>
  <c r="AI385" i="6"/>
  <c r="Z203" i="6"/>
  <c r="T147" i="6"/>
  <c r="AH896" i="6"/>
  <c r="T127" i="6"/>
  <c r="T130" i="6" s="1"/>
  <c r="Y127" i="6"/>
  <c r="Y130" i="6" s="1"/>
  <c r="AI192" i="6"/>
  <c r="T282" i="6"/>
  <c r="Y884" i="6"/>
  <c r="AI561" i="6"/>
  <c r="Z53" i="6"/>
  <c r="Z54" i="6" s="1"/>
  <c r="AH221" i="6"/>
  <c r="AC221" i="6"/>
  <c r="Z70" i="6"/>
  <c r="Z71" i="6" s="1"/>
  <c r="T395" i="6"/>
  <c r="AC896" i="6"/>
  <c r="AI334" i="6"/>
  <c r="Y21" i="6"/>
  <c r="Z385" i="6"/>
  <c r="Z386" i="6" s="1"/>
  <c r="Z274" i="6"/>
  <c r="AI300" i="6"/>
  <c r="Z560" i="6"/>
  <c r="Z313" i="6"/>
  <c r="AI918" i="6"/>
  <c r="AI32" i="6"/>
  <c r="Z23" i="6"/>
  <c r="Z24" i="6" s="1"/>
  <c r="Z60" i="6"/>
  <c r="AI189" i="6"/>
  <c r="Z150" i="6"/>
  <c r="AI16" i="6"/>
  <c r="AI767" i="6"/>
  <c r="Z957" i="6"/>
  <c r="Z539" i="6"/>
  <c r="AI472" i="6"/>
  <c r="Z473" i="6"/>
  <c r="Z421" i="6"/>
  <c r="Z225" i="6"/>
  <c r="AI957" i="6"/>
  <c r="AI728" i="6"/>
  <c r="Z237" i="6"/>
  <c r="AI103" i="6"/>
  <c r="AI56" i="6"/>
  <c r="AI362" i="6"/>
  <c r="AI29" i="6"/>
  <c r="Y946" i="6"/>
  <c r="Y950" i="6" s="1"/>
  <c r="AI187" i="6"/>
  <c r="Z505" i="6"/>
  <c r="Z409" i="6"/>
  <c r="AI721" i="6"/>
  <c r="Z29" i="6"/>
  <c r="Z517" i="6"/>
  <c r="Z518" i="6" s="1"/>
  <c r="AI370" i="6"/>
  <c r="AH21" i="6"/>
  <c r="AC21" i="6"/>
  <c r="AI505" i="6"/>
  <c r="AI447" i="6"/>
  <c r="AI853" i="6"/>
  <c r="AI833" i="6"/>
  <c r="Z588" i="6"/>
  <c r="AI397" i="6"/>
  <c r="Z345" i="6"/>
  <c r="Z222" i="6"/>
  <c r="AI49" i="6"/>
  <c r="AI48" i="6"/>
  <c r="AI607" i="6"/>
  <c r="AI194" i="6"/>
  <c r="AI672" i="6"/>
  <c r="AI659" i="6"/>
  <c r="AI716" i="6"/>
  <c r="AI700" i="6"/>
  <c r="AH470" i="6"/>
  <c r="AC470" i="6"/>
  <c r="AI408" i="6"/>
  <c r="AI175" i="6"/>
  <c r="AI188" i="6"/>
  <c r="Z104" i="6"/>
  <c r="Z58" i="6"/>
  <c r="Z59" i="6" s="1"/>
  <c r="AI532" i="6"/>
  <c r="Z32" i="6"/>
  <c r="AI536" i="6"/>
  <c r="AI664" i="6"/>
  <c r="AI706" i="6"/>
  <c r="AH840" i="6"/>
  <c r="AI444" i="6"/>
  <c r="Z278" i="6"/>
  <c r="AI193" i="6"/>
  <c r="Z182" i="6"/>
  <c r="AI379" i="6"/>
  <c r="Y300" i="6"/>
  <c r="T300" i="6"/>
  <c r="T301" i="6" s="1"/>
  <c r="T304" i="6" s="1"/>
  <c r="Z537" i="6"/>
  <c r="AI305" i="6"/>
  <c r="Z187" i="6"/>
  <c r="AI794" i="6"/>
  <c r="AI609" i="6"/>
  <c r="Z562" i="6"/>
  <c r="Y379" i="6"/>
  <c r="T379" i="6"/>
  <c r="Y246" i="6"/>
  <c r="Z894" i="6"/>
  <c r="Z370" i="6"/>
  <c r="AI839" i="6"/>
  <c r="AI753" i="6"/>
  <c r="Z819" i="6"/>
  <c r="Z820" i="6" s="1"/>
  <c r="Z701" i="6"/>
  <c r="Z564" i="6"/>
  <c r="Z535" i="6"/>
  <c r="AI237" i="6"/>
  <c r="Z408" i="6"/>
  <c r="Z561" i="6"/>
  <c r="AI319" i="6"/>
  <c r="AI229" i="6"/>
  <c r="AI281" i="6"/>
  <c r="AI95" i="6"/>
  <c r="Z605" i="6"/>
  <c r="Z323" i="6"/>
  <c r="Z223" i="6"/>
  <c r="AI149" i="6"/>
  <c r="AI126" i="6"/>
  <c r="AI160" i="6"/>
  <c r="AI289" i="6"/>
  <c r="Z200" i="6"/>
  <c r="AI127" i="6"/>
  <c r="AI223" i="6"/>
  <c r="Z128" i="6"/>
  <c r="Z710" i="6"/>
  <c r="AI506" i="6"/>
  <c r="Z472" i="6"/>
  <c r="Z878" i="6"/>
  <c r="Z665" i="6"/>
  <c r="AI495" i="6"/>
  <c r="AI720" i="6"/>
  <c r="AI734" i="6"/>
  <c r="Z373" i="6"/>
  <c r="AI590" i="6"/>
  <c r="AI553" i="6"/>
  <c r="AH338" i="6"/>
  <c r="AC338" i="6"/>
  <c r="Z432" i="6"/>
  <c r="Z603" i="6"/>
  <c r="Z188" i="6"/>
  <c r="AI605" i="6"/>
  <c r="Z189" i="6"/>
  <c r="AH91" i="6"/>
  <c r="T886" i="6"/>
  <c r="T887" i="6" s="1"/>
  <c r="Y886" i="6"/>
  <c r="Y887" i="6" s="1"/>
  <c r="Z552" i="6"/>
  <c r="Z865" i="6"/>
  <c r="Y389" i="6"/>
  <c r="Z117" i="6"/>
  <c r="AI269" i="6"/>
  <c r="AI394" i="6"/>
  <c r="Z450" i="6"/>
  <c r="Z451" i="6" s="1"/>
  <c r="AI623" i="6"/>
  <c r="Z261" i="6"/>
  <c r="Z452" i="6"/>
  <c r="Z445" i="6"/>
  <c r="Z319" i="6"/>
  <c r="Z320" i="6" s="1"/>
  <c r="AI80" i="6"/>
  <c r="AI270" i="6"/>
  <c r="Z160" i="6"/>
  <c r="AI919" i="6"/>
  <c r="Z720" i="6"/>
  <c r="AI448" i="6"/>
  <c r="AI522" i="6"/>
  <c r="AI387" i="6"/>
  <c r="AH278" i="6"/>
  <c r="AI90" i="6"/>
  <c r="AI93" i="6"/>
  <c r="Z771" i="6"/>
  <c r="Z718" i="6"/>
  <c r="AC398" i="6"/>
  <c r="Z700" i="6"/>
  <c r="Z288" i="6"/>
  <c r="Z176" i="6"/>
  <c r="AI38" i="6"/>
  <c r="Y244" i="6"/>
  <c r="Z664" i="6"/>
  <c r="AI564" i="6"/>
  <c r="Z753" i="6"/>
  <c r="Z251" i="6"/>
  <c r="Z726" i="6"/>
  <c r="Z708" i="6"/>
  <c r="Z507" i="6"/>
  <c r="Z400" i="6"/>
  <c r="Z402" i="6" s="1"/>
  <c r="Z444" i="6"/>
  <c r="Z376" i="6"/>
  <c r="AI141" i="6"/>
  <c r="T248" i="6"/>
  <c r="AC414" i="6"/>
  <c r="Z699" i="6"/>
  <c r="Z604" i="6"/>
  <c r="Z271" i="6"/>
  <c r="Z192" i="6"/>
  <c r="Z520" i="6"/>
  <c r="Z514" i="6"/>
  <c r="AI58" i="6"/>
  <c r="AI107" i="6"/>
  <c r="AI117" i="6"/>
  <c r="Z454" i="6"/>
  <c r="AI573" i="6"/>
  <c r="AI203" i="6"/>
  <c r="Z397" i="6"/>
  <c r="AI727" i="6"/>
  <c r="Z897" i="6"/>
  <c r="AI771" i="6"/>
  <c r="Z672" i="6"/>
  <c r="Z306" i="6"/>
  <c r="AI376" i="6"/>
  <c r="Y891" i="6"/>
  <c r="T891" i="6"/>
  <c r="Y381" i="6"/>
  <c r="AI665" i="6"/>
  <c r="AI589" i="6"/>
  <c r="Z441" i="6"/>
  <c r="Z272" i="6"/>
  <c r="AI161" i="6"/>
  <c r="AI136" i="6"/>
  <c r="AI33" i="6"/>
  <c r="AC346" i="6"/>
  <c r="AH346" i="6"/>
  <c r="AI432" i="6"/>
  <c r="AI538" i="6"/>
  <c r="AI868" i="6"/>
  <c r="AI104" i="6"/>
  <c r="AI19" i="6"/>
  <c r="AI708" i="6"/>
  <c r="AI604" i="6"/>
  <c r="Z51" i="6"/>
  <c r="AI863" i="6"/>
  <c r="Z431" i="6"/>
  <c r="Z93" i="6"/>
  <c r="AC240" i="6"/>
  <c r="AI608" i="6"/>
  <c r="AI473" i="6"/>
  <c r="AI294" i="6"/>
  <c r="Z436" i="6"/>
  <c r="Z181" i="6"/>
  <c r="Z613" i="6"/>
  <c r="Z522" i="6"/>
  <c r="Z523" i="6" s="1"/>
  <c r="AI361" i="6"/>
  <c r="Z918" i="6"/>
  <c r="AC261" i="6"/>
  <c r="AH261" i="6"/>
  <c r="AI886" i="6"/>
  <c r="Z538" i="6"/>
  <c r="Z553" i="6"/>
  <c r="Z361" i="6"/>
  <c r="Z285" i="6"/>
  <c r="AI810" i="6"/>
  <c r="Z548" i="6"/>
  <c r="AI290" i="6"/>
  <c r="AI68" i="6"/>
  <c r="AI781" i="6"/>
  <c r="AI13" i="6"/>
  <c r="AI244" i="6"/>
  <c r="AI23" i="6"/>
  <c r="Z13" i="6"/>
  <c r="AI81" i="6"/>
  <c r="Z823" i="6"/>
  <c r="AI726" i="6"/>
  <c r="AI204" i="6"/>
  <c r="Z590" i="6"/>
  <c r="Z56" i="6"/>
  <c r="AI421" i="6"/>
  <c r="AI55" i="6"/>
  <c r="AI109" i="6"/>
  <c r="AH246" i="6"/>
  <c r="Z722" i="6"/>
  <c r="Z533" i="6"/>
  <c r="Z193" i="6"/>
  <c r="AC921" i="6"/>
  <c r="AI697" i="6"/>
  <c r="AH503" i="6"/>
  <c r="AC503" i="6"/>
  <c r="Z896" i="6"/>
  <c r="AI288" i="6"/>
  <c r="AH356" i="6"/>
  <c r="AC356" i="6"/>
  <c r="Y551" i="6"/>
  <c r="Y503" i="6"/>
  <c r="Y508" i="6" s="1"/>
  <c r="Z469" i="6"/>
  <c r="Z68" i="6"/>
  <c r="Z69" i="6" s="1"/>
  <c r="AI951" i="6"/>
  <c r="AI821" i="6"/>
  <c r="AI425" i="6"/>
  <c r="AI296" i="6"/>
  <c r="Z296" i="6"/>
  <c r="AI181" i="6"/>
  <c r="Z309" i="6"/>
  <c r="Z504" i="6"/>
  <c r="AI273" i="6"/>
  <c r="Z854" i="6"/>
  <c r="Y470" i="6"/>
  <c r="T470" i="6"/>
  <c r="Z369" i="6"/>
  <c r="Z706" i="6"/>
  <c r="AI847" i="6"/>
  <c r="Z609" i="6"/>
  <c r="Z781" i="6"/>
  <c r="Z809" i="6"/>
  <c r="Z481" i="6"/>
  <c r="Z482" i="6" s="1"/>
  <c r="AI176" i="6"/>
  <c r="Z194" i="6"/>
  <c r="AI182" i="6"/>
  <c r="AI26" i="6"/>
  <c r="Z794" i="6"/>
  <c r="AI306" i="6"/>
  <c r="AC331" i="6"/>
  <c r="AH331" i="6"/>
  <c r="AI861" i="6"/>
  <c r="Z767" i="6"/>
  <c r="Z294" i="6"/>
  <c r="AI507" i="6"/>
  <c r="Z810" i="6"/>
  <c r="AI409" i="6"/>
  <c r="Z289" i="6"/>
  <c r="AI202" i="6"/>
  <c r="Z107" i="6"/>
  <c r="AI701" i="6"/>
  <c r="Z286" i="6"/>
  <c r="AI773" i="6"/>
  <c r="Z608" i="6"/>
  <c r="Z310" i="6"/>
  <c r="Z90" i="6"/>
  <c r="AI60" i="6"/>
  <c r="T919" i="6"/>
  <c r="Y919" i="6"/>
  <c r="Y546" i="6"/>
  <c r="T546" i="6"/>
  <c r="Z506" i="6"/>
  <c r="Z479" i="6"/>
  <c r="Z480" i="6" s="1"/>
  <c r="Y346" i="6"/>
  <c r="Z349" i="6"/>
  <c r="Z350" i="6" s="1"/>
  <c r="Z322" i="6"/>
  <c r="T551" i="6"/>
  <c r="T556" i="6" s="1"/>
  <c r="T21" i="6"/>
  <c r="T22" i="6" s="1"/>
  <c r="AI730" i="6"/>
  <c r="Z799" i="6"/>
  <c r="Z697" i="6"/>
  <c r="Z727" i="6"/>
  <c r="Z290" i="6"/>
  <c r="AI105" i="6"/>
  <c r="AI53" i="6"/>
  <c r="AI92" i="6"/>
  <c r="AH389" i="6"/>
  <c r="Z501" i="6"/>
  <c r="Z599" i="6"/>
  <c r="AI736" i="6"/>
  <c r="Z607" i="6"/>
  <c r="Z435" i="6"/>
  <c r="Z92" i="6"/>
  <c r="AI479" i="6"/>
  <c r="T393" i="6"/>
  <c r="AH546" i="6"/>
  <c r="AI8" i="6"/>
  <c r="Z549" i="6"/>
  <c r="Z500" i="6"/>
  <c r="AC954" i="6"/>
  <c r="T726" i="4"/>
  <c r="AC917" i="4"/>
  <c r="AC196" i="4"/>
  <c r="W49" i="4"/>
  <c r="W52" i="4" s="1"/>
  <c r="AC182" i="4"/>
  <c r="W194" i="4"/>
  <c r="W198" i="4" s="1"/>
  <c r="AC751" i="4"/>
  <c r="Y669" i="4"/>
  <c r="Z669" i="4" s="1"/>
  <c r="W95" i="4"/>
  <c r="T447" i="4"/>
  <c r="W897" i="4"/>
  <c r="AC860" i="4"/>
  <c r="W734" i="4"/>
  <c r="T230" i="4"/>
  <c r="W21" i="4"/>
  <c r="W22" i="4" s="1"/>
  <c r="AC798" i="4"/>
  <c r="AC867" i="4"/>
  <c r="Y833" i="4"/>
  <c r="Y834" i="4" s="1"/>
  <c r="AC802" i="4"/>
  <c r="Y331" i="4"/>
  <c r="Z331" i="4" s="1"/>
  <c r="Y537" i="4"/>
  <c r="Z537" i="4" s="1"/>
  <c r="T538" i="4"/>
  <c r="W84" i="4"/>
  <c r="AC574" i="4"/>
  <c r="Y740" i="4"/>
  <c r="Z740" i="4" s="1"/>
  <c r="AC575" i="4"/>
  <c r="AC113" i="4"/>
  <c r="Y354" i="4"/>
  <c r="Z354" i="4" s="1"/>
  <c r="AF376" i="4"/>
  <c r="T128" i="4"/>
  <c r="T376" i="4"/>
  <c r="AF425" i="4"/>
  <c r="AC854" i="4"/>
  <c r="W167" i="4"/>
  <c r="W168" i="4" s="1"/>
  <c r="AI142" i="4"/>
  <c r="T645" i="4"/>
  <c r="T853" i="4"/>
  <c r="T736" i="4"/>
  <c r="AF23" i="4"/>
  <c r="AC774" i="4"/>
  <c r="T862" i="4"/>
  <c r="T700" i="4"/>
  <c r="Y656" i="4"/>
  <c r="Z656" i="4" s="1"/>
  <c r="Y614" i="4"/>
  <c r="W91" i="4"/>
  <c r="AC144" i="4"/>
  <c r="AC468" i="4"/>
  <c r="Y637" i="4"/>
  <c r="Z637" i="4" s="1"/>
  <c r="AC381" i="4"/>
  <c r="Y865" i="4"/>
  <c r="Z865" i="4" s="1"/>
  <c r="T501" i="4"/>
  <c r="Y639" i="4"/>
  <c r="Z639" i="4" s="1"/>
  <c r="Y689" i="4"/>
  <c r="Z689" i="4" s="1"/>
  <c r="Y155" i="4"/>
  <c r="Y776" i="4"/>
  <c r="AC502" i="4"/>
  <c r="W563" i="4"/>
  <c r="AC636" i="4"/>
  <c r="AC675" i="4"/>
  <c r="AC858" i="4"/>
  <c r="AH353" i="4"/>
  <c r="AI353" i="4" s="1"/>
  <c r="AH425" i="4"/>
  <c r="AI425" i="4" s="1"/>
  <c r="Y716" i="4"/>
  <c r="Z716" i="4" s="1"/>
  <c r="Y515" i="4"/>
  <c r="Y224" i="4"/>
  <c r="Z224" i="4" s="1"/>
  <c r="T238" i="4"/>
  <c r="AC496" i="4"/>
  <c r="AC727" i="4"/>
  <c r="AC584" i="4"/>
  <c r="W701" i="4"/>
  <c r="AF876" i="4"/>
  <c r="T185" i="4"/>
  <c r="AF562" i="4"/>
  <c r="AC883" i="4"/>
  <c r="W503" i="4"/>
  <c r="Y732" i="4"/>
  <c r="Z732" i="4" s="1"/>
  <c r="AH354" i="4"/>
  <c r="AI354" i="4" s="1"/>
  <c r="AH876" i="4"/>
  <c r="AI876" i="4" s="1"/>
  <c r="Y197" i="4"/>
  <c r="Y700" i="4"/>
  <c r="T750" i="4"/>
  <c r="AH624" i="4"/>
  <c r="AI624" i="4" s="1"/>
  <c r="AC624" i="4"/>
  <c r="AC850" i="4"/>
  <c r="AF387" i="4"/>
  <c r="AH731" i="4"/>
  <c r="AI731" i="4" s="1"/>
  <c r="AC731" i="4"/>
  <c r="T663" i="4"/>
  <c r="Y717" i="4"/>
  <c r="W717" i="4"/>
  <c r="W685" i="4"/>
  <c r="Y685" i="4"/>
  <c r="W551" i="4"/>
  <c r="W63" i="4"/>
  <c r="AF218" i="4"/>
  <c r="AF91" i="4"/>
  <c r="AH662" i="4"/>
  <c r="AI662" i="4" s="1"/>
  <c r="AC662" i="4"/>
  <c r="AC863" i="4"/>
  <c r="W560" i="4"/>
  <c r="AC724" i="4"/>
  <c r="AC679" i="4"/>
  <c r="AC611" i="4"/>
  <c r="Z895" i="4"/>
  <c r="AH463" i="4"/>
  <c r="AI463" i="4" s="1"/>
  <c r="AH695" i="4"/>
  <c r="AI695" i="4" s="1"/>
  <c r="AC695" i="4"/>
  <c r="T408" i="4"/>
  <c r="T410" i="4" s="1"/>
  <c r="T814" i="4"/>
  <c r="Y814" i="4"/>
  <c r="T578" i="4"/>
  <c r="Y578" i="4"/>
  <c r="T597" i="4"/>
  <c r="Y597" i="4"/>
  <c r="Z597" i="4" s="1"/>
  <c r="Y439" i="4"/>
  <c r="Y507" i="4"/>
  <c r="Z507" i="4" s="1"/>
  <c r="Y659" i="4"/>
  <c r="Z659" i="4" s="1"/>
  <c r="AH370" i="4"/>
  <c r="AI370" i="4" s="1"/>
  <c r="Y806" i="4"/>
  <c r="Z806" i="4" s="1"/>
  <c r="T97" i="4"/>
  <c r="T654" i="4"/>
  <c r="Y654" i="4"/>
  <c r="T874" i="4"/>
  <c r="Y874" i="4"/>
  <c r="Z874" i="4" s="1"/>
  <c r="AH239" i="4"/>
  <c r="AI239" i="4" s="1"/>
  <c r="AC239" i="4"/>
  <c r="AC825" i="4"/>
  <c r="AC801" i="4"/>
  <c r="AC813" i="4"/>
  <c r="AF39" i="4"/>
  <c r="AB265" i="4"/>
  <c r="AC265" i="4" s="1"/>
  <c r="AH953" i="4"/>
  <c r="AI953" i="4" s="1"/>
  <c r="AB285" i="4"/>
  <c r="AC285" i="4" s="1"/>
  <c r="AF323" i="4"/>
  <c r="AH808" i="4"/>
  <c r="AI808" i="4" s="1"/>
  <c r="AC808" i="4"/>
  <c r="T812" i="4"/>
  <c r="Y812" i="4"/>
  <c r="Z812" i="4" s="1"/>
  <c r="T683" i="4"/>
  <c r="Y683" i="4"/>
  <c r="Z683" i="4" s="1"/>
  <c r="Y644" i="4"/>
  <c r="T644" i="4"/>
  <c r="AH479" i="4"/>
  <c r="AI479" i="4" s="1"/>
  <c r="AC479" i="4"/>
  <c r="AH538" i="4"/>
  <c r="AI538" i="4" s="1"/>
  <c r="AC538" i="4"/>
  <c r="AC674" i="4"/>
  <c r="AH793" i="4"/>
  <c r="AI793" i="4" s="1"/>
  <c r="AC793" i="4"/>
  <c r="W406" i="4"/>
  <c r="AH752" i="4"/>
  <c r="AI752" i="4" s="1"/>
  <c r="AC752" i="4"/>
  <c r="AB76" i="4"/>
  <c r="AH76" i="4" s="1"/>
  <c r="AI76" i="4" s="1"/>
  <c r="AB137" i="4"/>
  <c r="AH137" i="4" s="1"/>
  <c r="AI137" i="4" s="1"/>
  <c r="T180" i="4"/>
  <c r="Y180" i="4"/>
  <c r="AH125" i="4"/>
  <c r="AI125" i="4" s="1"/>
  <c r="AC125" i="4"/>
  <c r="T711" i="4"/>
  <c r="Y711" i="4"/>
  <c r="Z711" i="4" s="1"/>
  <c r="AH112" i="4"/>
  <c r="AI112" i="4" s="1"/>
  <c r="AC112" i="4"/>
  <c r="AC827" i="4"/>
  <c r="AC88" i="4"/>
  <c r="AF427" i="4"/>
  <c r="W487" i="4"/>
  <c r="W574" i="4"/>
  <c r="W727" i="4"/>
  <c r="W722" i="4"/>
  <c r="AC896" i="4"/>
  <c r="AC596" i="4"/>
  <c r="AC598" i="4"/>
  <c r="Y383" i="4"/>
  <c r="Z383" i="4" s="1"/>
  <c r="AH917" i="4"/>
  <c r="AI917" i="4" s="1"/>
  <c r="Y106" i="4"/>
  <c r="Z106" i="4" s="1"/>
  <c r="Y226" i="4"/>
  <c r="Z226" i="4" s="1"/>
  <c r="AH952" i="4"/>
  <c r="AI952" i="4" s="1"/>
  <c r="AC739" i="4"/>
  <c r="AH84" i="4"/>
  <c r="AI84" i="4" s="1"/>
  <c r="AH481" i="4"/>
  <c r="AH93" i="4"/>
  <c r="AH447" i="4"/>
  <c r="AH701" i="4"/>
  <c r="W524" i="4"/>
  <c r="W525" i="4" s="1"/>
  <c r="AB218" i="4"/>
  <c r="AB21" i="4"/>
  <c r="AB91" i="4"/>
  <c r="AF117" i="4"/>
  <c r="AF222" i="4"/>
  <c r="AF319" i="4"/>
  <c r="AH722" i="4"/>
  <c r="AH897" i="4"/>
  <c r="AF127" i="4"/>
  <c r="AF514" i="4"/>
  <c r="S840" i="4"/>
  <c r="T86" i="4"/>
  <c r="S381" i="4"/>
  <c r="AH225" i="4"/>
  <c r="AH469" i="4"/>
  <c r="AC691" i="4"/>
  <c r="AC646" i="4"/>
  <c r="AC805" i="4"/>
  <c r="AC749" i="4"/>
  <c r="AF524" i="4"/>
  <c r="AF142" i="4"/>
  <c r="AH408" i="4"/>
  <c r="AH95" i="4"/>
  <c r="AF167" i="4"/>
  <c r="W731" i="4"/>
  <c r="AH841" i="4"/>
  <c r="AC849" i="4"/>
  <c r="AF182" i="4"/>
  <c r="Y401" i="4"/>
  <c r="S554" i="4"/>
  <c r="Y554" i="4" s="1"/>
  <c r="Z554" i="4" s="1"/>
  <c r="W70" i="4"/>
  <c r="W71" i="4" s="1"/>
  <c r="W454" i="4"/>
  <c r="W455" i="4" s="1"/>
  <c r="AF204" i="4"/>
  <c r="AB554" i="4"/>
  <c r="AH554" i="4" s="1"/>
  <c r="Y453" i="4"/>
  <c r="AB220" i="4"/>
  <c r="AH220" i="4" s="1"/>
  <c r="AI220" i="4" s="1"/>
  <c r="AC294" i="4"/>
  <c r="AF506" i="4"/>
  <c r="AF840" i="4"/>
  <c r="AH773" i="4"/>
  <c r="AF70" i="4"/>
  <c r="AH361" i="4"/>
  <c r="AB412" i="4"/>
  <c r="AB413" i="4"/>
  <c r="AC505" i="4"/>
  <c r="AC880" i="4"/>
  <c r="T417" i="4"/>
  <c r="AB244" i="4"/>
  <c r="AC244" i="4" s="1"/>
  <c r="AH323" i="4"/>
  <c r="AF331" i="4"/>
  <c r="S127" i="4"/>
  <c r="T127" i="4" s="1"/>
  <c r="W288" i="4"/>
  <c r="Y440" i="4"/>
  <c r="Y51" i="4"/>
  <c r="Z51" i="4" s="1"/>
  <c r="Y588" i="4"/>
  <c r="T114" i="4"/>
  <c r="T23" i="4"/>
  <c r="T24" i="4" s="1"/>
  <c r="S220" i="4"/>
  <c r="S886" i="4"/>
  <c r="S887" i="4" s="1"/>
  <c r="S91" i="4"/>
  <c r="T294" i="4"/>
  <c r="W868" i="4"/>
  <c r="Y839" i="4"/>
  <c r="T675" i="4"/>
  <c r="T718" i="4"/>
  <c r="Y26" i="4"/>
  <c r="AH441" i="4"/>
  <c r="AH504" i="4"/>
  <c r="W735" i="4"/>
  <c r="AH591" i="4"/>
  <c r="AF49" i="4"/>
  <c r="AF285" i="4"/>
  <c r="AF278" i="4"/>
  <c r="AF588" i="4"/>
  <c r="AF608" i="4"/>
  <c r="W160" i="4"/>
  <c r="W133" i="4"/>
  <c r="AH48" i="4"/>
  <c r="AC148" i="4"/>
  <c r="AC240" i="4"/>
  <c r="AC133" i="4"/>
  <c r="AB70" i="4"/>
  <c r="AC70" i="4" s="1"/>
  <c r="AC425" i="4"/>
  <c r="AC367" i="4"/>
  <c r="AC202" i="4"/>
  <c r="AF363" i="4"/>
  <c r="AH445" i="4"/>
  <c r="AC652" i="4"/>
  <c r="AC706" i="4"/>
  <c r="AC687" i="4"/>
  <c r="AC894" i="4"/>
  <c r="AF535" i="4"/>
  <c r="AF548" i="4"/>
  <c r="W621" i="4"/>
  <c r="W709" i="4"/>
  <c r="AH29" i="4"/>
  <c r="AH771" i="4"/>
  <c r="AC563" i="4"/>
  <c r="AH873" i="4"/>
  <c r="W369" i="4"/>
  <c r="AF560" i="4"/>
  <c r="AH839" i="4"/>
  <c r="Y340" i="4"/>
  <c r="Z340" i="4" s="1"/>
  <c r="Y441" i="4"/>
  <c r="W394" i="4"/>
  <c r="W413" i="4"/>
  <c r="W505" i="4"/>
  <c r="W535" i="4"/>
  <c r="W604" i="4"/>
  <c r="AF372" i="4"/>
  <c r="AB363" i="4"/>
  <c r="AH363" i="4" s="1"/>
  <c r="AF397" i="4"/>
  <c r="AB546" i="4"/>
  <c r="AC546" i="4" s="1"/>
  <c r="AF554" i="4"/>
  <c r="AF21" i="4"/>
  <c r="AF220" i="4"/>
  <c r="AF286" i="4"/>
  <c r="AF727" i="4"/>
  <c r="AF868" i="4"/>
  <c r="AF880" i="4"/>
  <c r="AH309" i="4"/>
  <c r="AI309" i="4" s="1"/>
  <c r="AB734" i="4"/>
  <c r="AC734" i="4" s="1"/>
  <c r="AH114" i="4"/>
  <c r="AI114" i="4" s="1"/>
  <c r="AH199" i="4"/>
  <c r="AI199" i="4" s="1"/>
  <c r="AF413" i="4"/>
  <c r="AF475" i="4"/>
  <c r="AF472" i="4"/>
  <c r="AB503" i="4"/>
  <c r="Y469" i="4"/>
  <c r="W203" i="4"/>
  <c r="AF590" i="4"/>
  <c r="AF607" i="4"/>
  <c r="AF708" i="4"/>
  <c r="Y227" i="4"/>
  <c r="Y613" i="4"/>
  <c r="Z613" i="4" s="1"/>
  <c r="Y676" i="4"/>
  <c r="Z676" i="4" s="1"/>
  <c r="Y730" i="4"/>
  <c r="Y172" i="4"/>
  <c r="Z172" i="4" s="1"/>
  <c r="Y276" i="4"/>
  <c r="Z276" i="4" s="1"/>
  <c r="Y86" i="4"/>
  <c r="T412" i="4"/>
  <c r="Y58" i="4"/>
  <c r="Y59" i="4" s="1"/>
  <c r="T572" i="4"/>
  <c r="Y445" i="4"/>
  <c r="T26" i="4"/>
  <c r="Y29" i="4"/>
  <c r="Y409" i="4"/>
  <c r="Y590" i="4"/>
  <c r="Y53" i="4"/>
  <c r="Y54" i="4" s="1"/>
  <c r="Y163" i="4"/>
  <c r="W285" i="4"/>
  <c r="Y393" i="4"/>
  <c r="Z393" i="4" s="1"/>
  <c r="Y841" i="4"/>
  <c r="Y608" i="4"/>
  <c r="Y37" i="4"/>
  <c r="Z37" i="4" s="1"/>
  <c r="Y44" i="4"/>
  <c r="Y89" i="4"/>
  <c r="S218" i="4"/>
  <c r="Y218" i="4" s="1"/>
  <c r="W324" i="4"/>
  <c r="W720" i="4"/>
  <c r="W753" i="4"/>
  <c r="AB735" i="4"/>
  <c r="Y589" i="4"/>
  <c r="AB86" i="4"/>
  <c r="AF345" i="4"/>
  <c r="AF551" i="4"/>
  <c r="AF886" i="4"/>
  <c r="AF160" i="4"/>
  <c r="AB466" i="4"/>
  <c r="AF244" i="4"/>
  <c r="AB331" i="4"/>
  <c r="AH331" i="4" s="1"/>
  <c r="AF503" i="4"/>
  <c r="W188" i="4"/>
  <c r="AF700" i="4"/>
  <c r="Y771" i="4"/>
  <c r="W225" i="4"/>
  <c r="W420" i="4"/>
  <c r="W536" i="4"/>
  <c r="AH720" i="4"/>
  <c r="Y514" i="4"/>
  <c r="Y516" i="4" s="1"/>
  <c r="AH280" i="4"/>
  <c r="AI280" i="4" s="1"/>
  <c r="AB475" i="4"/>
  <c r="AC475" i="4" s="1"/>
  <c r="AC672" i="4"/>
  <c r="AH401" i="4"/>
  <c r="AH432" i="4"/>
  <c r="AC688" i="4"/>
  <c r="AF606" i="4"/>
  <c r="AC953" i="4"/>
  <c r="AF361" i="4"/>
  <c r="W175" i="4"/>
  <c r="W548" i="4"/>
  <c r="W550" i="4" s="1"/>
  <c r="AH53" i="4"/>
  <c r="AF16" i="4"/>
  <c r="AH589" i="4"/>
  <c r="AH753" i="4"/>
  <c r="AF896" i="4"/>
  <c r="T401" i="4"/>
  <c r="T589" i="4"/>
  <c r="W88" i="4"/>
  <c r="W92" i="4"/>
  <c r="W218" i="4"/>
  <c r="Y394" i="4"/>
  <c r="W397" i="4"/>
  <c r="W412" i="4"/>
  <c r="AF26" i="4"/>
  <c r="AF175" i="4"/>
  <c r="AF735" i="4"/>
  <c r="AF86" i="4"/>
  <c r="Y8" i="4"/>
  <c r="AH544" i="4"/>
  <c r="AI544" i="4" s="1"/>
  <c r="AF88" i="4"/>
  <c r="AF92" i="4"/>
  <c r="AH383" i="4"/>
  <c r="AI383" i="4" s="1"/>
  <c r="AF466" i="4"/>
  <c r="AB278" i="4"/>
  <c r="AC278" i="4" s="1"/>
  <c r="AH728" i="4"/>
  <c r="W546" i="4"/>
  <c r="S466" i="4"/>
  <c r="T466" i="4" s="1"/>
  <c r="S285" i="4"/>
  <c r="S293" i="4" s="1"/>
  <c r="W244" i="4"/>
  <c r="W472" i="4"/>
  <c r="W477" i="4" s="1"/>
  <c r="AH536" i="4"/>
  <c r="AB704" i="4"/>
  <c r="AC704" i="4" s="1"/>
  <c r="AF734" i="4"/>
  <c r="Y408" i="4"/>
  <c r="T730" i="4"/>
  <c r="Y376" i="4"/>
  <c r="T445" i="4"/>
  <c r="T324" i="4"/>
  <c r="T431" i="4"/>
  <c r="W833" i="4"/>
  <c r="W886" i="4"/>
  <c r="W887" i="4" s="1"/>
  <c r="Y533" i="4"/>
  <c r="T187" i="4"/>
  <c r="T481" i="4"/>
  <c r="T482" i="4" s="1"/>
  <c r="S704" i="4"/>
  <c r="T704" i="4" s="1"/>
  <c r="T804" i="4"/>
  <c r="T160" i="4"/>
  <c r="T420" i="4"/>
  <c r="T536" i="4"/>
  <c r="Y708" i="4"/>
  <c r="AH506" i="4"/>
  <c r="AC506" i="4"/>
  <c r="Y851" i="4"/>
  <c r="Z851" i="4" s="1"/>
  <c r="W567" i="4"/>
  <c r="W568" i="4" s="1"/>
  <c r="Y278" i="4"/>
  <c r="Z278" i="4" s="1"/>
  <c r="W278" i="4"/>
  <c r="Y292" i="4"/>
  <c r="T767" i="4"/>
  <c r="Y767" i="4"/>
  <c r="T958" i="4"/>
  <c r="Y958" i="4"/>
  <c r="Z958" i="4" s="1"/>
  <c r="S142" i="4"/>
  <c r="T142" i="4" s="1"/>
  <c r="T246" i="4"/>
  <c r="Y246" i="4"/>
  <c r="Z246" i="4" s="1"/>
  <c r="T744" i="4"/>
  <c r="Y744" i="4"/>
  <c r="Z744" i="4" s="1"/>
  <c r="T847" i="4"/>
  <c r="Y847" i="4"/>
  <c r="Z847" i="4" s="1"/>
  <c r="T552" i="4"/>
  <c r="Y552" i="4"/>
  <c r="T766" i="4"/>
  <c r="Y766" i="4"/>
  <c r="T100" i="4"/>
  <c r="Y100" i="4"/>
  <c r="T693" i="4"/>
  <c r="Y693" i="4"/>
  <c r="Z693" i="4" s="1"/>
  <c r="Y729" i="4"/>
  <c r="Z729" i="4" s="1"/>
  <c r="T729" i="4"/>
  <c r="T775" i="4"/>
  <c r="Y775" i="4"/>
  <c r="Z775" i="4" s="1"/>
  <c r="AC401" i="4"/>
  <c r="AC710" i="4"/>
  <c r="AC892" i="4"/>
  <c r="AH552" i="4"/>
  <c r="AC552" i="4"/>
  <c r="T176" i="4"/>
  <c r="Y176" i="4"/>
  <c r="T274" i="4"/>
  <c r="Y274" i="4"/>
  <c r="Z274" i="4" s="1"/>
  <c r="T841" i="4"/>
  <c r="T893" i="4"/>
  <c r="Y893" i="4"/>
  <c r="Z893" i="4" s="1"/>
  <c r="T868" i="4"/>
  <c r="Y868" i="4"/>
  <c r="T819" i="4"/>
  <c r="T820" i="4" s="1"/>
  <c r="Y819" i="4"/>
  <c r="Y820" i="4" s="1"/>
  <c r="AC192" i="4"/>
  <c r="AC251" i="4"/>
  <c r="AC729" i="4"/>
  <c r="AC408" i="4"/>
  <c r="AH310" i="4"/>
  <c r="AC310" i="4"/>
  <c r="T659" i="4"/>
  <c r="AH419" i="4"/>
  <c r="AI419" i="4" s="1"/>
  <c r="T608" i="4"/>
  <c r="T430" i="4"/>
  <c r="T710" i="4"/>
  <c r="AH450" i="4"/>
  <c r="AI450" i="4" s="1"/>
  <c r="AH539" i="4"/>
  <c r="AI539" i="4" s="1"/>
  <c r="AH322" i="4"/>
  <c r="AH422" i="4"/>
  <c r="AI422" i="4" s="1"/>
  <c r="AH488" i="4"/>
  <c r="AI488" i="4" s="1"/>
  <c r="AH545" i="4"/>
  <c r="AI545" i="4" s="1"/>
  <c r="Y125" i="4"/>
  <c r="Z125" i="4" s="1"/>
  <c r="Y111" i="4"/>
  <c r="Z111" i="4" s="1"/>
  <c r="Y294" i="4"/>
  <c r="Y759" i="4"/>
  <c r="Z759" i="4" s="1"/>
  <c r="T673" i="4"/>
  <c r="Y12" i="4"/>
  <c r="Z12" i="4" s="1"/>
  <c r="Y66" i="4"/>
  <c r="Y67" i="4" s="1"/>
  <c r="Y121" i="4"/>
  <c r="Z121" i="4" s="1"/>
  <c r="Y202" i="4"/>
  <c r="T596" i="4"/>
  <c r="T452" i="4"/>
  <c r="T655" i="4"/>
  <c r="AH317" i="4"/>
  <c r="AI317" i="4" s="1"/>
  <c r="AH369" i="4"/>
  <c r="AI369" i="4" s="1"/>
  <c r="AH23" i="4"/>
  <c r="AH56" i="4"/>
  <c r="AI56" i="4" s="1"/>
  <c r="AH308" i="4"/>
  <c r="AI308" i="4" s="1"/>
  <c r="AH472" i="4"/>
  <c r="AH883" i="4"/>
  <c r="AI883" i="4" s="1"/>
  <c r="AH222" i="4"/>
  <c r="AH297" i="4"/>
  <c r="AI297" i="4" s="1"/>
  <c r="AH273" i="4"/>
  <c r="AI273" i="4" s="1"/>
  <c r="AH88" i="4"/>
  <c r="AH274" i="4"/>
  <c r="AI274" i="4" s="1"/>
  <c r="AH565" i="4"/>
  <c r="AI565" i="4" s="1"/>
  <c r="AH809" i="4"/>
  <c r="AI809" i="4" s="1"/>
  <c r="Y70" i="4"/>
  <c r="Y71" i="4" s="1"/>
  <c r="Y93" i="4"/>
  <c r="Y128" i="4"/>
  <c r="Z128" i="4" s="1"/>
  <c r="Y600" i="4"/>
  <c r="Z600" i="4" s="1"/>
  <c r="T839" i="4"/>
  <c r="T850" i="4"/>
  <c r="Y878" i="4"/>
  <c r="Z878" i="4" s="1"/>
  <c r="AH918" i="4"/>
  <c r="AI918" i="4" s="1"/>
  <c r="AH32" i="4"/>
  <c r="AC32" i="4"/>
  <c r="AH346" i="4"/>
  <c r="AI346" i="4" s="1"/>
  <c r="AC346" i="4"/>
  <c r="AH702" i="4"/>
  <c r="AI702" i="4" s="1"/>
  <c r="AC702" i="4"/>
  <c r="AH758" i="4"/>
  <c r="AI758" i="4" s="1"/>
  <c r="AC758" i="4"/>
  <c r="AH138" i="4"/>
  <c r="AI138" i="4" s="1"/>
  <c r="AC138" i="4"/>
  <c r="AH106" i="4"/>
  <c r="AI106" i="4" s="1"/>
  <c r="AC106" i="4"/>
  <c r="AH316" i="4"/>
  <c r="AI316" i="4" s="1"/>
  <c r="AC316" i="4"/>
  <c r="AH616" i="4"/>
  <c r="AI616" i="4" s="1"/>
  <c r="AC616" i="4"/>
  <c r="Y264" i="4"/>
  <c r="Z264" i="4" s="1"/>
  <c r="T264" i="4"/>
  <c r="AH440" i="4"/>
  <c r="AI440" i="4" s="1"/>
  <c r="AC440" i="4"/>
  <c r="AH561" i="4"/>
  <c r="AI561" i="4" s="1"/>
  <c r="AC561" i="4"/>
  <c r="AH133" i="4"/>
  <c r="AI133" i="4" s="1"/>
  <c r="AH148" i="4"/>
  <c r="AI148" i="4" s="1"/>
  <c r="AH657" i="4"/>
  <c r="AI657" i="4" s="1"/>
  <c r="AC657" i="4"/>
  <c r="Y196" i="4"/>
  <c r="Z196" i="4" s="1"/>
  <c r="Y431" i="4"/>
  <c r="Y573" i="4"/>
  <c r="T573" i="4"/>
  <c r="Y688" i="4"/>
  <c r="Z688" i="4" s="1"/>
  <c r="T688" i="4"/>
  <c r="T98" i="4"/>
  <c r="W174" i="4"/>
  <c r="Y174" i="4"/>
  <c r="Z174" i="4" s="1"/>
  <c r="W286" i="4"/>
  <c r="Y286" i="4"/>
  <c r="S262" i="4"/>
  <c r="Y262" i="4" s="1"/>
  <c r="Z262" i="4" s="1"/>
  <c r="S374" i="4"/>
  <c r="Y374" i="4" s="1"/>
  <c r="Z374" i="4" s="1"/>
  <c r="S379" i="4"/>
  <c r="W519" i="4"/>
  <c r="W521" i="4" s="1"/>
  <c r="Y519" i="4"/>
  <c r="Y764" i="4"/>
  <c r="T764" i="4"/>
  <c r="W177" i="4"/>
  <c r="Y177" i="4"/>
  <c r="S380" i="4"/>
  <c r="Y380" i="4" s="1"/>
  <c r="Z380" i="4" s="1"/>
  <c r="T724" i="4"/>
  <c r="W66" i="4"/>
  <c r="W121" i="4"/>
  <c r="AC222" i="4"/>
  <c r="AC249" i="4"/>
  <c r="AC383" i="4"/>
  <c r="AC803" i="4"/>
  <c r="AC599" i="4"/>
  <c r="AC705" i="4"/>
  <c r="AC753" i="4"/>
  <c r="AC878" i="4"/>
  <c r="AC447" i="4"/>
  <c r="AC581" i="4"/>
  <c r="AC489" i="4"/>
  <c r="Y129" i="4"/>
  <c r="Z129" i="4" s="1"/>
  <c r="AC918" i="4"/>
  <c r="T93" i="4"/>
  <c r="AH264" i="4"/>
  <c r="AI264" i="4" s="1"/>
  <c r="AH367" i="4"/>
  <c r="AI367" i="4" s="1"/>
  <c r="AH347" i="4"/>
  <c r="AI347" i="4" s="1"/>
  <c r="AH462" i="4"/>
  <c r="AI462" i="4" s="1"/>
  <c r="AH660" i="4"/>
  <c r="AI660" i="4" s="1"/>
  <c r="AC660" i="4"/>
  <c r="W226" i="4"/>
  <c r="AH313" i="4"/>
  <c r="AI313" i="4" s="1"/>
  <c r="AC876" i="4"/>
  <c r="T342" i="4"/>
  <c r="T343" i="4" s="1"/>
  <c r="Y212" i="4"/>
  <c r="T212" i="4"/>
  <c r="Y813" i="4"/>
  <c r="Z813" i="4" s="1"/>
  <c r="T813" i="4"/>
  <c r="Y23" i="4"/>
  <c r="Y24" i="4" s="1"/>
  <c r="Y859" i="4"/>
  <c r="Z859" i="4" s="1"/>
  <c r="Y362" i="4"/>
  <c r="Y414" i="4"/>
  <c r="Z414" i="4" s="1"/>
  <c r="W707" i="4"/>
  <c r="Y707" i="4"/>
  <c r="Z707" i="4" s="1"/>
  <c r="W855" i="4"/>
  <c r="Y855" i="4"/>
  <c r="Z855" i="4" s="1"/>
  <c r="Y919" i="4"/>
  <c r="Z919" i="4" s="1"/>
  <c r="W919" i="4"/>
  <c r="Y854" i="4"/>
  <c r="Z854" i="4" s="1"/>
  <c r="T854" i="4"/>
  <c r="Y260" i="4"/>
  <c r="Z260" i="4" s="1"/>
  <c r="AH666" i="4"/>
  <c r="AI666" i="4" s="1"/>
  <c r="AC666" i="4"/>
  <c r="Y322" i="4"/>
  <c r="T322" i="4"/>
  <c r="W447" i="4"/>
  <c r="W449" i="4" s="1"/>
  <c r="Y447" i="4"/>
  <c r="Y897" i="4"/>
  <c r="T897" i="4"/>
  <c r="T858" i="4"/>
  <c r="W37" i="4"/>
  <c r="W43" i="4" s="1"/>
  <c r="AC93" i="4"/>
  <c r="AC273" i="4"/>
  <c r="AC322" i="4"/>
  <c r="AC545" i="4"/>
  <c r="AC602" i="4"/>
  <c r="AC698" i="4"/>
  <c r="AC795" i="4"/>
  <c r="AC781" i="4"/>
  <c r="AC720" i="4"/>
  <c r="AC728" i="4"/>
  <c r="AC877" i="4"/>
  <c r="W202" i="4"/>
  <c r="AC114" i="4"/>
  <c r="AC738" i="4"/>
  <c r="W439" i="4"/>
  <c r="W507" i="4"/>
  <c r="AC211" i="4"/>
  <c r="AC816" i="4"/>
  <c r="W142" i="4"/>
  <c r="AF37" i="4"/>
  <c r="AH37" i="4"/>
  <c r="AI37" i="4" s="1"/>
  <c r="Y702" i="4"/>
  <c r="Z702" i="4" s="1"/>
  <c r="T702" i="4"/>
  <c r="Y646" i="4"/>
  <c r="Z646" i="4" s="1"/>
  <c r="T646" i="4"/>
  <c r="Y81" i="4"/>
  <c r="Z81" i="4" s="1"/>
  <c r="T533" i="4"/>
  <c r="Y149" i="4"/>
  <c r="T149" i="4"/>
  <c r="AH476" i="4"/>
  <c r="AI476" i="4" s="1"/>
  <c r="T50" i="4"/>
  <c r="AH811" i="4"/>
  <c r="AI811" i="4" s="1"/>
  <c r="AC811" i="4"/>
  <c r="Y118" i="4"/>
  <c r="Z118" i="4" s="1"/>
  <c r="Y680" i="4"/>
  <c r="Z680" i="4" s="1"/>
  <c r="W294" i="4"/>
  <c r="W298" i="4" s="1"/>
  <c r="Y599" i="4"/>
  <c r="Z599" i="4" s="1"/>
  <c r="T599" i="4"/>
  <c r="Y758" i="4"/>
  <c r="T758" i="4"/>
  <c r="T393" i="4"/>
  <c r="Y479" i="4"/>
  <c r="Y480" i="4" s="1"/>
  <c r="Y809" i="4"/>
  <c r="Y187" i="4"/>
  <c r="W106" i="4"/>
  <c r="W108" i="4" s="1"/>
  <c r="W769" i="4"/>
  <c r="Y769" i="4"/>
  <c r="W719" i="4"/>
  <c r="Y719" i="4"/>
  <c r="Z719" i="4" s="1"/>
  <c r="Y662" i="4"/>
  <c r="Z662" i="4" s="1"/>
  <c r="T662" i="4"/>
  <c r="T774" i="4"/>
  <c r="S954" i="4"/>
  <c r="Y954" i="4" s="1"/>
  <c r="Z954" i="4" s="1"/>
  <c r="T309" i="4"/>
  <c r="Y173" i="4"/>
  <c r="Z173" i="4" s="1"/>
  <c r="Y351" i="4"/>
  <c r="Y355" i="4"/>
  <c r="Z355" i="4" s="1"/>
  <c r="Y465" i="4"/>
  <c r="Z465" i="4" s="1"/>
  <c r="Y560" i="4"/>
  <c r="Y701" i="4"/>
  <c r="AH502" i="4"/>
  <c r="AH11" i="4"/>
  <c r="AI11" i="4" s="1"/>
  <c r="AH50" i="4"/>
  <c r="AI50" i="4" s="1"/>
  <c r="AH90" i="4"/>
  <c r="AI90" i="4" s="1"/>
  <c r="AH120" i="4"/>
  <c r="AI120" i="4" s="1"/>
  <c r="AH174" i="4"/>
  <c r="AI174" i="4" s="1"/>
  <c r="AH200" i="4"/>
  <c r="AH428" i="4"/>
  <c r="AI428" i="4" s="1"/>
  <c r="AH456" i="4"/>
  <c r="AI456" i="4" s="1"/>
  <c r="AH613" i="4"/>
  <c r="AI613" i="4" s="1"/>
  <c r="AH757" i="4"/>
  <c r="AI757" i="4" s="1"/>
  <c r="AH639" i="4"/>
  <c r="AI639" i="4" s="1"/>
  <c r="AH640" i="4"/>
  <c r="AI640" i="4" s="1"/>
  <c r="AH812" i="4"/>
  <c r="AI812" i="4" s="1"/>
  <c r="AH654" i="4"/>
  <c r="AI654" i="4" s="1"/>
  <c r="AH665" i="4"/>
  <c r="AI665" i="4" s="1"/>
  <c r="AH748" i="4"/>
  <c r="AI748" i="4" s="1"/>
  <c r="AH864" i="4"/>
  <c r="AI864" i="4" s="1"/>
  <c r="AH500" i="4"/>
  <c r="AI500" i="4" s="1"/>
  <c r="AH505" i="4"/>
  <c r="AH517" i="4"/>
  <c r="AI517" i="4" s="1"/>
  <c r="AH532" i="4"/>
  <c r="AI532" i="4" s="1"/>
  <c r="AH270" i="4"/>
  <c r="AI270" i="4" s="1"/>
  <c r="AH628" i="4"/>
  <c r="AI628" i="4" s="1"/>
  <c r="AH700" i="4"/>
  <c r="AH643" i="4"/>
  <c r="AI643" i="4" s="1"/>
  <c r="AH648" i="4"/>
  <c r="AI648" i="4" s="1"/>
  <c r="AH661" i="4"/>
  <c r="AI661" i="4" s="1"/>
  <c r="AH667" i="4"/>
  <c r="AI667" i="4" s="1"/>
  <c r="AH267" i="4"/>
  <c r="AI267" i="4" s="1"/>
  <c r="Y139" i="4"/>
  <c r="Z139" i="4" s="1"/>
  <c r="T771" i="4"/>
  <c r="Y119" i="4"/>
  <c r="Z119" i="4" s="1"/>
  <c r="Y171" i="4"/>
  <c r="Y207" i="4"/>
  <c r="Z207" i="4" s="1"/>
  <c r="Y291" i="4"/>
  <c r="Z291" i="4" s="1"/>
  <c r="Y271" i="4"/>
  <c r="Z271" i="4" s="1"/>
  <c r="Y324" i="4"/>
  <c r="Y427" i="4"/>
  <c r="Y509" i="4"/>
  <c r="Y510" i="4" s="1"/>
  <c r="Y450" i="4"/>
  <c r="Y451" i="4" s="1"/>
  <c r="Y500" i="4"/>
  <c r="Y517" i="4"/>
  <c r="Y518" i="4" s="1"/>
  <c r="Y532" i="4"/>
  <c r="Y575" i="4"/>
  <c r="Z575" i="4" s="1"/>
  <c r="Y594" i="4"/>
  <c r="Z594" i="4" s="1"/>
  <c r="Y585" i="4"/>
  <c r="Y698" i="4"/>
  <c r="Z698" i="4" s="1"/>
  <c r="Y634" i="4"/>
  <c r="Z634" i="4" s="1"/>
  <c r="Y641" i="4"/>
  <c r="Z641" i="4" s="1"/>
  <c r="Y653" i="4"/>
  <c r="Z653" i="4" s="1"/>
  <c r="Y793" i="4"/>
  <c r="Y723" i="4"/>
  <c r="Z723" i="4" s="1"/>
  <c r="Y720" i="4"/>
  <c r="Y682" i="4"/>
  <c r="Y805" i="4"/>
  <c r="Y739" i="4"/>
  <c r="Z739" i="4" s="1"/>
  <c r="Y753" i="4"/>
  <c r="Y873" i="4"/>
  <c r="Y861" i="4"/>
  <c r="Z861" i="4" s="1"/>
  <c r="T575" i="4"/>
  <c r="T723" i="4"/>
  <c r="Y181" i="4"/>
  <c r="Z181" i="4" s="1"/>
  <c r="Y267" i="4"/>
  <c r="Z267" i="4" s="1"/>
  <c r="Y413" i="4"/>
  <c r="AC97" i="4"/>
  <c r="AH289" i="4"/>
  <c r="AI289" i="4" s="1"/>
  <c r="AH237" i="4"/>
  <c r="AI237" i="4" s="1"/>
  <c r="AH886" i="4"/>
  <c r="AH163" i="4"/>
  <c r="AI163" i="4" s="1"/>
  <c r="AH103" i="4"/>
  <c r="AH115" i="4"/>
  <c r="AI115" i="4" s="1"/>
  <c r="AH707" i="4"/>
  <c r="AI707" i="4" s="1"/>
  <c r="AH340" i="4"/>
  <c r="AI340" i="4" s="1"/>
  <c r="AH349" i="4"/>
  <c r="AI349" i="4" s="1"/>
  <c r="AH104" i="4"/>
  <c r="AI104" i="4" s="1"/>
  <c r="AH144" i="4"/>
  <c r="AI144" i="4" s="1"/>
  <c r="AH232" i="4"/>
  <c r="AI232" i="4" s="1"/>
  <c r="AH215" i="4"/>
  <c r="AI215" i="4" s="1"/>
  <c r="AH559" i="4"/>
  <c r="AI559" i="4" s="1"/>
  <c r="T267" i="4"/>
  <c r="T181" i="4"/>
  <c r="Y40" i="4"/>
  <c r="Z40" i="4" s="1"/>
  <c r="Y160" i="4"/>
  <c r="Y116" i="4"/>
  <c r="Z116" i="4" s="1"/>
  <c r="Y225" i="4"/>
  <c r="Y210" i="4"/>
  <c r="Y305" i="4"/>
  <c r="Y251" i="4"/>
  <c r="Y272" i="4"/>
  <c r="Z272" i="4" s="1"/>
  <c r="Y369" i="4"/>
  <c r="Z369" i="4" s="1"/>
  <c r="Y420" i="4"/>
  <c r="Y448" i="4"/>
  <c r="Y494" i="4"/>
  <c r="Y548" i="4"/>
  <c r="Y536" i="4"/>
  <c r="Y618" i="4"/>
  <c r="Z618" i="4" s="1"/>
  <c r="Y621" i="4"/>
  <c r="Y612" i="4"/>
  <c r="Y631" i="4"/>
  <c r="Y632" i="4"/>
  <c r="Y636" i="4"/>
  <c r="Z636" i="4" s="1"/>
  <c r="Y763" i="4"/>
  <c r="Y792" i="4"/>
  <c r="Z792" i="4" s="1"/>
  <c r="Y800" i="4"/>
  <c r="Z800" i="4" s="1"/>
  <c r="Y801" i="4"/>
  <c r="Y668" i="4"/>
  <c r="Z668" i="4" s="1"/>
  <c r="Y679" i="4"/>
  <c r="Z679" i="4" s="1"/>
  <c r="Y692" i="4"/>
  <c r="Z692" i="4" s="1"/>
  <c r="Y731" i="4"/>
  <c r="Y743" i="4"/>
  <c r="Z743" i="4" s="1"/>
  <c r="Y817" i="4"/>
  <c r="Z817" i="4" s="1"/>
  <c r="Y877" i="4"/>
  <c r="Z877" i="4" s="1"/>
  <c r="T225" i="4"/>
  <c r="T621" i="4"/>
  <c r="AC134" i="4"/>
  <c r="AH134" i="4"/>
  <c r="AI134" i="4" s="1"/>
  <c r="AH181" i="4"/>
  <c r="AI181" i="4" s="1"/>
  <c r="AC181" i="4"/>
  <c r="AC126" i="4"/>
  <c r="AH126" i="4"/>
  <c r="AI126" i="4" s="1"/>
  <c r="AH212" i="4"/>
  <c r="AI212" i="4" s="1"/>
  <c r="AC212" i="4"/>
  <c r="AC94" i="4"/>
  <c r="AH94" i="4"/>
  <c r="AI94" i="4" s="1"/>
  <c r="AC111" i="4"/>
  <c r="AH111" i="4"/>
  <c r="AI111" i="4" s="1"/>
  <c r="AH151" i="4"/>
  <c r="AI151" i="4" s="1"/>
  <c r="AC151" i="4"/>
  <c r="AC336" i="4"/>
  <c r="AH336" i="4"/>
  <c r="AI336" i="4" s="1"/>
  <c r="AH247" i="4"/>
  <c r="AI247" i="4" s="1"/>
  <c r="AC247" i="4"/>
  <c r="AC186" i="4"/>
  <c r="AH186" i="4"/>
  <c r="AI186" i="4" s="1"/>
  <c r="AH55" i="4"/>
  <c r="AI55" i="4" s="1"/>
  <c r="AC55" i="4"/>
  <c r="AH230" i="4"/>
  <c r="AI230" i="4" s="1"/>
  <c r="AC230" i="4"/>
  <c r="AC261" i="4"/>
  <c r="AH261" i="4"/>
  <c r="AI261" i="4" s="1"/>
  <c r="AC243" i="4"/>
  <c r="AH243" i="4"/>
  <c r="AI243" i="4" s="1"/>
  <c r="AC87" i="4"/>
  <c r="AH87" i="4"/>
  <c r="AI87" i="4" s="1"/>
  <c r="AC355" i="4"/>
  <c r="AH355" i="4"/>
  <c r="AI355" i="4" s="1"/>
  <c r="T85" i="4"/>
  <c r="Y85" i="4"/>
  <c r="Z85" i="4" s="1"/>
  <c r="T138" i="4"/>
  <c r="Y138" i="4"/>
  <c r="Z138" i="4" s="1"/>
  <c r="AC80" i="4"/>
  <c r="AH80" i="4"/>
  <c r="AI80" i="4" s="1"/>
  <c r="AC256" i="4"/>
  <c r="AH256" i="4"/>
  <c r="AI256" i="4" s="1"/>
  <c r="AC260" i="4"/>
  <c r="AH260" i="4"/>
  <c r="AI260" i="4" s="1"/>
  <c r="AC457" i="4"/>
  <c r="AH457" i="4"/>
  <c r="AI457" i="4" s="1"/>
  <c r="AC282" i="4"/>
  <c r="AC357" i="4"/>
  <c r="AH357" i="4"/>
  <c r="AI357" i="4" s="1"/>
  <c r="AH284" i="4"/>
  <c r="AI284" i="4" s="1"/>
  <c r="AC284" i="4"/>
  <c r="AC379" i="4"/>
  <c r="AH379" i="4"/>
  <c r="AI379" i="4" s="1"/>
  <c r="AH458" i="4"/>
  <c r="AI458" i="4" s="1"/>
  <c r="AC458" i="4"/>
  <c r="AC44" i="4"/>
  <c r="AH44" i="4"/>
  <c r="AI44" i="4" s="1"/>
  <c r="AH154" i="4"/>
  <c r="AI154" i="4" s="1"/>
  <c r="AC154" i="4"/>
  <c r="AH164" i="4"/>
  <c r="AI164" i="4" s="1"/>
  <c r="AC164" i="4"/>
  <c r="AH216" i="4"/>
  <c r="AI216" i="4" s="1"/>
  <c r="AC216" i="4"/>
  <c r="AC382" i="4"/>
  <c r="AH382" i="4"/>
  <c r="AI382" i="4" s="1"/>
  <c r="AC96" i="4"/>
  <c r="AH96" i="4"/>
  <c r="AI96" i="4" s="1"/>
  <c r="AC374" i="4"/>
  <c r="AH374" i="4"/>
  <c r="AI374" i="4" s="1"/>
  <c r="T413" i="4"/>
  <c r="AC149" i="4"/>
  <c r="AH149" i="4"/>
  <c r="AC145" i="4"/>
  <c r="AH145" i="4"/>
  <c r="AI145" i="4" s="1"/>
  <c r="AC85" i="4"/>
  <c r="AH85" i="4"/>
  <c r="AI85" i="4" s="1"/>
  <c r="AC159" i="4"/>
  <c r="AH159" i="4"/>
  <c r="AI159" i="4" s="1"/>
  <c r="AC242" i="4"/>
  <c r="AH242" i="4"/>
  <c r="AI242" i="4" s="1"/>
  <c r="AC62" i="4"/>
  <c r="AH62" i="4"/>
  <c r="AC188" i="4"/>
  <c r="AH188" i="4"/>
  <c r="AI188" i="4" s="1"/>
  <c r="AC312" i="4"/>
  <c r="AH312" i="4"/>
  <c r="AI312" i="4" s="1"/>
  <c r="AC116" i="4"/>
  <c r="AH116" i="4"/>
  <c r="AI116" i="4" s="1"/>
  <c r="AC329" i="4"/>
  <c r="AH329" i="4"/>
  <c r="AI329" i="4" s="1"/>
  <c r="AC460" i="4"/>
  <c r="AH460" i="4"/>
  <c r="AI460" i="4" s="1"/>
  <c r="AC494" i="4"/>
  <c r="AH494" i="4"/>
  <c r="AI494" i="4" s="1"/>
  <c r="AC393" i="4"/>
  <c r="AH393" i="4"/>
  <c r="AI393" i="4" s="1"/>
  <c r="AC195" i="4"/>
  <c r="AH195" i="4"/>
  <c r="AI195" i="4" s="1"/>
  <c r="AC277" i="4"/>
  <c r="AH277" i="4"/>
  <c r="AI277" i="4" s="1"/>
  <c r="AC330" i="4"/>
  <c r="AH330" i="4"/>
  <c r="AI330" i="4" s="1"/>
  <c r="AC417" i="4"/>
  <c r="AH417" i="4"/>
  <c r="AI417" i="4" s="1"/>
  <c r="AH176" i="4"/>
  <c r="AC176" i="4"/>
  <c r="AH197" i="4"/>
  <c r="AI197" i="4" s="1"/>
  <c r="AC197" i="4"/>
  <c r="AH238" i="4"/>
  <c r="AI238" i="4" s="1"/>
  <c r="AC238" i="4"/>
  <c r="AC13" i="4"/>
  <c r="AH13" i="4"/>
  <c r="AH231" i="4"/>
  <c r="AC231" i="4"/>
  <c r="AH305" i="4"/>
  <c r="AI305" i="4" s="1"/>
  <c r="AC305" i="4"/>
  <c r="AC58" i="4"/>
  <c r="AH58" i="4"/>
  <c r="AI58" i="4" s="1"/>
  <c r="AH172" i="4"/>
  <c r="AI172" i="4" s="1"/>
  <c r="AC172" i="4"/>
  <c r="AH519" i="4"/>
  <c r="AI519" i="4" s="1"/>
  <c r="AC519" i="4"/>
  <c r="AH542" i="4"/>
  <c r="AI542" i="4" s="1"/>
  <c r="AC542" i="4"/>
  <c r="AH564" i="4"/>
  <c r="AI564" i="4" s="1"/>
  <c r="AC564" i="4"/>
  <c r="AH621" i="4"/>
  <c r="AI621" i="4" s="1"/>
  <c r="AC621" i="4"/>
  <c r="AH783" i="4"/>
  <c r="AI783" i="4" s="1"/>
  <c r="AC783" i="4"/>
  <c r="AH763" i="4"/>
  <c r="AI763" i="4" s="1"/>
  <c r="AC763" i="4"/>
  <c r="AH800" i="4"/>
  <c r="AI800" i="4" s="1"/>
  <c r="AC800" i="4"/>
  <c r="AH684" i="4"/>
  <c r="AI684" i="4" s="1"/>
  <c r="AC684" i="4"/>
  <c r="AC856" i="4"/>
  <c r="AH856" i="4"/>
  <c r="AI856" i="4" s="1"/>
  <c r="AH677" i="4"/>
  <c r="AI677" i="4" s="1"/>
  <c r="AC677" i="4"/>
  <c r="AH772" i="4"/>
  <c r="AC772" i="4"/>
  <c r="AC848" i="4"/>
  <c r="AH848" i="4"/>
  <c r="AI848" i="4" s="1"/>
  <c r="AC819" i="4"/>
  <c r="AH819" i="4"/>
  <c r="AI819" i="4" s="1"/>
  <c r="T32" i="4"/>
  <c r="Y32" i="4"/>
  <c r="T94" i="4"/>
  <c r="Y94" i="4"/>
  <c r="Z94" i="4" s="1"/>
  <c r="T184" i="4"/>
  <c r="Y184" i="4"/>
  <c r="T211" i="4"/>
  <c r="Y211" i="4"/>
  <c r="T243" i="4"/>
  <c r="Y243" i="4"/>
  <c r="Y328" i="4"/>
  <c r="Z328" i="4" s="1"/>
  <c r="T328" i="4"/>
  <c r="T389" i="4"/>
  <c r="Y389" i="4"/>
  <c r="T438" i="4"/>
  <c r="Y438" i="4"/>
  <c r="Y435" i="4"/>
  <c r="T435" i="4"/>
  <c r="Y502" i="4"/>
  <c r="T502" i="4"/>
  <c r="T534" i="4"/>
  <c r="Y534" i="4"/>
  <c r="Z534" i="4" s="1"/>
  <c r="Y616" i="4"/>
  <c r="T616" i="4"/>
  <c r="T607" i="4"/>
  <c r="Y607" i="4"/>
  <c r="Y627" i="4"/>
  <c r="T627" i="4"/>
  <c r="Y714" i="4"/>
  <c r="Z714" i="4" s="1"/>
  <c r="T714" i="4"/>
  <c r="T642" i="4"/>
  <c r="Y642" i="4"/>
  <c r="Z642" i="4" s="1"/>
  <c r="Y822" i="4"/>
  <c r="T822" i="4"/>
  <c r="T658" i="4"/>
  <c r="Y658" i="4"/>
  <c r="Z658" i="4" s="1"/>
  <c r="T667" i="4"/>
  <c r="Y667" i="4"/>
  <c r="Z667" i="4" s="1"/>
  <c r="T678" i="4"/>
  <c r="Y678" i="4"/>
  <c r="Z678" i="4" s="1"/>
  <c r="T691" i="4"/>
  <c r="Y691" i="4"/>
  <c r="Z691" i="4" s="1"/>
  <c r="T773" i="4"/>
  <c r="Y773" i="4"/>
  <c r="T746" i="4"/>
  <c r="Y746" i="4"/>
  <c r="Z746" i="4" s="1"/>
  <c r="T831" i="4"/>
  <c r="Y831" i="4"/>
  <c r="Z831" i="4" s="1"/>
  <c r="T849" i="4"/>
  <c r="Y849" i="4"/>
  <c r="Z849" i="4" s="1"/>
  <c r="T921" i="4"/>
  <c r="Y921" i="4"/>
  <c r="Z921" i="4" s="1"/>
  <c r="T136" i="4"/>
  <c r="Y136" i="4"/>
  <c r="Z136" i="4" s="1"/>
  <c r="S221" i="4"/>
  <c r="Y221" i="4" s="1"/>
  <c r="Z221" i="4" s="1"/>
  <c r="T277" i="4"/>
  <c r="S392" i="4"/>
  <c r="Y392" i="4" s="1"/>
  <c r="Z392" i="4" s="1"/>
  <c r="S463" i="4"/>
  <c r="Y463" i="4" s="1"/>
  <c r="Z463" i="4" s="1"/>
  <c r="S475" i="4"/>
  <c r="S477" i="4" s="1"/>
  <c r="S735" i="4"/>
  <c r="S896" i="4"/>
  <c r="T124" i="4"/>
  <c r="Y124" i="4"/>
  <c r="Z124" i="4" s="1"/>
  <c r="T143" i="4"/>
  <c r="Y143" i="4"/>
  <c r="Z143" i="4" s="1"/>
  <c r="T167" i="4"/>
  <c r="Y167" i="4"/>
  <c r="Y168" i="4" s="1"/>
  <c r="T190" i="4"/>
  <c r="Y190" i="4"/>
  <c r="Y289" i="4"/>
  <c r="Z289" i="4" s="1"/>
  <c r="T289" i="4"/>
  <c r="Y307" i="4"/>
  <c r="Z307" i="4" s="1"/>
  <c r="T307" i="4"/>
  <c r="Y422" i="4"/>
  <c r="Z422" i="4" s="1"/>
  <c r="T422" i="4"/>
  <c r="AC75" i="4"/>
  <c r="AH75" i="4"/>
  <c r="AI75" i="4" s="1"/>
  <c r="AC129" i="4"/>
  <c r="AH129" i="4"/>
  <c r="AI129" i="4" s="1"/>
  <c r="AC143" i="4"/>
  <c r="AH143" i="4"/>
  <c r="AI143" i="4" s="1"/>
  <c r="AC167" i="4"/>
  <c r="AH167" i="4"/>
  <c r="AI167" i="4" s="1"/>
  <c r="AB221" i="4"/>
  <c r="AH221" i="4" s="1"/>
  <c r="AI221" i="4" s="1"/>
  <c r="AH397" i="4"/>
  <c r="AC397" i="4"/>
  <c r="AC448" i="4"/>
  <c r="AH448" i="4"/>
  <c r="AI448" i="4" s="1"/>
  <c r="AH442" i="4"/>
  <c r="AI442" i="4" s="1"/>
  <c r="AC442" i="4"/>
  <c r="AC520" i="4"/>
  <c r="AH520" i="4"/>
  <c r="AI520" i="4" s="1"/>
  <c r="AH39" i="4"/>
  <c r="AI39" i="4" s="1"/>
  <c r="AC39" i="4"/>
  <c r="AH51" i="4"/>
  <c r="AI51" i="4" s="1"/>
  <c r="AC51" i="4"/>
  <c r="AH185" i="4"/>
  <c r="AI185" i="4" s="1"/>
  <c r="AC185" i="4"/>
  <c r="AC345" i="4"/>
  <c r="AH345" i="4"/>
  <c r="AC487" i="4"/>
  <c r="AH487" i="4"/>
  <c r="AI487" i="4" s="1"/>
  <c r="AC843" i="4"/>
  <c r="AH843" i="4"/>
  <c r="AI843" i="4" s="1"/>
  <c r="AB464" i="4"/>
  <c r="AH464" i="4" s="1"/>
  <c r="AI464" i="4" s="1"/>
  <c r="AC10" i="4"/>
  <c r="AH10" i="4"/>
  <c r="AI10" i="4" s="1"/>
  <c r="AC49" i="4"/>
  <c r="AH49" i="4"/>
  <c r="AC61" i="4"/>
  <c r="AH61" i="4"/>
  <c r="AI61" i="4" s="1"/>
  <c r="AH124" i="4"/>
  <c r="AI124" i="4" s="1"/>
  <c r="AC124" i="4"/>
  <c r="AC394" i="4"/>
  <c r="AH394" i="4"/>
  <c r="AC558" i="4"/>
  <c r="AH558" i="4"/>
  <c r="AI558" i="4" s="1"/>
  <c r="AC732" i="4"/>
  <c r="AH732" i="4"/>
  <c r="AI732" i="4" s="1"/>
  <c r="AC135" i="4"/>
  <c r="AH135" i="4"/>
  <c r="AI135" i="4" s="1"/>
  <c r="AC248" i="4"/>
  <c r="AH248" i="4"/>
  <c r="AI248" i="4" s="1"/>
  <c r="AB389" i="4"/>
  <c r="AH389" i="4" s="1"/>
  <c r="AI389" i="4" s="1"/>
  <c r="AC578" i="4"/>
  <c r="AH578" i="4"/>
  <c r="AI578" i="4" s="1"/>
  <c r="AC806" i="4"/>
  <c r="AH806" i="4"/>
  <c r="AI806" i="4" s="1"/>
  <c r="AC737" i="4"/>
  <c r="AH737" i="4"/>
  <c r="AI737" i="4" s="1"/>
  <c r="AC847" i="4"/>
  <c r="AH847" i="4"/>
  <c r="AI847" i="4" s="1"/>
  <c r="AC958" i="4"/>
  <c r="AH958" i="4"/>
  <c r="AI958" i="4" s="1"/>
  <c r="AH8" i="4"/>
  <c r="Z884" i="4"/>
  <c r="T19" i="4"/>
  <c r="Y19" i="4"/>
  <c r="Y20" i="4" s="1"/>
  <c r="T120" i="4"/>
  <c r="Y120" i="4"/>
  <c r="Z120" i="4" s="1"/>
  <c r="T110" i="4"/>
  <c r="Y110" i="4"/>
  <c r="Z110" i="4" s="1"/>
  <c r="Y204" i="4"/>
  <c r="T204" i="4"/>
  <c r="T222" i="4"/>
  <c r="Y222" i="4"/>
  <c r="T319" i="4"/>
  <c r="T320" i="4" s="1"/>
  <c r="Y319" i="4"/>
  <c r="Y320" i="4" s="1"/>
  <c r="T242" i="4"/>
  <c r="Y242" i="4"/>
  <c r="T329" i="4"/>
  <c r="Y329" i="4"/>
  <c r="Z329" i="4" s="1"/>
  <c r="T347" i="4"/>
  <c r="Y347" i="4"/>
  <c r="T489" i="4"/>
  <c r="Y489" i="4"/>
  <c r="Z489" i="4" s="1"/>
  <c r="T443" i="4"/>
  <c r="Y443" i="4"/>
  <c r="Z443" i="4" s="1"/>
  <c r="T540" i="4"/>
  <c r="Y540" i="4"/>
  <c r="Z540" i="4" s="1"/>
  <c r="Y591" i="4"/>
  <c r="T591" i="4"/>
  <c r="Y602" i="4"/>
  <c r="T602" i="4"/>
  <c r="T586" i="4"/>
  <c r="Y586" i="4"/>
  <c r="Z586" i="4" s="1"/>
  <c r="Y712" i="4"/>
  <c r="Z712" i="4" s="1"/>
  <c r="T712" i="4"/>
  <c r="Y827" i="4"/>
  <c r="Y828" i="4" s="1"/>
  <c r="T827" i="4"/>
  <c r="T828" i="4" s="1"/>
  <c r="T791" i="4"/>
  <c r="Y791" i="4"/>
  <c r="Y657" i="4"/>
  <c r="Z657" i="4" s="1"/>
  <c r="T657" i="4"/>
  <c r="Y666" i="4"/>
  <c r="Z666" i="4" s="1"/>
  <c r="T666" i="4"/>
  <c r="Y677" i="4"/>
  <c r="Z677" i="4" s="1"/>
  <c r="T677" i="4"/>
  <c r="Y690" i="4"/>
  <c r="Z690" i="4" s="1"/>
  <c r="T690" i="4"/>
  <c r="Y772" i="4"/>
  <c r="T772" i="4"/>
  <c r="Y745" i="4"/>
  <c r="Z745" i="4" s="1"/>
  <c r="T745" i="4"/>
  <c r="Y830" i="4"/>
  <c r="T830" i="4"/>
  <c r="Y848" i="4"/>
  <c r="Z848" i="4" s="1"/>
  <c r="T848" i="4"/>
  <c r="Y860" i="4"/>
  <c r="Z860" i="4" s="1"/>
  <c r="T860" i="4"/>
  <c r="T880" i="4"/>
  <c r="T881" i="4" s="1"/>
  <c r="Y880" i="4"/>
  <c r="Y881" i="4" s="1"/>
  <c r="T13" i="4"/>
  <c r="Y13" i="4"/>
  <c r="T63" i="4"/>
  <c r="Y63" i="4"/>
  <c r="Z63" i="4" s="1"/>
  <c r="T115" i="4"/>
  <c r="Y115" i="4"/>
  <c r="Z115" i="4" s="1"/>
  <c r="T203" i="4"/>
  <c r="Y203" i="4"/>
  <c r="T189" i="4"/>
  <c r="Y189" i="4"/>
  <c r="T215" i="4"/>
  <c r="Y215" i="4"/>
  <c r="Z215" i="4" s="1"/>
  <c r="T240" i="4"/>
  <c r="Y240" i="4"/>
  <c r="T356" i="4"/>
  <c r="Y356" i="4"/>
  <c r="Z356" i="4" s="1"/>
  <c r="T428" i="4"/>
  <c r="Y428" i="4"/>
  <c r="Z428" i="4" s="1"/>
  <c r="T458" i="4"/>
  <c r="Y458" i="4"/>
  <c r="Z458" i="4" s="1"/>
  <c r="T503" i="4"/>
  <c r="Y503" i="4"/>
  <c r="T495" i="4"/>
  <c r="Y495" i="4"/>
  <c r="T563" i="4"/>
  <c r="Y563" i="4"/>
  <c r="Z563" i="4" s="1"/>
  <c r="T574" i="4"/>
  <c r="Y574" i="4"/>
  <c r="Z574" i="4" s="1"/>
  <c r="T595" i="4"/>
  <c r="Y595" i="4"/>
  <c r="Z595" i="4" s="1"/>
  <c r="T727" i="4"/>
  <c r="Y727" i="4"/>
  <c r="T697" i="4"/>
  <c r="Y697" i="4"/>
  <c r="Z697" i="4" s="1"/>
  <c r="T635" i="4"/>
  <c r="Y635" i="4"/>
  <c r="Z635" i="4" s="1"/>
  <c r="T643" i="4"/>
  <c r="Y643" i="4"/>
  <c r="T778" i="4"/>
  <c r="T779" i="4" s="1"/>
  <c r="Y778" i="4"/>
  <c r="Y779" i="4" s="1"/>
  <c r="T722" i="4"/>
  <c r="Y722" i="4"/>
  <c r="AC553" i="4"/>
  <c r="AH553" i="4"/>
  <c r="AI553" i="4" s="1"/>
  <c r="AC567" i="4"/>
  <c r="AH567" i="4"/>
  <c r="AI567" i="4" s="1"/>
  <c r="AC609" i="4"/>
  <c r="AH609" i="4"/>
  <c r="AI609" i="4" s="1"/>
  <c r="AC780" i="4"/>
  <c r="AH780" i="4"/>
  <c r="AI780" i="4" s="1"/>
  <c r="AC637" i="4"/>
  <c r="AH637" i="4"/>
  <c r="AI637" i="4" s="1"/>
  <c r="AC762" i="4"/>
  <c r="AH762" i="4"/>
  <c r="AI762" i="4" s="1"/>
  <c r="AC717" i="4"/>
  <c r="AH717" i="4"/>
  <c r="AI717" i="4" s="1"/>
  <c r="AC656" i="4"/>
  <c r="AH656" i="4"/>
  <c r="AI656" i="4" s="1"/>
  <c r="AC685" i="4"/>
  <c r="AH685" i="4"/>
  <c r="AI685" i="4" s="1"/>
  <c r="AC740" i="4"/>
  <c r="AH740" i="4"/>
  <c r="AI740" i="4" s="1"/>
  <c r="AC851" i="4"/>
  <c r="AH851" i="4"/>
  <c r="AI851" i="4" s="1"/>
  <c r="Y78" i="4"/>
  <c r="Y79" i="4" s="1"/>
  <c r="T394" i="4"/>
  <c r="W10" i="4"/>
  <c r="AC19" i="4"/>
  <c r="AH19" i="4"/>
  <c r="AC100" i="4"/>
  <c r="AH100" i="4"/>
  <c r="AC121" i="4"/>
  <c r="AH121" i="4"/>
  <c r="AI121" i="4" s="1"/>
  <c r="AC23" i="4"/>
  <c r="AC68" i="4"/>
  <c r="AC163" i="4"/>
  <c r="AC127" i="4"/>
  <c r="AH127" i="4"/>
  <c r="AC169" i="4"/>
  <c r="AH169" i="4"/>
  <c r="AI169" i="4" s="1"/>
  <c r="AC177" i="4"/>
  <c r="AH177" i="4"/>
  <c r="AI177" i="4" s="1"/>
  <c r="AC227" i="4"/>
  <c r="AH227" i="4"/>
  <c r="AI227" i="4" s="1"/>
  <c r="AC375" i="4"/>
  <c r="AC41" i="4"/>
  <c r="AC171" i="4"/>
  <c r="AH171" i="4"/>
  <c r="AI171" i="4" s="1"/>
  <c r="AC300" i="4"/>
  <c r="AC253" i="4"/>
  <c r="AH253" i="4"/>
  <c r="AI253" i="4" s="1"/>
  <c r="AC89" i="4"/>
  <c r="AH89" i="4"/>
  <c r="AC141" i="4"/>
  <c r="AH141" i="4"/>
  <c r="AI141" i="4" s="1"/>
  <c r="AC272" i="4"/>
  <c r="AH272" i="4"/>
  <c r="AI272" i="4" s="1"/>
  <c r="AC254" i="4"/>
  <c r="AH254" i="4"/>
  <c r="AI254" i="4" s="1"/>
  <c r="AC317" i="4"/>
  <c r="AC463" i="4"/>
  <c r="AC532" i="4"/>
  <c r="AC441" i="4"/>
  <c r="AC493" i="4"/>
  <c r="AC469" i="4"/>
  <c r="AC456" i="4"/>
  <c r="AC452" i="4"/>
  <c r="AC354" i="4"/>
  <c r="AC527" i="4"/>
  <c r="AH527" i="4"/>
  <c r="AI527" i="4" s="1"/>
  <c r="AC648" i="4"/>
  <c r="AC668" i="4"/>
  <c r="AC673" i="4"/>
  <c r="AC718" i="4"/>
  <c r="AC224" i="4"/>
  <c r="AC214" i="4"/>
  <c r="AC291" i="4"/>
  <c r="AH291" i="4"/>
  <c r="AI291" i="4" s="1"/>
  <c r="AC501" i="4"/>
  <c r="AH501" i="4"/>
  <c r="AI501" i="4" s="1"/>
  <c r="AC543" i="4"/>
  <c r="AH543" i="4"/>
  <c r="AI543" i="4" s="1"/>
  <c r="AC368" i="4"/>
  <c r="AH368" i="4"/>
  <c r="AC432" i="4"/>
  <c r="AC445" i="4"/>
  <c r="AC618" i="4"/>
  <c r="AC585" i="4"/>
  <c r="AC700" i="4"/>
  <c r="AC632" i="4"/>
  <c r="AC653" i="4"/>
  <c r="AC682" i="4"/>
  <c r="AC327" i="4"/>
  <c r="AH327" i="4"/>
  <c r="AI327" i="4" s="1"/>
  <c r="AC353" i="4"/>
  <c r="AC481" i="4"/>
  <c r="AC533" i="4"/>
  <c r="AH533" i="4"/>
  <c r="AC540" i="4"/>
  <c r="AC873" i="4"/>
  <c r="AC897" i="4"/>
  <c r="AH63" i="4"/>
  <c r="AI63" i="4" s="1"/>
  <c r="AC63" i="4"/>
  <c r="AH193" i="4"/>
  <c r="AC193" i="4"/>
  <c r="AH325" i="4"/>
  <c r="AI325" i="4" s="1"/>
  <c r="AC325" i="4"/>
  <c r="AC45" i="4"/>
  <c r="AH45" i="4"/>
  <c r="AI45" i="4" s="1"/>
  <c r="AC95" i="4"/>
  <c r="AH190" i="4"/>
  <c r="AI190" i="4" s="1"/>
  <c r="AC190" i="4"/>
  <c r="AC321" i="4"/>
  <c r="AH549" i="4"/>
  <c r="AC549" i="4"/>
  <c r="AC559" i="4"/>
  <c r="AH573" i="4"/>
  <c r="AC573" i="4"/>
  <c r="AH610" i="4"/>
  <c r="AI610" i="4" s="1"/>
  <c r="AC610" i="4"/>
  <c r="AH699" i="4"/>
  <c r="AI699" i="4" s="1"/>
  <c r="AC699" i="4"/>
  <c r="AH651" i="4"/>
  <c r="AI651" i="4" s="1"/>
  <c r="AC651" i="4"/>
  <c r="AC60" i="4"/>
  <c r="AC105" i="4"/>
  <c r="AH670" i="4"/>
  <c r="AI670" i="4" s="1"/>
  <c r="AC670" i="4"/>
  <c r="AH694" i="4"/>
  <c r="AI694" i="4" s="1"/>
  <c r="AC694" i="4"/>
  <c r="AC830" i="4"/>
  <c r="AH830" i="4"/>
  <c r="AI830" i="4" s="1"/>
  <c r="AC857" i="4"/>
  <c r="AC422" i="4"/>
  <c r="AC601" i="4"/>
  <c r="AC638" i="4"/>
  <c r="AC102" i="4"/>
  <c r="AC627" i="4"/>
  <c r="AC760" i="4"/>
  <c r="AC822" i="4"/>
  <c r="AC768" i="4"/>
  <c r="AH686" i="4"/>
  <c r="AI686" i="4" s="1"/>
  <c r="AC686" i="4"/>
  <c r="AC745" i="4"/>
  <c r="AH745" i="4"/>
  <c r="AI745" i="4" s="1"/>
  <c r="AC131" i="4"/>
  <c r="AH131" i="4"/>
  <c r="AI131" i="4" s="1"/>
  <c r="AC359" i="4"/>
  <c r="AC461" i="4"/>
  <c r="AH461" i="4"/>
  <c r="AI461" i="4" s="1"/>
  <c r="AC701" i="4"/>
  <c r="AC765" i="4"/>
  <c r="AC725" i="4"/>
  <c r="AC683" i="4"/>
  <c r="AH683" i="4"/>
  <c r="AI683" i="4" s="1"/>
  <c r="AC833" i="4"/>
  <c r="AH833" i="4"/>
  <c r="AC920" i="4"/>
  <c r="AH920" i="4"/>
  <c r="AI920" i="4" s="1"/>
  <c r="T41" i="4"/>
  <c r="Y41" i="4"/>
  <c r="Z41" i="4" s="1"/>
  <c r="T117" i="4"/>
  <c r="Y117" i="4"/>
  <c r="T113" i="4"/>
  <c r="Y113" i="4"/>
  <c r="Z113" i="4" s="1"/>
  <c r="Y186" i="4"/>
  <c r="T186" i="4"/>
  <c r="Y214" i="4"/>
  <c r="Z214" i="4" s="1"/>
  <c r="T214" i="4"/>
  <c r="Y295" i="4"/>
  <c r="Z295" i="4" s="1"/>
  <c r="T295" i="4"/>
  <c r="T306" i="4"/>
  <c r="Y306" i="4"/>
  <c r="T345" i="4"/>
  <c r="Y345" i="4"/>
  <c r="T400" i="4"/>
  <c r="Y400" i="4"/>
  <c r="T474" i="4"/>
  <c r="Y474" i="4"/>
  <c r="Z474" i="4" s="1"/>
  <c r="T555" i="4"/>
  <c r="Y555" i="4"/>
  <c r="T620" i="4"/>
  <c r="Y620" i="4"/>
  <c r="T755" i="4"/>
  <c r="Y755" i="4"/>
  <c r="T781" i="4"/>
  <c r="Y781" i="4"/>
  <c r="T796" i="4"/>
  <c r="Y796" i="4"/>
  <c r="Z796" i="4" s="1"/>
  <c r="Y660" i="4"/>
  <c r="Z660" i="4" s="1"/>
  <c r="T660" i="4"/>
  <c r="Y670" i="4"/>
  <c r="Z670" i="4" s="1"/>
  <c r="T670" i="4"/>
  <c r="Y681" i="4"/>
  <c r="Z681" i="4" s="1"/>
  <c r="T681" i="4"/>
  <c r="Y694" i="4"/>
  <c r="Z694" i="4" s="1"/>
  <c r="T694" i="4"/>
  <c r="Y733" i="4"/>
  <c r="Z733" i="4" s="1"/>
  <c r="T733" i="4"/>
  <c r="Y747" i="4"/>
  <c r="T747" i="4"/>
  <c r="Y836" i="4"/>
  <c r="T836" i="4"/>
  <c r="Y852" i="4"/>
  <c r="Z852" i="4" s="1"/>
  <c r="T852" i="4"/>
  <c r="S951" i="4"/>
  <c r="Y957" i="4"/>
  <c r="T957" i="4"/>
  <c r="S75" i="4"/>
  <c r="S77" i="4" s="1"/>
  <c r="T129" i="4"/>
  <c r="S363" i="4"/>
  <c r="T349" i="4"/>
  <c r="T350" i="4" s="1"/>
  <c r="T441" i="4"/>
  <c r="T561" i="4"/>
  <c r="S584" i="4"/>
  <c r="S705" i="4"/>
  <c r="S883" i="4"/>
  <c r="S892" i="4"/>
  <c r="T33" i="4"/>
  <c r="Y33" i="4"/>
  <c r="T49" i="4"/>
  <c r="Y49" i="4"/>
  <c r="T61" i="4"/>
  <c r="Y61" i="4"/>
  <c r="Z61" i="4" s="1"/>
  <c r="T154" i="4"/>
  <c r="Y154" i="4"/>
  <c r="Y261" i="4"/>
  <c r="Z261" i="4" s="1"/>
  <c r="Y255" i="4"/>
  <c r="Z255" i="4" s="1"/>
  <c r="T255" i="4"/>
  <c r="Y454" i="4"/>
  <c r="Y581" i="4"/>
  <c r="Y598" i="4"/>
  <c r="Z598" i="4" s="1"/>
  <c r="Y821" i="4"/>
  <c r="Y709" i="4"/>
  <c r="Y638" i="4"/>
  <c r="Z638" i="4" s="1"/>
  <c r="Y765" i="4"/>
  <c r="Y811" i="4"/>
  <c r="AC26" i="4"/>
  <c r="AH26" i="4"/>
  <c r="AH101" i="4"/>
  <c r="AI101" i="4" s="1"/>
  <c r="AH110" i="4"/>
  <c r="AI110" i="4" s="1"/>
  <c r="AC110" i="4"/>
  <c r="AC175" i="4"/>
  <c r="AH175" i="4"/>
  <c r="AH182" i="4"/>
  <c r="AC279" i="4"/>
  <c r="AH279" i="4"/>
  <c r="AI279" i="4" s="1"/>
  <c r="AC338" i="4"/>
  <c r="AH338" i="4"/>
  <c r="AI338" i="4" s="1"/>
  <c r="AC307" i="4"/>
  <c r="AH307" i="4"/>
  <c r="AI307" i="4" s="1"/>
  <c r="AH560" i="4"/>
  <c r="AB821" i="4"/>
  <c r="AH821" i="4" s="1"/>
  <c r="AI821" i="4" s="1"/>
  <c r="AC884" i="4"/>
  <c r="AH884" i="4"/>
  <c r="AI884" i="4" s="1"/>
  <c r="AF163" i="4"/>
  <c r="AB128" i="4"/>
  <c r="AH128" i="4" s="1"/>
  <c r="AI128" i="4" s="1"/>
  <c r="AC226" i="4"/>
  <c r="AH226" i="4"/>
  <c r="AI226" i="4" s="1"/>
  <c r="AC319" i="4"/>
  <c r="AH319" i="4"/>
  <c r="AC269" i="4"/>
  <c r="AH269" i="4"/>
  <c r="AI269" i="4" s="1"/>
  <c r="AB414" i="4"/>
  <c r="AH414" i="4" s="1"/>
  <c r="AI414" i="4" s="1"/>
  <c r="AC586" i="4"/>
  <c r="AH586" i="4"/>
  <c r="AI586" i="4" s="1"/>
  <c r="AC711" i="4"/>
  <c r="AH711" i="4"/>
  <c r="AI711" i="4" s="1"/>
  <c r="AC633" i="4"/>
  <c r="AH633" i="4"/>
  <c r="AI633" i="4" s="1"/>
  <c r="AC766" i="4"/>
  <c r="AH766" i="4"/>
  <c r="AI766" i="4" s="1"/>
  <c r="AC791" i="4"/>
  <c r="AH791" i="4"/>
  <c r="AI791" i="4" s="1"/>
  <c r="AC669" i="4"/>
  <c r="AH669" i="4"/>
  <c r="AI669" i="4" s="1"/>
  <c r="AC680" i="4"/>
  <c r="AH680" i="4"/>
  <c r="AI680" i="4" s="1"/>
  <c r="AC814" i="4"/>
  <c r="AH814" i="4"/>
  <c r="AI814" i="4" s="1"/>
  <c r="AC886" i="4"/>
  <c r="AC859" i="4"/>
  <c r="AH859" i="4"/>
  <c r="AI859" i="4" s="1"/>
  <c r="AC187" i="4"/>
  <c r="AH187" i="4"/>
  <c r="AC515" i="4"/>
  <c r="AC40" i="4"/>
  <c r="AH40" i="4"/>
  <c r="AI40" i="4" s="1"/>
  <c r="AC160" i="4"/>
  <c r="AH160" i="4"/>
  <c r="AH184" i="4"/>
  <c r="AI184" i="4" s="1"/>
  <c r="AH333" i="4"/>
  <c r="AI333" i="4" s="1"/>
  <c r="AB281" i="4"/>
  <c r="AH281" i="4" s="1"/>
  <c r="AI281" i="4" s="1"/>
  <c r="AB258" i="4"/>
  <c r="AH258" i="4" s="1"/>
  <c r="AI258" i="4" s="1"/>
  <c r="AB266" i="4"/>
  <c r="AH266" i="4" s="1"/>
  <c r="AI266" i="4" s="1"/>
  <c r="AC427" i="4"/>
  <c r="AH427" i="4"/>
  <c r="AI427" i="4" s="1"/>
  <c r="AC435" i="4"/>
  <c r="AH435" i="4"/>
  <c r="AI435" i="4" s="1"/>
  <c r="AC895" i="4"/>
  <c r="AH895" i="4"/>
  <c r="AI895" i="4" s="1"/>
  <c r="AC689" i="4"/>
  <c r="AH689" i="4"/>
  <c r="AI689" i="4" s="1"/>
  <c r="AF137" i="4"/>
  <c r="AC206" i="4"/>
  <c r="AH206" i="4"/>
  <c r="AI206" i="4" s="1"/>
  <c r="AC376" i="4"/>
  <c r="AH376" i="4"/>
  <c r="AC467" i="4"/>
  <c r="AH467" i="4"/>
  <c r="AI467" i="4" s="1"/>
  <c r="AC815" i="4"/>
  <c r="AH815" i="4"/>
  <c r="AI815" i="4" s="1"/>
  <c r="AH891" i="4"/>
  <c r="AI891" i="4" s="1"/>
  <c r="AC864" i="4"/>
  <c r="T36" i="4"/>
  <c r="Y36" i="4"/>
  <c r="T105" i="4"/>
  <c r="Y105" i="4"/>
  <c r="Z105" i="4" s="1"/>
  <c r="T169" i="4"/>
  <c r="T170" i="4" s="1"/>
  <c r="Y169" i="4"/>
  <c r="Y170" i="4" s="1"/>
  <c r="T223" i="4"/>
  <c r="Y223" i="4"/>
  <c r="T259" i="4"/>
  <c r="Y259" i="4"/>
  <c r="Z259" i="4" s="1"/>
  <c r="Y252" i="4"/>
  <c r="T252" i="4"/>
  <c r="S312" i="4"/>
  <c r="Y312" i="4" s="1"/>
  <c r="Z312" i="4" s="1"/>
  <c r="T364" i="4"/>
  <c r="Y364" i="4"/>
  <c r="Z364" i="4" s="1"/>
  <c r="T360" i="4"/>
  <c r="Y360" i="4"/>
  <c r="Z360" i="4" s="1"/>
  <c r="T493" i="4"/>
  <c r="Y493" i="4"/>
  <c r="Y444" i="4"/>
  <c r="Z444" i="4" s="1"/>
  <c r="T444" i="4"/>
  <c r="Y496" i="4"/>
  <c r="Z496" i="4" s="1"/>
  <c r="T496" i="4"/>
  <c r="T543" i="4"/>
  <c r="Y543" i="4"/>
  <c r="T617" i="4"/>
  <c r="Y617" i="4"/>
  <c r="Z617" i="4" s="1"/>
  <c r="T603" i="4"/>
  <c r="Y603" i="4"/>
  <c r="Z603" i="4" s="1"/>
  <c r="T715" i="4"/>
  <c r="Y715" i="4"/>
  <c r="Z715" i="4" s="1"/>
  <c r="T640" i="4"/>
  <c r="Y640" i="4"/>
  <c r="T661" i="4"/>
  <c r="Y661" i="4"/>
  <c r="Z661" i="4" s="1"/>
  <c r="T671" i="4"/>
  <c r="Y671" i="4"/>
  <c r="Z671" i="4" s="1"/>
  <c r="T802" i="4"/>
  <c r="Y802" i="4"/>
  <c r="T695" i="4"/>
  <c r="Y695" i="4"/>
  <c r="Z695" i="4" s="1"/>
  <c r="T734" i="4"/>
  <c r="Y734" i="4"/>
  <c r="T748" i="4"/>
  <c r="Y748" i="4"/>
  <c r="Z748" i="4" s="1"/>
  <c r="T952" i="4"/>
  <c r="Y952" i="4"/>
  <c r="Z952" i="4" s="1"/>
  <c r="S372" i="4"/>
  <c r="T56" i="4"/>
  <c r="Y56" i="4"/>
  <c r="Z56" i="4" s="1"/>
  <c r="T95" i="4"/>
  <c r="Y95" i="4"/>
  <c r="T244" i="4"/>
  <c r="Y244" i="4"/>
  <c r="T311" i="4"/>
  <c r="Y311" i="4"/>
  <c r="T327" i="4"/>
  <c r="Y327" i="4"/>
  <c r="Z327" i="4" s="1"/>
  <c r="T391" i="4"/>
  <c r="Y391" i="4"/>
  <c r="Z391" i="4" s="1"/>
  <c r="T472" i="4"/>
  <c r="Y472" i="4"/>
  <c r="AC555" i="4"/>
  <c r="AH555" i="4"/>
  <c r="AI555" i="4" s="1"/>
  <c r="AC590" i="4"/>
  <c r="AH590" i="4"/>
  <c r="AC617" i="4"/>
  <c r="AH617" i="4"/>
  <c r="AI617" i="4" s="1"/>
  <c r="AC593" i="4"/>
  <c r="AH593" i="4"/>
  <c r="AI593" i="4" s="1"/>
  <c r="AC597" i="4"/>
  <c r="AH597" i="4"/>
  <c r="AI597" i="4" s="1"/>
  <c r="AC600" i="4"/>
  <c r="AH600" i="4"/>
  <c r="AI600" i="4" s="1"/>
  <c r="AC605" i="4"/>
  <c r="AH605" i="4"/>
  <c r="AI605" i="4" s="1"/>
  <c r="AC607" i="4"/>
  <c r="AH607" i="4"/>
  <c r="AB946" i="4"/>
  <c r="AH946" i="4" s="1"/>
  <c r="AI946" i="4" s="1"/>
  <c r="S140" i="4"/>
  <c r="Y140" i="4" s="1"/>
  <c r="Z140" i="4" s="1"/>
  <c r="T375" i="4"/>
  <c r="T355" i="4"/>
  <c r="Y457" i="4"/>
  <c r="Z457" i="4" s="1"/>
  <c r="T821" i="4"/>
  <c r="T454" i="4"/>
  <c r="AB921" i="4"/>
  <c r="AH921" i="4" s="1"/>
  <c r="AI921" i="4" s="1"/>
  <c r="T560" i="4"/>
  <c r="T811" i="4"/>
  <c r="T70" i="4"/>
  <c r="T71" i="4" s="1"/>
  <c r="T134" i="4"/>
  <c r="Y134" i="4"/>
  <c r="Z134" i="4" s="1"/>
  <c r="T351" i="4"/>
  <c r="AC509" i="4"/>
  <c r="AH509" i="4"/>
  <c r="AI509" i="4" s="1"/>
  <c r="AC147" i="4"/>
  <c r="AH147" i="4"/>
  <c r="AI147" i="4" s="1"/>
  <c r="AC207" i="4"/>
  <c r="AH207" i="4"/>
  <c r="AI207" i="4" s="1"/>
  <c r="AB241" i="4"/>
  <c r="AH241" i="4" s="1"/>
  <c r="AI241" i="4" s="1"/>
  <c r="AH252" i="4"/>
  <c r="AI252" i="4" s="1"/>
  <c r="AC252" i="4"/>
  <c r="AC373" i="4"/>
  <c r="AH373" i="4"/>
  <c r="AI373" i="4" s="1"/>
  <c r="AC351" i="4"/>
  <c r="AH351" i="4"/>
  <c r="AI351" i="4" s="1"/>
  <c r="AH390" i="4"/>
  <c r="AI390" i="4" s="1"/>
  <c r="AH387" i="4"/>
  <c r="AI387" i="4" s="1"/>
  <c r="AC387" i="4"/>
  <c r="AH490" i="4"/>
  <c r="AI490" i="4" s="1"/>
  <c r="AC490" i="4"/>
  <c r="AH524" i="4"/>
  <c r="AC524" i="4"/>
  <c r="AC548" i="4"/>
  <c r="AH548" i="4"/>
  <c r="AC562" i="4"/>
  <c r="AH562" i="4"/>
  <c r="AB530" i="4"/>
  <c r="AH530" i="4" s="1"/>
  <c r="AI530" i="4" s="1"/>
  <c r="AH584" i="4"/>
  <c r="AI584" i="4" s="1"/>
  <c r="AC775" i="4"/>
  <c r="AH775" i="4"/>
  <c r="AI775" i="4" s="1"/>
  <c r="AC776" i="4"/>
  <c r="AH776" i="4"/>
  <c r="AI776" i="4" s="1"/>
  <c r="AH117" i="4"/>
  <c r="AC117" i="4"/>
  <c r="AC203" i="4"/>
  <c r="AH203" i="4"/>
  <c r="AH240" i="4"/>
  <c r="AI240" i="4" s="1"/>
  <c r="AB339" i="4"/>
  <c r="AH339" i="4" s="1"/>
  <c r="AI339" i="4" s="1"/>
  <c r="AB364" i="4"/>
  <c r="AH364" i="4" s="1"/>
  <c r="AI364" i="4" s="1"/>
  <c r="AC347" i="4"/>
  <c r="AC362" i="4"/>
  <c r="AH362" i="4"/>
  <c r="AI362" i="4" s="1"/>
  <c r="AC473" i="4"/>
  <c r="AH473" i="4"/>
  <c r="AI473" i="4" s="1"/>
  <c r="AB470" i="4"/>
  <c r="AH470" i="4" s="1"/>
  <c r="AI470" i="4" s="1"/>
  <c r="AC919" i="4"/>
  <c r="AH919" i="4"/>
  <c r="AI919" i="4" s="1"/>
  <c r="AC385" i="4"/>
  <c r="AH385" i="4"/>
  <c r="AI385" i="4" s="1"/>
  <c r="AC591" i="4"/>
  <c r="AC748" i="4"/>
  <c r="AC893" i="4"/>
  <c r="AH893" i="4"/>
  <c r="AI893" i="4" s="1"/>
  <c r="AC92" i="4"/>
  <c r="AH92" i="4"/>
  <c r="AB150" i="4"/>
  <c r="AH150" i="4" s="1"/>
  <c r="AI150" i="4" s="1"/>
  <c r="AB302" i="4"/>
  <c r="AH302" i="4" s="1"/>
  <c r="AI302" i="4" s="1"/>
  <c r="AC340" i="4"/>
  <c r="AB465" i="4"/>
  <c r="AH465" i="4" s="1"/>
  <c r="AI465" i="4" s="1"/>
  <c r="AC444" i="4"/>
  <c r="AH444" i="4"/>
  <c r="AI444" i="4" s="1"/>
  <c r="AC514" i="4"/>
  <c r="AH514" i="4"/>
  <c r="AH535" i="4"/>
  <c r="AC535" i="4"/>
  <c r="AH541" i="4"/>
  <c r="AI541" i="4" s="1"/>
  <c r="AC541" i="4"/>
  <c r="AB571" i="4"/>
  <c r="AH571" i="4" s="1"/>
  <c r="AI571" i="4" s="1"/>
  <c r="AC951" i="4"/>
  <c r="AH951" i="4"/>
  <c r="AI951" i="4" s="1"/>
  <c r="AH36" i="4"/>
  <c r="AI36" i="4" s="1"/>
  <c r="AC98" i="4"/>
  <c r="AH98" i="4"/>
  <c r="AI98" i="4" s="1"/>
  <c r="AB139" i="4"/>
  <c r="AH139" i="4" s="1"/>
  <c r="AI139" i="4" s="1"/>
  <c r="AC342" i="4"/>
  <c r="AH342" i="4"/>
  <c r="AI342" i="4" s="1"/>
  <c r="AB314" i="4"/>
  <c r="AH314" i="4" s="1"/>
  <c r="AI314" i="4" s="1"/>
  <c r="AB356" i="4"/>
  <c r="AH356" i="4" s="1"/>
  <c r="AI356" i="4" s="1"/>
  <c r="AB398" i="4"/>
  <c r="AH398" i="4" s="1"/>
  <c r="AI398" i="4" s="1"/>
  <c r="AC419" i="4"/>
  <c r="AC744" i="4"/>
  <c r="AH744" i="4"/>
  <c r="AI744" i="4" s="1"/>
  <c r="AC862" i="4"/>
  <c r="AH862" i="4"/>
  <c r="AI862" i="4" s="1"/>
  <c r="T39" i="4"/>
  <c r="Y39" i="4"/>
  <c r="Z39" i="4" s="1"/>
  <c r="T101" i="4"/>
  <c r="Y101" i="4"/>
  <c r="Z101" i="4" s="1"/>
  <c r="T144" i="4"/>
  <c r="Y144" i="4"/>
  <c r="Z144" i="4" s="1"/>
  <c r="T192" i="4"/>
  <c r="Y192" i="4"/>
  <c r="T182" i="4"/>
  <c r="Y182" i="4"/>
  <c r="T216" i="4"/>
  <c r="Y216" i="4"/>
  <c r="Z216" i="4" s="1"/>
  <c r="Y296" i="4"/>
  <c r="Z296" i="4" s="1"/>
  <c r="T296" i="4"/>
  <c r="T248" i="4"/>
  <c r="Y248" i="4"/>
  <c r="Z248" i="4" s="1"/>
  <c r="T254" i="4"/>
  <c r="Y254" i="4"/>
  <c r="Z254" i="4" s="1"/>
  <c r="T308" i="4"/>
  <c r="Y308" i="4"/>
  <c r="Z308" i="4" s="1"/>
  <c r="T398" i="4"/>
  <c r="Y398" i="4"/>
  <c r="T423" i="4"/>
  <c r="Y423" i="4"/>
  <c r="Z423" i="4" s="1"/>
  <c r="T504" i="4"/>
  <c r="Y504" i="4"/>
  <c r="T549" i="4"/>
  <c r="Y549" i="4"/>
  <c r="S545" i="4"/>
  <c r="Y545" i="4" s="1"/>
  <c r="Z545" i="4" s="1"/>
  <c r="T593" i="4"/>
  <c r="Y593" i="4"/>
  <c r="Y703" i="4"/>
  <c r="Z703" i="4" s="1"/>
  <c r="T703" i="4"/>
  <c r="Y825" i="4"/>
  <c r="Y826" i="4" s="1"/>
  <c r="T825" i="4"/>
  <c r="T826" i="4" s="1"/>
  <c r="T633" i="4"/>
  <c r="Y633" i="4"/>
  <c r="Z633" i="4" s="1"/>
  <c r="Y647" i="4"/>
  <c r="T647" i="4"/>
  <c r="Y795" i="4"/>
  <c r="Z795" i="4" s="1"/>
  <c r="T795" i="4"/>
  <c r="Y823" i="4"/>
  <c r="Z823" i="4" s="1"/>
  <c r="T823" i="4"/>
  <c r="Y721" i="4"/>
  <c r="Z721" i="4" s="1"/>
  <c r="T721" i="4"/>
  <c r="Y684" i="4"/>
  <c r="Z684" i="4" s="1"/>
  <c r="T684" i="4"/>
  <c r="Y807" i="4"/>
  <c r="Z807" i="4" s="1"/>
  <c r="T807" i="4"/>
  <c r="Y737" i="4"/>
  <c r="Z737" i="4" s="1"/>
  <c r="T737" i="4"/>
  <c r="Y751" i="4"/>
  <c r="Z751" i="4" s="1"/>
  <c r="T751" i="4"/>
  <c r="Y870" i="4"/>
  <c r="Y871" i="4" s="1"/>
  <c r="T870" i="4"/>
  <c r="T871" i="4" s="1"/>
  <c r="Y956" i="4"/>
  <c r="T956" i="4"/>
  <c r="T867" i="4"/>
  <c r="Y867" i="4"/>
  <c r="Z867" i="4" s="1"/>
  <c r="T126" i="4"/>
  <c r="T279" i="4"/>
  <c r="T373" i="4"/>
  <c r="T21" i="4"/>
  <c r="T22" i="4" s="1"/>
  <c r="Y21" i="4"/>
  <c r="Y22" i="4" s="1"/>
  <c r="T76" i="4"/>
  <c r="Y76" i="4"/>
  <c r="Z76" i="4" s="1"/>
  <c r="T107" i="4"/>
  <c r="Y107" i="4"/>
  <c r="Z107" i="4" s="1"/>
  <c r="T164" i="4"/>
  <c r="Y164" i="4"/>
  <c r="T194" i="4"/>
  <c r="Y194" i="4"/>
  <c r="T188" i="4"/>
  <c r="Y188" i="4"/>
  <c r="Z188" i="4" s="1"/>
  <c r="T232" i="4"/>
  <c r="Y232" i="4"/>
  <c r="Z232" i="4" s="1"/>
  <c r="T300" i="4"/>
  <c r="T301" i="4" s="1"/>
  <c r="Y300" i="4"/>
  <c r="Y301" i="4" s="1"/>
  <c r="T316" i="4"/>
  <c r="Y316" i="4"/>
  <c r="Z316" i="4" s="1"/>
  <c r="T352" i="4"/>
  <c r="Y352" i="4"/>
  <c r="T385" i="4"/>
  <c r="T386" i="4" s="1"/>
  <c r="Y385" i="4"/>
  <c r="Y386" i="4" s="1"/>
  <c r="T419" i="4"/>
  <c r="Y419" i="4"/>
  <c r="T506" i="4"/>
  <c r="Y506" i="4"/>
  <c r="T551" i="4"/>
  <c r="Y551" i="4"/>
  <c r="T559" i="4"/>
  <c r="Y559" i="4"/>
  <c r="Z559" i="4" s="1"/>
  <c r="T592" i="4"/>
  <c r="Y592" i="4"/>
  <c r="Z592" i="4" s="1"/>
  <c r="T619" i="4"/>
  <c r="Y619" i="4"/>
  <c r="T810" i="4"/>
  <c r="Y810" i="4"/>
  <c r="Z810" i="4" s="1"/>
  <c r="T628" i="4"/>
  <c r="Y628" i="4"/>
  <c r="Z628" i="4" s="1"/>
  <c r="T713" i="4"/>
  <c r="Y713" i="4"/>
  <c r="Z713" i="4" s="1"/>
  <c r="T761" i="4"/>
  <c r="Y761" i="4"/>
  <c r="Z761" i="4" s="1"/>
  <c r="T648" i="4"/>
  <c r="Y648" i="4"/>
  <c r="Z648" i="4" s="1"/>
  <c r="T794" i="4"/>
  <c r="Y794" i="4"/>
  <c r="Z794" i="4" s="1"/>
  <c r="AB570" i="4"/>
  <c r="AH570" i="4" s="1"/>
  <c r="AI570" i="4" s="1"/>
  <c r="AB572" i="4"/>
  <c r="AH572" i="4" s="1"/>
  <c r="AI572" i="4" s="1"/>
  <c r="AH810" i="4"/>
  <c r="AI810" i="4" s="1"/>
  <c r="AC708" i="4"/>
  <c r="AH708" i="4"/>
  <c r="AC755" i="4"/>
  <c r="AH755" i="4"/>
  <c r="AI755" i="4" s="1"/>
  <c r="AC786" i="4"/>
  <c r="AH786" i="4"/>
  <c r="AI786" i="4" s="1"/>
  <c r="AH713" i="4"/>
  <c r="AI713" i="4" s="1"/>
  <c r="AC759" i="4"/>
  <c r="AH759" i="4"/>
  <c r="AI759" i="4" s="1"/>
  <c r="AC642" i="4"/>
  <c r="AH642" i="4"/>
  <c r="AI642" i="4" s="1"/>
  <c r="AH645" i="4"/>
  <c r="AI645" i="4" s="1"/>
  <c r="AC716" i="4"/>
  <c r="AH716" i="4"/>
  <c r="AI716" i="4" s="1"/>
  <c r="AC796" i="4"/>
  <c r="AH796" i="4"/>
  <c r="AI796" i="4" s="1"/>
  <c r="AH658" i="4"/>
  <c r="AI658" i="4" s="1"/>
  <c r="AC663" i="4"/>
  <c r="AH663" i="4"/>
  <c r="AI663" i="4" s="1"/>
  <c r="AH769" i="4"/>
  <c r="AI769" i="4" s="1"/>
  <c r="AC719" i="4"/>
  <c r="AH719" i="4"/>
  <c r="AI719" i="4" s="1"/>
  <c r="AC736" i="4"/>
  <c r="AH736" i="4"/>
  <c r="AH746" i="4"/>
  <c r="AI746" i="4" s="1"/>
  <c r="T260" i="4"/>
  <c r="Y461" i="4"/>
  <c r="S920" i="4"/>
  <c r="Y920" i="4" s="1"/>
  <c r="Z920" i="4" s="1"/>
  <c r="T581" i="4"/>
  <c r="AH391" i="4"/>
  <c r="AI391" i="4" s="1"/>
  <c r="Y284" i="4"/>
  <c r="Y470" i="4"/>
  <c r="T709" i="4"/>
  <c r="Y145" i="4"/>
  <c r="Z145" i="4" s="1"/>
  <c r="Y365" i="4"/>
  <c r="Z365" i="4" s="1"/>
  <c r="Y390" i="4"/>
  <c r="Z390" i="4" s="1"/>
  <c r="T571" i="4"/>
  <c r="AH438" i="4"/>
  <c r="AI438" i="4" s="1"/>
  <c r="AC522" i="4"/>
  <c r="AH522" i="4"/>
  <c r="AC392" i="4"/>
  <c r="AH392" i="4"/>
  <c r="AI392" i="4" s="1"/>
  <c r="AC696" i="4"/>
  <c r="AC714" i="4"/>
  <c r="AC649" i="4"/>
  <c r="AC722" i="4"/>
  <c r="AC692" i="4"/>
  <c r="AC287" i="4"/>
  <c r="AH287" i="4"/>
  <c r="AI287" i="4" s="1"/>
  <c r="AC262" i="4"/>
  <c r="AH262" i="4"/>
  <c r="AI262" i="4" s="1"/>
  <c r="AC404" i="4"/>
  <c r="AH404" i="4"/>
  <c r="AI404" i="4" s="1"/>
  <c r="AC511" i="4"/>
  <c r="AH511" i="4"/>
  <c r="AI511" i="4" s="1"/>
  <c r="AC534" i="4"/>
  <c r="AH534" i="4"/>
  <c r="AI534" i="4" s="1"/>
  <c r="AC655" i="4"/>
  <c r="AC671" i="4"/>
  <c r="AC743" i="4"/>
  <c r="AC817" i="4"/>
  <c r="AH123" i="4"/>
  <c r="AI123" i="4" s="1"/>
  <c r="AC123" i="4"/>
  <c r="AH409" i="4"/>
  <c r="AC409" i="4"/>
  <c r="AH537" i="4"/>
  <c r="AC537" i="4"/>
  <c r="AH604" i="4"/>
  <c r="AC604" i="4"/>
  <c r="AH612" i="4"/>
  <c r="AI612" i="4" s="1"/>
  <c r="AC612" i="4"/>
  <c r="AH634" i="4"/>
  <c r="AI634" i="4" s="1"/>
  <c r="AC634" i="4"/>
  <c r="AH792" i="4"/>
  <c r="AI792" i="4" s="1"/>
  <c r="AC792" i="4"/>
  <c r="AH721" i="4"/>
  <c r="AI721" i="4" s="1"/>
  <c r="AC721" i="4"/>
  <c r="AH807" i="4"/>
  <c r="AI807" i="4" s="1"/>
  <c r="AC807" i="4"/>
  <c r="AC742" i="4"/>
  <c r="AC836" i="4"/>
  <c r="AH836" i="4"/>
  <c r="AI836" i="4" s="1"/>
  <c r="AC957" i="4"/>
  <c r="AH957" i="4"/>
  <c r="AC155" i="4"/>
  <c r="AH155" i="4"/>
  <c r="AI155" i="4" s="1"/>
  <c r="AH690" i="4"/>
  <c r="AI690" i="4" s="1"/>
  <c r="AC690" i="4"/>
  <c r="AC747" i="4"/>
  <c r="AH747" i="4"/>
  <c r="AI747" i="4" s="1"/>
  <c r="AC73" i="4"/>
  <c r="AH73" i="4"/>
  <c r="AI73" i="4" s="1"/>
  <c r="AC954" i="4"/>
  <c r="AH954" i="4"/>
  <c r="AI954" i="4" s="1"/>
  <c r="AC866" i="4"/>
  <c r="AH866" i="4"/>
  <c r="AI866" i="4" s="1"/>
  <c r="T9" i="4"/>
  <c r="Y9" i="4"/>
  <c r="Z9" i="4" s="1"/>
  <c r="T48" i="4"/>
  <c r="Y48" i="4"/>
  <c r="T68" i="4"/>
  <c r="T69" i="4" s="1"/>
  <c r="Y68" i="4"/>
  <c r="Y69" i="4" s="1"/>
  <c r="T104" i="4"/>
  <c r="Y104" i="4"/>
  <c r="Z104" i="4" s="1"/>
  <c r="T141" i="4"/>
  <c r="Y141" i="4"/>
  <c r="Z141" i="4" s="1"/>
  <c r="T200" i="4"/>
  <c r="Y200" i="4"/>
  <c r="T287" i="4"/>
  <c r="Y287" i="4"/>
  <c r="Z287" i="4" s="1"/>
  <c r="T297" i="4"/>
  <c r="Y297" i="4"/>
  <c r="Z297" i="4" s="1"/>
  <c r="S241" i="4"/>
  <c r="Y253" i="4"/>
  <c r="T253" i="4"/>
  <c r="T314" i="4"/>
  <c r="Y314" i="4"/>
  <c r="Z314" i="4" s="1"/>
  <c r="Y361" i="4"/>
  <c r="T361" i="4"/>
  <c r="T404" i="4"/>
  <c r="Y404" i="4"/>
  <c r="Y405" i="4" s="1"/>
  <c r="Y488" i="4"/>
  <c r="Z488" i="4" s="1"/>
  <c r="T488" i="4"/>
  <c r="T456" i="4"/>
  <c r="T459" i="4" s="1"/>
  <c r="Y456" i="4"/>
  <c r="Y520" i="4"/>
  <c r="Z520" i="4" s="1"/>
  <c r="T520" i="4"/>
  <c r="Y539" i="4"/>
  <c r="Z539" i="4" s="1"/>
  <c r="T539" i="4"/>
  <c r="T553" i="4"/>
  <c r="Y553" i="4"/>
  <c r="Y601" i="4"/>
  <c r="Z601" i="4" s="1"/>
  <c r="T601" i="4"/>
  <c r="Y696" i="4"/>
  <c r="T696" i="4"/>
  <c r="T780" i="4"/>
  <c r="Y780" i="4"/>
  <c r="Y760" i="4"/>
  <c r="Z760" i="4" s="1"/>
  <c r="T760" i="4"/>
  <c r="Y649" i="4"/>
  <c r="Z649" i="4" s="1"/>
  <c r="T649" i="4"/>
  <c r="T799" i="4"/>
  <c r="Y799" i="4"/>
  <c r="Z799" i="4" s="1"/>
  <c r="T664" i="4"/>
  <c r="Y664" i="4"/>
  <c r="Z664" i="4" s="1"/>
  <c r="T672" i="4"/>
  <c r="Y672" i="4"/>
  <c r="Z672" i="4" s="1"/>
  <c r="T803" i="4"/>
  <c r="Y803" i="4"/>
  <c r="T808" i="4"/>
  <c r="Y808" i="4"/>
  <c r="Z808" i="4" s="1"/>
  <c r="T738" i="4"/>
  <c r="Y738" i="4"/>
  <c r="Z738" i="4" s="1"/>
  <c r="T752" i="4"/>
  <c r="Y752" i="4"/>
  <c r="Z752" i="4" s="1"/>
  <c r="T846" i="4"/>
  <c r="Y846" i="4"/>
  <c r="T888" i="4"/>
  <c r="T889" i="4" s="1"/>
  <c r="Y888" i="4"/>
  <c r="Y889" i="4" s="1"/>
  <c r="T864" i="4"/>
  <c r="Y864" i="4"/>
  <c r="Z864" i="4" s="1"/>
  <c r="T87" i="4"/>
  <c r="Y87" i="4"/>
  <c r="Z87" i="4" s="1"/>
  <c r="T150" i="4"/>
  <c r="Y150" i="4"/>
  <c r="Z150" i="4" s="1"/>
  <c r="S247" i="4"/>
  <c r="Y247" i="4" s="1"/>
  <c r="Z247" i="4" s="1"/>
  <c r="S280" i="4"/>
  <c r="S313" i="4"/>
  <c r="Y313" i="4" s="1"/>
  <c r="Z313" i="4" s="1"/>
  <c r="S353" i="4"/>
  <c r="Y353" i="4" s="1"/>
  <c r="Z353" i="4" s="1"/>
  <c r="T468" i="4"/>
  <c r="S953" i="4"/>
  <c r="Y953" i="4" s="1"/>
  <c r="Z953" i="4" s="1"/>
  <c r="S894" i="4"/>
  <c r="Y894" i="4" s="1"/>
  <c r="Z894" i="4" s="1"/>
  <c r="Y161" i="4"/>
  <c r="T161" i="4"/>
  <c r="T112" i="4"/>
  <c r="Y112" i="4"/>
  <c r="Z112" i="4" s="1"/>
  <c r="Y175" i="4"/>
  <c r="T175" i="4"/>
  <c r="Y505" i="4"/>
  <c r="T505" i="4"/>
  <c r="Y535" i="4"/>
  <c r="T535" i="4"/>
  <c r="Y541" i="4"/>
  <c r="Z541" i="4" s="1"/>
  <c r="T541" i="4"/>
  <c r="Y610" i="4"/>
  <c r="Z610" i="4" s="1"/>
  <c r="T610" i="4"/>
  <c r="AC119" i="4"/>
  <c r="AH119" i="4"/>
  <c r="AI119" i="4" s="1"/>
  <c r="AC140" i="4"/>
  <c r="AH140" i="4"/>
  <c r="AI140" i="4" s="1"/>
  <c r="W149" i="4"/>
  <c r="AC8" i="4"/>
  <c r="AC48" i="4"/>
  <c r="AC84" i="4"/>
  <c r="AC12" i="4"/>
  <c r="AC78" i="4"/>
  <c r="AH78" i="4"/>
  <c r="AI78" i="4" s="1"/>
  <c r="AC103" i="4"/>
  <c r="AC38" i="4"/>
  <c r="AH38" i="4"/>
  <c r="AC161" i="4"/>
  <c r="AH161" i="4"/>
  <c r="AI161" i="4" s="1"/>
  <c r="AC33" i="4"/>
  <c r="AH33" i="4"/>
  <c r="AC210" i="4"/>
  <c r="AH210" i="4"/>
  <c r="AI210" i="4" s="1"/>
  <c r="AC313" i="4"/>
  <c r="AC194" i="4"/>
  <c r="AH194" i="4"/>
  <c r="AC334" i="4"/>
  <c r="AH334" i="4"/>
  <c r="AI334" i="4" s="1"/>
  <c r="AC280" i="4"/>
  <c r="AC292" i="4"/>
  <c r="AC380" i="4"/>
  <c r="AC234" i="4"/>
  <c r="AH234" i="4"/>
  <c r="AI234" i="4" s="1"/>
  <c r="AC324" i="4"/>
  <c r="AH324" i="4"/>
  <c r="AC306" i="4"/>
  <c r="AH306" i="4"/>
  <c r="AI306" i="4" s="1"/>
  <c r="AF309" i="4"/>
  <c r="AC500" i="4"/>
  <c r="AC288" i="4"/>
  <c r="AH288" i="4"/>
  <c r="AC439" i="4"/>
  <c r="AC420" i="4"/>
  <c r="AH420" i="4"/>
  <c r="AC423" i="4"/>
  <c r="AC544" i="4"/>
  <c r="AC771" i="4"/>
  <c r="AC628" i="4"/>
  <c r="AC784" i="4"/>
  <c r="AC764" i="4"/>
  <c r="AC723" i="4"/>
  <c r="AC678" i="4"/>
  <c r="AC804" i="4"/>
  <c r="AC773" i="4"/>
  <c r="AC223" i="4"/>
  <c r="AH223" i="4"/>
  <c r="AC245" i="4"/>
  <c r="AC311" i="4"/>
  <c r="AH311" i="4"/>
  <c r="AI311" i="4" s="1"/>
  <c r="AC507" i="4"/>
  <c r="AH507" i="4"/>
  <c r="AI507" i="4" s="1"/>
  <c r="AH381" i="4"/>
  <c r="AC416" i="4"/>
  <c r="AH416" i="4"/>
  <c r="AI416" i="4" s="1"/>
  <c r="AC443" i="4"/>
  <c r="AC631" i="4"/>
  <c r="AC641" i="4"/>
  <c r="AC246" i="4"/>
  <c r="AC271" i="4"/>
  <c r="AC328" i="4"/>
  <c r="AC406" i="4"/>
  <c r="AC499" i="4"/>
  <c r="AC557" i="4"/>
  <c r="AH557" i="4"/>
  <c r="AI557" i="4" s="1"/>
  <c r="AC839" i="4"/>
  <c r="AC861" i="4"/>
  <c r="AH275" i="4"/>
  <c r="AI275" i="4" s="1"/>
  <c r="AC275" i="4"/>
  <c r="AH217" i="4"/>
  <c r="AI217" i="4" s="1"/>
  <c r="AC217" i="4"/>
  <c r="AH431" i="4"/>
  <c r="AC431" i="4"/>
  <c r="AC428" i="4"/>
  <c r="AH400" i="4"/>
  <c r="AI400" i="4" s="1"/>
  <c r="AC400" i="4"/>
  <c r="AH453" i="4"/>
  <c r="AI453" i="4" s="1"/>
  <c r="AC453" i="4"/>
  <c r="AH594" i="4"/>
  <c r="AI594" i="4" s="1"/>
  <c r="AC594" i="4"/>
  <c r="AH756" i="4"/>
  <c r="AI756" i="4" s="1"/>
  <c r="AC756" i="4"/>
  <c r="AH785" i="4"/>
  <c r="AI785" i="4" s="1"/>
  <c r="AC785" i="4"/>
  <c r="AH797" i="4"/>
  <c r="AI797" i="4" s="1"/>
  <c r="AC797" i="4"/>
  <c r="AC109" i="4"/>
  <c r="AH109" i="4"/>
  <c r="AI109" i="4" s="1"/>
  <c r="AH421" i="4"/>
  <c r="AC421" i="4"/>
  <c r="AC474" i="4"/>
  <c r="AC703" i="4"/>
  <c r="AC712" i="4"/>
  <c r="AC647" i="4"/>
  <c r="AH681" i="4"/>
  <c r="AI681" i="4" s="1"/>
  <c r="AC681" i="4"/>
  <c r="AC733" i="4"/>
  <c r="AH733" i="4"/>
  <c r="AI733" i="4" s="1"/>
  <c r="AC846" i="4"/>
  <c r="AC9" i="4"/>
  <c r="AH9" i="4"/>
  <c r="AI9" i="4" s="1"/>
  <c r="AC497" i="4"/>
  <c r="AH770" i="4"/>
  <c r="AI770" i="4" s="1"/>
  <c r="AC770" i="4"/>
  <c r="AH787" i="4"/>
  <c r="AI787" i="4" s="1"/>
  <c r="AC787" i="4"/>
  <c r="AC875" i="4"/>
  <c r="AH875" i="4"/>
  <c r="AI875" i="4" s="1"/>
  <c r="AC956" i="4"/>
  <c r="AH956" i="4"/>
  <c r="AC173" i="4"/>
  <c r="AH173" i="4"/>
  <c r="AI173" i="4" s="1"/>
  <c r="AC767" i="4"/>
  <c r="AH767" i="4"/>
  <c r="AI767" i="4" s="1"/>
  <c r="AC870" i="4"/>
  <c r="AH870" i="4"/>
  <c r="AI870" i="4" s="1"/>
  <c r="AC852" i="4"/>
  <c r="AH852" i="4"/>
  <c r="AI852" i="4" s="1"/>
  <c r="T16" i="4"/>
  <c r="Y16" i="4"/>
  <c r="T62" i="4"/>
  <c r="Y62" i="4"/>
  <c r="T90" i="4"/>
  <c r="Y90" i="4"/>
  <c r="Z90" i="4" s="1"/>
  <c r="T123" i="4"/>
  <c r="Y123" i="4"/>
  <c r="T193" i="4"/>
  <c r="Y193" i="4"/>
  <c r="T206" i="4"/>
  <c r="T208" i="4" s="1"/>
  <c r="Y206" i="4"/>
  <c r="T290" i="4"/>
  <c r="Y290" i="4"/>
  <c r="Z290" i="4" s="1"/>
  <c r="T270" i="4"/>
  <c r="Y270" i="4"/>
  <c r="Z270" i="4" s="1"/>
  <c r="T323" i="4"/>
  <c r="Y323" i="4"/>
  <c r="T346" i="4"/>
  <c r="Y346" i="4"/>
  <c r="T421" i="4"/>
  <c r="Y421" i="4"/>
  <c r="T499" i="4"/>
  <c r="Y499" i="4"/>
  <c r="T497" i="4"/>
  <c r="Y497" i="4"/>
  <c r="Z497" i="4" s="1"/>
  <c r="T542" i="4"/>
  <c r="Y542" i="4"/>
  <c r="Z542" i="4" s="1"/>
  <c r="T605" i="4"/>
  <c r="Y605" i="4"/>
  <c r="T611" i="4"/>
  <c r="Y611" i="4"/>
  <c r="Z611" i="4" s="1"/>
  <c r="T762" i="4"/>
  <c r="Y762" i="4"/>
  <c r="T652" i="4"/>
  <c r="Y652" i="4"/>
  <c r="Z652" i="4" s="1"/>
  <c r="Y725" i="4"/>
  <c r="T725" i="4"/>
  <c r="Y770" i="4"/>
  <c r="Z770" i="4" s="1"/>
  <c r="T770" i="4"/>
  <c r="Y686" i="4"/>
  <c r="Z686" i="4" s="1"/>
  <c r="T686" i="4"/>
  <c r="Y741" i="4"/>
  <c r="Z741" i="4" s="1"/>
  <c r="T741" i="4"/>
  <c r="Y815" i="4"/>
  <c r="Z815" i="4" s="1"/>
  <c r="T815" i="4"/>
  <c r="Y875" i="4"/>
  <c r="Z875" i="4" s="1"/>
  <c r="T875" i="4"/>
  <c r="Y856" i="4"/>
  <c r="Z856" i="4" s="1"/>
  <c r="T856" i="4"/>
  <c r="S918" i="4"/>
  <c r="Y918" i="4" s="1"/>
  <c r="Z918" i="4" s="1"/>
  <c r="Y866" i="4"/>
  <c r="Z866" i="4" s="1"/>
  <c r="T866" i="4"/>
  <c r="T81" i="4"/>
  <c r="S131" i="4"/>
  <c r="S132" i="4" s="1"/>
  <c r="S147" i="4"/>
  <c r="S302" i="4"/>
  <c r="S303" i="4" s="1"/>
  <c r="T237" i="4"/>
  <c r="S317" i="4"/>
  <c r="Y317" i="4" s="1"/>
  <c r="Z317" i="4" s="1"/>
  <c r="T383" i="4"/>
  <c r="S460" i="4"/>
  <c r="T527" i="4"/>
  <c r="S706" i="4"/>
  <c r="Y706" i="4" s="1"/>
  <c r="Z706" i="4" s="1"/>
  <c r="S917" i="4"/>
  <c r="Y10" i="4"/>
  <c r="Z10" i="4" s="1"/>
  <c r="T10" i="4"/>
  <c r="Y38" i="4"/>
  <c r="T38" i="4"/>
  <c r="Y88" i="4"/>
  <c r="Y92" i="4"/>
  <c r="T92" i="4"/>
  <c r="Y275" i="4"/>
  <c r="Z275" i="4" s="1"/>
  <c r="Y357" i="4"/>
  <c r="Y370" i="4"/>
  <c r="Z370" i="4" s="1"/>
  <c r="Y397" i="4"/>
  <c r="Y490" i="4"/>
  <c r="Z490" i="4" s="1"/>
  <c r="T490" i="4"/>
  <c r="Y442" i="4"/>
  <c r="T442" i="4"/>
  <c r="Y476" i="4"/>
  <c r="Y564" i="4"/>
  <c r="Z564" i="4" s="1"/>
  <c r="T564" i="4"/>
  <c r="Y604" i="4"/>
  <c r="T604" i="4"/>
  <c r="Y606" i="4"/>
  <c r="Y756" i="4"/>
  <c r="Z756" i="4" s="1"/>
  <c r="T756" i="4"/>
  <c r="Y699" i="4"/>
  <c r="Z699" i="4" s="1"/>
  <c r="T699" i="4"/>
  <c r="Y651" i="4"/>
  <c r="Z651" i="4" s="1"/>
  <c r="T651" i="4"/>
  <c r="Y797" i="4"/>
  <c r="Z797" i="4" s="1"/>
  <c r="T797" i="4"/>
  <c r="Y768" i="4"/>
  <c r="Z768" i="4" s="1"/>
  <c r="AC66" i="4"/>
  <c r="AH66" i="4"/>
  <c r="AI66" i="4" s="1"/>
  <c r="AC118" i="4"/>
  <c r="AH118" i="4"/>
  <c r="AI118" i="4" s="1"/>
  <c r="AB136" i="4"/>
  <c r="AH136" i="4" s="1"/>
  <c r="AI136" i="4" s="1"/>
  <c r="AH157" i="4"/>
  <c r="AI157" i="4" s="1"/>
  <c r="AC204" i="4"/>
  <c r="AH204" i="4"/>
  <c r="AB372" i="4"/>
  <c r="AB315" i="4"/>
  <c r="AH315" i="4" s="1"/>
  <c r="AI315" i="4" s="1"/>
  <c r="AH326" i="4"/>
  <c r="AI326" i="4" s="1"/>
  <c r="AC326" i="4"/>
  <c r="AC390" i="4"/>
  <c r="AB606" i="4"/>
  <c r="AH892" i="4"/>
  <c r="AI892" i="4" s="1"/>
  <c r="AH286" i="4"/>
  <c r="AC286" i="4"/>
  <c r="AH229" i="4"/>
  <c r="AI229" i="4" s="1"/>
  <c r="AH294" i="4"/>
  <c r="AH276" i="4"/>
  <c r="AI276" i="4" s="1"/>
  <c r="AC264" i="4"/>
  <c r="AB395" i="4"/>
  <c r="AH395" i="4" s="1"/>
  <c r="AI395" i="4" s="1"/>
  <c r="AB551" i="4"/>
  <c r="AH727" i="4"/>
  <c r="AH697" i="4"/>
  <c r="AI697" i="4" s="1"/>
  <c r="AC614" i="4"/>
  <c r="AH614" i="4"/>
  <c r="AI614" i="4" s="1"/>
  <c r="AH789" i="4"/>
  <c r="AI789" i="4" s="1"/>
  <c r="AC715" i="4"/>
  <c r="AH715" i="4"/>
  <c r="AI715" i="4" s="1"/>
  <c r="AH635" i="4"/>
  <c r="AI635" i="4" s="1"/>
  <c r="AH761" i="4"/>
  <c r="AI761" i="4" s="1"/>
  <c r="AC644" i="4"/>
  <c r="AH644" i="4"/>
  <c r="AI644" i="4" s="1"/>
  <c r="AC650" i="4"/>
  <c r="AH650" i="4"/>
  <c r="AI650" i="4" s="1"/>
  <c r="AH778" i="4"/>
  <c r="AI778" i="4" s="1"/>
  <c r="AH794" i="4"/>
  <c r="AI794" i="4" s="1"/>
  <c r="AH664" i="4"/>
  <c r="AI664" i="4" s="1"/>
  <c r="AC726" i="4"/>
  <c r="AH726" i="4"/>
  <c r="AI726" i="4" s="1"/>
  <c r="AC707" i="4"/>
  <c r="AC693" i="4"/>
  <c r="AH693" i="4"/>
  <c r="AI693" i="4" s="1"/>
  <c r="AC750" i="4"/>
  <c r="AH750" i="4"/>
  <c r="AI750" i="4" s="1"/>
  <c r="AH831" i="4"/>
  <c r="AI831" i="4" s="1"/>
  <c r="AH888" i="4"/>
  <c r="AI888" i="4" s="1"/>
  <c r="AC868" i="4"/>
  <c r="AH868" i="4"/>
  <c r="AH880" i="4"/>
  <c r="AC865" i="4"/>
  <c r="AH865" i="4"/>
  <c r="AI865" i="4" s="1"/>
  <c r="AC296" i="4"/>
  <c r="AC504" i="4"/>
  <c r="AC799" i="4"/>
  <c r="AH799" i="4"/>
  <c r="AI799" i="4" s="1"/>
  <c r="AC659" i="4"/>
  <c r="AH659" i="4"/>
  <c r="AI659" i="4" s="1"/>
  <c r="AC676" i="4"/>
  <c r="AH676" i="4"/>
  <c r="AI676" i="4" s="1"/>
  <c r="AC730" i="4"/>
  <c r="AH730" i="4"/>
  <c r="AC741" i="4"/>
  <c r="AH741" i="4"/>
  <c r="AI741" i="4" s="1"/>
  <c r="AC874" i="4"/>
  <c r="AH874" i="4"/>
  <c r="AI874" i="4" s="1"/>
  <c r="AC855" i="4"/>
  <c r="AH855" i="4"/>
  <c r="AI855" i="4" s="1"/>
  <c r="AH16" i="4"/>
  <c r="AC16" i="4"/>
  <c r="AH295" i="4"/>
  <c r="AI295" i="4" s="1"/>
  <c r="AC295" i="4"/>
  <c r="AB263" i="4"/>
  <c r="AH263" i="4" s="1"/>
  <c r="AI263" i="4" s="1"/>
  <c r="AC255" i="4"/>
  <c r="AH255" i="4"/>
  <c r="AI255" i="4" s="1"/>
  <c r="AB365" i="4"/>
  <c r="AH365" i="4" s="1"/>
  <c r="AI365" i="4" s="1"/>
  <c r="AH360" i="4"/>
  <c r="AI360" i="4" s="1"/>
  <c r="AC360" i="4"/>
  <c r="AH430" i="4"/>
  <c r="AI430" i="4" s="1"/>
  <c r="AC484" i="4"/>
  <c r="AH484" i="4"/>
  <c r="AI484" i="4" s="1"/>
  <c r="AH454" i="4"/>
  <c r="AC454" i="4"/>
  <c r="AH436" i="4"/>
  <c r="AI436" i="4" s="1"/>
  <c r="AH705" i="4"/>
  <c r="AI705" i="4" s="1"/>
  <c r="AH706" i="4"/>
  <c r="AI706" i="4" s="1"/>
  <c r="AH180" i="4"/>
  <c r="AI180" i="4" s="1"/>
  <c r="AH189" i="4"/>
  <c r="AI189" i="4" s="1"/>
  <c r="AC189" i="4"/>
  <c r="AC213" i="4"/>
  <c r="AH213" i="4"/>
  <c r="AI213" i="4" s="1"/>
  <c r="AC290" i="4"/>
  <c r="AH290" i="4"/>
  <c r="AI290" i="4" s="1"/>
  <c r="AB259" i="4"/>
  <c r="AH259" i="4" s="1"/>
  <c r="AI259" i="4" s="1"/>
  <c r="AB352" i="4"/>
  <c r="AH352" i="4" s="1"/>
  <c r="AI352" i="4" s="1"/>
  <c r="AC495" i="4"/>
  <c r="AH495" i="4"/>
  <c r="AI495" i="4" s="1"/>
  <c r="AC823" i="4"/>
  <c r="AC853" i="4"/>
  <c r="AH853" i="4"/>
  <c r="AI853" i="4" s="1"/>
  <c r="AC952" i="4"/>
  <c r="AI894" i="4"/>
  <c r="T11" i="4"/>
  <c r="Y11" i="4"/>
  <c r="Z11" i="4" s="1"/>
  <c r="T45" i="4"/>
  <c r="Y45" i="4"/>
  <c r="Z45" i="4" s="1"/>
  <c r="T103" i="4"/>
  <c r="Y103" i="4"/>
  <c r="T217" i="4"/>
  <c r="Y217" i="4"/>
  <c r="Z217" i="4" s="1"/>
  <c r="T282" i="4"/>
  <c r="Y282" i="4"/>
  <c r="Z282" i="4" s="1"/>
  <c r="S266" i="4"/>
  <c r="Y266" i="4" s="1"/>
  <c r="Z266" i="4" s="1"/>
  <c r="T310" i="4"/>
  <c r="Y310" i="4"/>
  <c r="Y326" i="4"/>
  <c r="Z326" i="4" s="1"/>
  <c r="T326" i="4"/>
  <c r="T432" i="4"/>
  <c r="Y432" i="4"/>
  <c r="Y484" i="4"/>
  <c r="T484" i="4"/>
  <c r="Y436" i="4"/>
  <c r="Z436" i="4" s="1"/>
  <c r="T436" i="4"/>
  <c r="T522" i="4"/>
  <c r="T523" i="4" s="1"/>
  <c r="Y522" i="4"/>
  <c r="Y523" i="4" s="1"/>
  <c r="Y562" i="4"/>
  <c r="T562" i="4"/>
  <c r="T565" i="4"/>
  <c r="Y565" i="4"/>
  <c r="Z565" i="4" s="1"/>
  <c r="T609" i="4"/>
  <c r="Y609" i="4"/>
  <c r="Z609" i="4" s="1"/>
  <c r="T757" i="4"/>
  <c r="Y757" i="4"/>
  <c r="Z757" i="4" s="1"/>
  <c r="T650" i="4"/>
  <c r="Y650" i="4"/>
  <c r="Z650" i="4" s="1"/>
  <c r="T798" i="4"/>
  <c r="Y798" i="4"/>
  <c r="Z798" i="4" s="1"/>
  <c r="T665" i="4"/>
  <c r="Y665" i="4"/>
  <c r="T674" i="4"/>
  <c r="Y674" i="4"/>
  <c r="T687" i="4"/>
  <c r="Y687" i="4"/>
  <c r="Z687" i="4" s="1"/>
  <c r="T728" i="4"/>
  <c r="Y728" i="4"/>
  <c r="T742" i="4"/>
  <c r="Y742" i="4"/>
  <c r="Z742" i="4" s="1"/>
  <c r="T816" i="4"/>
  <c r="Y816" i="4"/>
  <c r="Z816" i="4" s="1"/>
  <c r="T876" i="4"/>
  <c r="Y876" i="4"/>
  <c r="Z876" i="4" s="1"/>
  <c r="T857" i="4"/>
  <c r="Y857" i="4"/>
  <c r="Z857" i="4" s="1"/>
  <c r="T863" i="4"/>
  <c r="Y863" i="4"/>
  <c r="Z863" i="4" s="1"/>
  <c r="T195" i="4"/>
  <c r="S249" i="4"/>
  <c r="Y249" i="4" s="1"/>
  <c r="Z249" i="4" s="1"/>
  <c r="T340" i="4"/>
  <c r="T884" i="4"/>
  <c r="T895" i="4"/>
  <c r="T102" i="4"/>
  <c r="Y102" i="4"/>
  <c r="Z102" i="4" s="1"/>
  <c r="T135" i="4"/>
  <c r="Y135" i="4"/>
  <c r="Z135" i="4" s="1"/>
  <c r="T137" i="4"/>
  <c r="Y137" i="4"/>
  <c r="Z137" i="4" s="1"/>
  <c r="T288" i="4"/>
  <c r="Y288" i="4"/>
  <c r="T273" i="4"/>
  <c r="Y273" i="4"/>
  <c r="T265" i="4"/>
  <c r="Y265" i="4"/>
  <c r="T239" i="4"/>
  <c r="Y239" i="4"/>
  <c r="T467" i="4"/>
  <c r="Y467" i="4"/>
  <c r="Z467" i="4" s="1"/>
  <c r="T462" i="4"/>
  <c r="Y462" i="4"/>
  <c r="Z462" i="4" s="1"/>
  <c r="T487" i="4"/>
  <c r="Y487" i="4"/>
  <c r="T473" i="4"/>
  <c r="Y473" i="4"/>
  <c r="Z473" i="4" s="1"/>
  <c r="AC107" i="4"/>
  <c r="AC709" i="4"/>
  <c r="AH588" i="4"/>
  <c r="AH592" i="4"/>
  <c r="AI592" i="4" s="1"/>
  <c r="AH620" i="4"/>
  <c r="AI620" i="4" s="1"/>
  <c r="AH595" i="4"/>
  <c r="AI595" i="4" s="1"/>
  <c r="AH623" i="4"/>
  <c r="AI623" i="4" s="1"/>
  <c r="AH619" i="4"/>
  <c r="AI619" i="4" s="1"/>
  <c r="AH603" i="4"/>
  <c r="AI603" i="4" s="1"/>
  <c r="AC608" i="4"/>
  <c r="AH608" i="4"/>
  <c r="AC891" i="4"/>
  <c r="T88" i="4"/>
  <c r="T701" i="4"/>
  <c r="AB81" i="4"/>
  <c r="AH81" i="4" s="1"/>
  <c r="AI81" i="4" s="1"/>
  <c r="AC476" i="4"/>
  <c r="W8" i="4"/>
  <c r="W14" i="4" s="1"/>
  <c r="T397" i="4"/>
  <c r="S263" i="4"/>
  <c r="Y263" i="4" s="1"/>
  <c r="Z263" i="4" s="1"/>
  <c r="Y315" i="4"/>
  <c r="Z315" i="4" s="1"/>
  <c r="Y412" i="4"/>
  <c r="T465" i="4"/>
  <c r="T173" i="4"/>
  <c r="Y464" i="4"/>
  <c r="Z464" i="4" s="1"/>
  <c r="T598" i="4"/>
  <c r="AB840" i="4"/>
  <c r="T638" i="4"/>
  <c r="T145" i="4"/>
  <c r="T261" i="4"/>
  <c r="T365" i="4"/>
  <c r="S382" i="4"/>
  <c r="Y382" i="4" s="1"/>
  <c r="Z382" i="4" s="1"/>
  <c r="T606" i="4"/>
  <c r="U299" i="4" l="1"/>
  <c r="X153" i="4"/>
  <c r="R299" i="4"/>
  <c r="S569" i="6"/>
  <c r="S299" i="6"/>
  <c r="X961" i="6"/>
  <c r="T166" i="6"/>
  <c r="W960" i="6"/>
  <c r="I102" i="9" s="1"/>
  <c r="T513" i="6"/>
  <c r="T526" i="6"/>
  <c r="T754" i="6"/>
  <c r="T335" i="6"/>
  <c r="S378" i="6"/>
  <c r="T348" i="6"/>
  <c r="Z959" i="6"/>
  <c r="T341" i="6"/>
  <c r="T233" i="6"/>
  <c r="T547" i="6"/>
  <c r="T268" i="6"/>
  <c r="T318" i="6"/>
  <c r="T25" i="6"/>
  <c r="S961" i="6"/>
  <c r="T74" i="6"/>
  <c r="T83" i="6" s="1"/>
  <c r="T250" i="6"/>
  <c r="T913" i="6"/>
  <c r="T152" i="6"/>
  <c r="T396" i="6"/>
  <c r="T366" i="6"/>
  <c r="T788" i="6"/>
  <c r="T384" i="6"/>
  <c r="T566" i="6"/>
  <c r="T531" i="6"/>
  <c r="T885" i="6"/>
  <c r="T890" i="6" s="1"/>
  <c r="T332" i="6"/>
  <c r="T625" i="6"/>
  <c r="T146" i="6"/>
  <c r="T236" i="6"/>
  <c r="T411" i="6"/>
  <c r="G60" i="9" s="1"/>
  <c r="T209" i="6"/>
  <c r="T65" i="6"/>
  <c r="T471" i="6"/>
  <c r="T478" i="6" s="1"/>
  <c r="T377" i="6"/>
  <c r="T587" i="6"/>
  <c r="T626" i="6" s="1"/>
  <c r="T415" i="6"/>
  <c r="T434" i="6" s="1"/>
  <c r="T99" i="6"/>
  <c r="T283" i="6"/>
  <c r="T358" i="6"/>
  <c r="T576" i="6"/>
  <c r="T577" i="6"/>
  <c r="T924" i="6"/>
  <c r="T960" i="6" s="1"/>
  <c r="G102" i="9" s="1"/>
  <c r="Y913" i="6"/>
  <c r="Y924" i="6"/>
  <c r="Z879" i="6"/>
  <c r="Z882" i="6" s="1"/>
  <c r="K98" i="9" s="1"/>
  <c r="Y885" i="6"/>
  <c r="Y890" i="6" s="1"/>
  <c r="Z869" i="6"/>
  <c r="Z872" i="6" s="1"/>
  <c r="Z838" i="6"/>
  <c r="Z837" i="6"/>
  <c r="W829" i="6"/>
  <c r="I92" i="9" s="1"/>
  <c r="Z818" i="6"/>
  <c r="Y788" i="6"/>
  <c r="Z782" i="6"/>
  <c r="Z777" i="6"/>
  <c r="Y754" i="6"/>
  <c r="Z630" i="6"/>
  <c r="K86" i="9" s="1"/>
  <c r="Z629" i="6"/>
  <c r="Y625" i="6"/>
  <c r="Z622" i="6"/>
  <c r="Z615" i="6"/>
  <c r="Y556" i="6"/>
  <c r="Y615" i="6"/>
  <c r="Y626" i="6" s="1"/>
  <c r="Z583" i="6"/>
  <c r="K84" i="9" s="1"/>
  <c r="Z582" i="6"/>
  <c r="Z580" i="6"/>
  <c r="K79" i="9" s="1"/>
  <c r="Z579" i="6"/>
  <c r="Y577" i="6"/>
  <c r="Y576" i="6"/>
  <c r="Y566" i="6"/>
  <c r="Z550" i="6"/>
  <c r="Y547" i="6"/>
  <c r="Z529" i="6"/>
  <c r="K76" i="9" s="1"/>
  <c r="Z528" i="6"/>
  <c r="Y526" i="6"/>
  <c r="Y525" i="6"/>
  <c r="Z516" i="6"/>
  <c r="Z521" i="6"/>
  <c r="Z498" i="6"/>
  <c r="Z492" i="6"/>
  <c r="K69" i="9" s="1"/>
  <c r="Z491" i="6"/>
  <c r="Z486" i="6"/>
  <c r="K68" i="9" s="1"/>
  <c r="Z485" i="6"/>
  <c r="Y477" i="6"/>
  <c r="Y471" i="6"/>
  <c r="Y478" i="6" s="1"/>
  <c r="Z455" i="6"/>
  <c r="Z437" i="6"/>
  <c r="Z449" i="6"/>
  <c r="Z433" i="6"/>
  <c r="W403" i="6"/>
  <c r="I59" i="9" s="1"/>
  <c r="Z410" i="6"/>
  <c r="Y415" i="6"/>
  <c r="Y434" i="6" s="1"/>
  <c r="Y348" i="6"/>
  <c r="Y407" i="6"/>
  <c r="Y411" i="6" s="1"/>
  <c r="Y396" i="6"/>
  <c r="Y384" i="6"/>
  <c r="W378" i="6"/>
  <c r="I58" i="9" s="1"/>
  <c r="Y371" i="6"/>
  <c r="W344" i="6"/>
  <c r="I57" i="9" s="1"/>
  <c r="Y335" i="6"/>
  <c r="Y366" i="6"/>
  <c r="Y358" i="6"/>
  <c r="Y341" i="6"/>
  <c r="W299" i="6"/>
  <c r="I52" i="9" s="1"/>
  <c r="Y332" i="6"/>
  <c r="Z298" i="6"/>
  <c r="Y301" i="6"/>
  <c r="Y304" i="6" s="1"/>
  <c r="Z293" i="6"/>
  <c r="Y283" i="6"/>
  <c r="Y268" i="6"/>
  <c r="Y233" i="6"/>
  <c r="Y236" i="6" s="1"/>
  <c r="Y250" i="6"/>
  <c r="Z205" i="6"/>
  <c r="Y201" i="6"/>
  <c r="Y209" i="6" s="1"/>
  <c r="Z198" i="6"/>
  <c r="Z191" i="6"/>
  <c r="Z183" i="6"/>
  <c r="Z178" i="6"/>
  <c r="V961" i="6"/>
  <c r="Z156" i="6"/>
  <c r="Y152" i="6"/>
  <c r="Y146" i="6"/>
  <c r="W153" i="6"/>
  <c r="I47" i="9" s="1"/>
  <c r="Z108" i="6"/>
  <c r="Y99" i="6"/>
  <c r="Y82" i="6"/>
  <c r="Z64" i="6"/>
  <c r="W65" i="6"/>
  <c r="Y65" i="6"/>
  <c r="Z52" i="6"/>
  <c r="Z47" i="6"/>
  <c r="K31" i="9" s="1"/>
  <c r="Z46" i="6"/>
  <c r="Z42" i="6"/>
  <c r="Z34" i="6"/>
  <c r="Z31" i="6"/>
  <c r="K17" i="9" s="1"/>
  <c r="Z30" i="6"/>
  <c r="Z28" i="6"/>
  <c r="K14" i="9" s="1"/>
  <c r="Z27" i="6"/>
  <c r="Y22" i="6"/>
  <c r="Y25" i="6" s="1"/>
  <c r="Z18" i="6"/>
  <c r="K12" i="9" s="1"/>
  <c r="Z17" i="6"/>
  <c r="Z14" i="6"/>
  <c r="Y845" i="6"/>
  <c r="Z835" i="6"/>
  <c r="Y513" i="6"/>
  <c r="Z483" i="6"/>
  <c r="Z179" i="6"/>
  <c r="Y166" i="6"/>
  <c r="Y83" i="6"/>
  <c r="Z72" i="6"/>
  <c r="Z43" i="6"/>
  <c r="K27" i="9" s="1"/>
  <c r="Z35" i="6"/>
  <c r="K22" i="9" s="1"/>
  <c r="K23" i="9" s="1"/>
  <c r="Z15" i="6"/>
  <c r="K10" i="9" s="1"/>
  <c r="S304" i="4"/>
  <c r="X403" i="4"/>
  <c r="X569" i="4"/>
  <c r="T782" i="4"/>
  <c r="R829" i="4"/>
  <c r="Y959" i="4"/>
  <c r="T402" i="4"/>
  <c r="S228" i="4"/>
  <c r="T449" i="4"/>
  <c r="S99" i="4"/>
  <c r="R378" i="4"/>
  <c r="X960" i="4"/>
  <c r="S411" i="4"/>
  <c r="X378" i="4"/>
  <c r="X299" i="4"/>
  <c r="X829" i="4"/>
  <c r="R960" i="4"/>
  <c r="U961" i="4"/>
  <c r="S130" i="4"/>
  <c r="T399" i="4"/>
  <c r="T508" i="4"/>
  <c r="S341" i="4"/>
  <c r="X434" i="4"/>
  <c r="R236" i="4"/>
  <c r="S209" i="4"/>
  <c r="X478" i="4"/>
  <c r="X344" i="4"/>
  <c r="R403" i="4"/>
  <c r="R153" i="4"/>
  <c r="T130" i="4"/>
  <c r="S250" i="4"/>
  <c r="R569" i="4"/>
  <c r="S513" i="4"/>
  <c r="R344" i="4"/>
  <c r="S146" i="4"/>
  <c r="T582" i="4"/>
  <c r="T583" i="4"/>
  <c r="T629" i="4"/>
  <c r="T630" i="4"/>
  <c r="G86" i="7" s="1"/>
  <c r="S74" i="4"/>
  <c r="S83" i="4" s="1"/>
  <c r="Y258" i="4"/>
  <c r="Z258" i="4" s="1"/>
  <c r="S268" i="4"/>
  <c r="T516" i="4"/>
  <c r="T528" i="4"/>
  <c r="T529" i="4"/>
  <c r="G76" i="7" s="1"/>
  <c r="T42" i="4"/>
  <c r="T43" i="4"/>
  <c r="G27" i="7" s="1"/>
  <c r="T837" i="4"/>
  <c r="T838" i="4"/>
  <c r="G94" i="7" s="1"/>
  <c r="T818" i="4"/>
  <c r="T415" i="4"/>
  <c r="T30" i="4"/>
  <c r="T31" i="4"/>
  <c r="T178" i="4"/>
  <c r="T550" i="4"/>
  <c r="T879" i="4"/>
  <c r="T882" i="4" s="1"/>
  <c r="G98" i="7" s="1"/>
  <c r="Y269" i="4"/>
  <c r="Z269" i="4" s="1"/>
  <c r="S283" i="4"/>
  <c r="S332" i="4"/>
  <c r="Y557" i="4"/>
  <c r="S566" i="4"/>
  <c r="Y783" i="4"/>
  <c r="Z783" i="4" s="1"/>
  <c r="S788" i="4"/>
  <c r="T486" i="4"/>
  <c r="T485" i="4"/>
  <c r="S924" i="4"/>
  <c r="S152" i="4"/>
  <c r="T424" i="4"/>
  <c r="T959" i="4"/>
  <c r="T156" i="4"/>
  <c r="S885" i="4"/>
  <c r="S890" i="4" s="1"/>
  <c r="T20" i="4"/>
  <c r="T25" i="4" s="1"/>
  <c r="G13" i="7" s="1"/>
  <c r="T191" i="4"/>
  <c r="T34" i="4"/>
  <c r="T35" i="4"/>
  <c r="G22" i="7" s="1"/>
  <c r="G23" i="7" s="1"/>
  <c r="T455" i="4"/>
  <c r="T183" i="4"/>
  <c r="T579" i="4"/>
  <c r="T580" i="4"/>
  <c r="T429" i="4"/>
  <c r="S576" i="4"/>
  <c r="S577" i="4"/>
  <c r="T205" i="4"/>
  <c r="S233" i="4"/>
  <c r="S366" i="4"/>
  <c r="T521" i="4"/>
  <c r="Y843" i="4"/>
  <c r="Y844" i="4" s="1"/>
  <c r="S844" i="4"/>
  <c r="S842" i="4"/>
  <c r="S845" i="4" s="1"/>
  <c r="S556" i="4"/>
  <c r="S396" i="4"/>
  <c r="S754" i="4"/>
  <c r="S166" i="4"/>
  <c r="T498" i="4"/>
  <c r="T777" i="4"/>
  <c r="T622" i="4"/>
  <c r="S384" i="4"/>
  <c r="S403" i="4"/>
  <c r="Y109" i="4"/>
  <c r="Y122" i="4" s="1"/>
  <c r="S122" i="4"/>
  <c r="Y946" i="4"/>
  <c r="Y950" i="4" s="1"/>
  <c r="S950" i="4"/>
  <c r="T491" i="4"/>
  <c r="T492" i="4"/>
  <c r="G69" i="7" s="1"/>
  <c r="T869" i="4"/>
  <c r="T872" i="4"/>
  <c r="T405" i="4"/>
  <c r="T198" i="4"/>
  <c r="S587" i="4"/>
  <c r="S626" i="4" s="1"/>
  <c r="T446" i="4"/>
  <c r="T433" i="4"/>
  <c r="T27" i="4"/>
  <c r="T28" i="4"/>
  <c r="G14" i="7" s="1"/>
  <c r="T298" i="4"/>
  <c r="T15" i="4"/>
  <c r="G10" i="7" s="1"/>
  <c r="T14" i="4"/>
  <c r="T67" i="4"/>
  <c r="T72" i="4" s="1"/>
  <c r="T615" i="4"/>
  <c r="T336" i="4"/>
  <c r="T337" i="4" s="1"/>
  <c r="S337" i="4"/>
  <c r="Y425" i="4"/>
  <c r="Y426" i="4" s="1"/>
  <c r="S426" i="4"/>
  <c r="S434" i="4" s="1"/>
  <c r="Y567" i="4"/>
  <c r="Y568" i="4" s="1"/>
  <c r="S568" i="4"/>
  <c r="T623" i="4"/>
  <c r="S625" i="4"/>
  <c r="S547" i="4"/>
  <c r="S526" i="4"/>
  <c r="S318" i="4"/>
  <c r="S471" i="4"/>
  <c r="S478" i="4" s="1"/>
  <c r="T18" i="4"/>
  <c r="G12" i="7" s="1"/>
  <c r="T17" i="4"/>
  <c r="T52" i="4"/>
  <c r="T824" i="4"/>
  <c r="S377" i="4"/>
  <c r="S955" i="4"/>
  <c r="T348" i="4"/>
  <c r="T832" i="4"/>
  <c r="T835" i="4" s="1"/>
  <c r="G93" i="7" s="1"/>
  <c r="T168" i="4"/>
  <c r="T179" i="4" s="1"/>
  <c r="G49" i="7" s="1"/>
  <c r="T437" i="4"/>
  <c r="T108" i="4"/>
  <c r="T46" i="4"/>
  <c r="T47" i="4"/>
  <c r="S371" i="4"/>
  <c r="S913" i="4"/>
  <c r="T165" i="4"/>
  <c r="Y333" i="4"/>
  <c r="Y335" i="4" s="1"/>
  <c r="S335" i="4"/>
  <c r="T483" i="4"/>
  <c r="G63" i="7" s="1"/>
  <c r="S531" i="4"/>
  <c r="V960" i="4"/>
  <c r="S219" i="4"/>
  <c r="S65" i="4"/>
  <c r="S358" i="4"/>
  <c r="W615" i="4"/>
  <c r="W924" i="4"/>
  <c r="W913" i="4"/>
  <c r="Y832" i="4"/>
  <c r="Y835" i="4" s="1"/>
  <c r="W869" i="4"/>
  <c r="Y879" i="4"/>
  <c r="Y882" i="4" s="1"/>
  <c r="W879" i="4"/>
  <c r="W882" i="4" s="1"/>
  <c r="I98" i="7" s="1"/>
  <c r="Y869" i="4"/>
  <c r="Y872" i="4" s="1"/>
  <c r="W845" i="4"/>
  <c r="I95" i="7" s="1"/>
  <c r="W844" i="4"/>
  <c r="Y838" i="4"/>
  <c r="Y837" i="4"/>
  <c r="Y782" i="4"/>
  <c r="W835" i="4"/>
  <c r="I93" i="7" s="1"/>
  <c r="W834" i="4"/>
  <c r="V829" i="4"/>
  <c r="Y824" i="4"/>
  <c r="W818" i="4"/>
  <c r="Y818" i="4"/>
  <c r="W777" i="4"/>
  <c r="Y777" i="4"/>
  <c r="W754" i="4"/>
  <c r="V569" i="4"/>
  <c r="V626" i="4"/>
  <c r="Y629" i="4"/>
  <c r="W622" i="4"/>
  <c r="Y622" i="4"/>
  <c r="W556" i="4"/>
  <c r="Y615" i="4"/>
  <c r="W587" i="4"/>
  <c r="W583" i="4"/>
  <c r="I84" i="7" s="1"/>
  <c r="W582" i="4"/>
  <c r="Y583" i="4"/>
  <c r="Y582" i="4"/>
  <c r="Y580" i="4"/>
  <c r="Y579" i="4"/>
  <c r="W576" i="4"/>
  <c r="W566" i="4"/>
  <c r="Y556" i="4"/>
  <c r="Y550" i="4"/>
  <c r="W547" i="4"/>
  <c r="Y529" i="4"/>
  <c r="Y528" i="4"/>
  <c r="Y508" i="4"/>
  <c r="V513" i="4"/>
  <c r="Y521" i="4"/>
  <c r="W498" i="4"/>
  <c r="W508" i="4"/>
  <c r="Y491" i="4"/>
  <c r="Y415" i="4"/>
  <c r="Y498" i="4"/>
  <c r="W492" i="4"/>
  <c r="I69" i="7" s="1"/>
  <c r="W491" i="4"/>
  <c r="Y486" i="4"/>
  <c r="Y485" i="4"/>
  <c r="Y459" i="4"/>
  <c r="Y399" i="4"/>
  <c r="V478" i="4"/>
  <c r="W471" i="4"/>
  <c r="Y455" i="4"/>
  <c r="W446" i="4"/>
  <c r="Y449" i="4"/>
  <c r="Y446" i="4"/>
  <c r="Y437" i="4"/>
  <c r="Y429" i="4"/>
  <c r="Y433" i="4"/>
  <c r="V434" i="4"/>
  <c r="V403" i="4"/>
  <c r="Y410" i="4"/>
  <c r="W415" i="4"/>
  <c r="Y402" i="4"/>
  <c r="W399" i="4"/>
  <c r="Y424" i="4"/>
  <c r="W424" i="4"/>
  <c r="W407" i="4"/>
  <c r="W411" i="4" s="1"/>
  <c r="I60" i="7" s="1"/>
  <c r="Y396" i="4"/>
  <c r="W396" i="4"/>
  <c r="V344" i="4"/>
  <c r="W358" i="4"/>
  <c r="W366" i="4"/>
  <c r="W384" i="4"/>
  <c r="W377" i="4"/>
  <c r="V378" i="4"/>
  <c r="W371" i="4"/>
  <c r="Y358" i="4"/>
  <c r="W348" i="4"/>
  <c r="Y348" i="4"/>
  <c r="W341" i="4"/>
  <c r="W332" i="4"/>
  <c r="V299" i="4"/>
  <c r="W318" i="4"/>
  <c r="Y318" i="4"/>
  <c r="Y298" i="4"/>
  <c r="W293" i="4"/>
  <c r="W283" i="4"/>
  <c r="V209" i="4"/>
  <c r="W268" i="4"/>
  <c r="W191" i="4"/>
  <c r="W250" i="4"/>
  <c r="W257" i="4"/>
  <c r="W233" i="4"/>
  <c r="V236" i="4"/>
  <c r="Y208" i="4"/>
  <c r="W205" i="4"/>
  <c r="W228" i="4"/>
  <c r="W219" i="4"/>
  <c r="Y219" i="4"/>
  <c r="Y205" i="4"/>
  <c r="Y198" i="4"/>
  <c r="Y191" i="4"/>
  <c r="Y183" i="4"/>
  <c r="W178" i="4"/>
  <c r="Y178" i="4"/>
  <c r="Y156" i="4"/>
  <c r="V153" i="4"/>
  <c r="W165" i="4"/>
  <c r="Y165" i="4"/>
  <c r="W162" i="4"/>
  <c r="W166" i="4" s="1"/>
  <c r="W152" i="4"/>
  <c r="W146" i="4"/>
  <c r="Z133" i="4"/>
  <c r="W122" i="4"/>
  <c r="W130" i="4"/>
  <c r="Y108" i="4"/>
  <c r="W99" i="4"/>
  <c r="W67" i="4"/>
  <c r="W72" i="4" s="1"/>
  <c r="I41" i="7" s="1"/>
  <c r="W64" i="4"/>
  <c r="W872" i="4"/>
  <c r="I96" i="7" s="1"/>
  <c r="Y52" i="4"/>
  <c r="Y46" i="4"/>
  <c r="W47" i="4"/>
  <c r="I31" i="7" s="1"/>
  <c r="W46" i="4"/>
  <c r="Y42" i="4"/>
  <c r="W42" i="4"/>
  <c r="Y34" i="4"/>
  <c r="Y31" i="4"/>
  <c r="Y30" i="4"/>
  <c r="Y28" i="4"/>
  <c r="Y27" i="4"/>
  <c r="Y18" i="4"/>
  <c r="Y17" i="4"/>
  <c r="Y14" i="4"/>
  <c r="W15" i="4"/>
  <c r="I10" i="7" s="1"/>
  <c r="W960" i="4"/>
  <c r="I102" i="7" s="1"/>
  <c r="W890" i="4"/>
  <c r="I99" i="7" s="1"/>
  <c r="Y630" i="4"/>
  <c r="Y483" i="4"/>
  <c r="W577" i="4"/>
  <c r="I78" i="7" s="1"/>
  <c r="W526" i="4"/>
  <c r="I71" i="7" s="1"/>
  <c r="Y492" i="4"/>
  <c r="W304" i="4"/>
  <c r="I53" i="7" s="1"/>
  <c r="W179" i="4"/>
  <c r="I49" i="7" s="1"/>
  <c r="Y179" i="4"/>
  <c r="W83" i="4"/>
  <c r="I46" i="7" s="1"/>
  <c r="W25" i="4"/>
  <c r="I13" i="7" s="1"/>
  <c r="W65" i="4"/>
  <c r="Y72" i="4"/>
  <c r="Y47" i="4"/>
  <c r="Y43" i="4"/>
  <c r="Y35" i="4"/>
  <c r="Y25" i="4"/>
  <c r="Y15" i="4"/>
  <c r="Z917" i="6"/>
  <c r="K94" i="9"/>
  <c r="G78" i="9"/>
  <c r="Z555" i="6"/>
  <c r="Z461" i="6"/>
  <c r="Z406" i="6"/>
  <c r="Z347" i="6"/>
  <c r="Z352" i="6"/>
  <c r="Z368" i="6"/>
  <c r="Z243" i="6"/>
  <c r="Z265" i="6"/>
  <c r="G38" i="9"/>
  <c r="G95" i="9"/>
  <c r="I95" i="9"/>
  <c r="G98" i="9"/>
  <c r="Z888" i="6"/>
  <c r="Z889" i="6" s="1"/>
  <c r="Z883" i="6"/>
  <c r="G93" i="9"/>
  <c r="G96" i="9"/>
  <c r="Z843" i="6"/>
  <c r="Z844" i="6" s="1"/>
  <c r="I85" i="9"/>
  <c r="I88" i="9" s="1"/>
  <c r="Z624" i="6"/>
  <c r="I77" i="9"/>
  <c r="I80" i="9" s="1"/>
  <c r="I70" i="9"/>
  <c r="I72" i="9" s="1"/>
  <c r="Z567" i="6"/>
  <c r="Z568" i="6" s="1"/>
  <c r="Z557" i="6"/>
  <c r="Z511" i="6"/>
  <c r="Z512" i="6" s="1"/>
  <c r="G63" i="9"/>
  <c r="Z476" i="6"/>
  <c r="Z477" i="6" s="1"/>
  <c r="I60" i="9"/>
  <c r="I61" i="9"/>
  <c r="Z416" i="6"/>
  <c r="Z418" i="6" s="1"/>
  <c r="Z419" i="6"/>
  <c r="Z424" i="6" s="1"/>
  <c r="Z199" i="6"/>
  <c r="Z398" i="6"/>
  <c r="Z399" i="6" s="1"/>
  <c r="I53" i="9"/>
  <c r="Z359" i="6"/>
  <c r="I49" i="9"/>
  <c r="Z362" i="6"/>
  <c r="Z351" i="6"/>
  <c r="Z311" i="6"/>
  <c r="Z318" i="6" s="1"/>
  <c r="Z330" i="6"/>
  <c r="Z325" i="6"/>
  <c r="Z321" i="6"/>
  <c r="Z256" i="6"/>
  <c r="Z257" i="6" s="1"/>
  <c r="Z280" i="6"/>
  <c r="Z258" i="6"/>
  <c r="Z240" i="6"/>
  <c r="Z78" i="6"/>
  <c r="Z79" i="6" s="1"/>
  <c r="I51" i="9"/>
  <c r="I50" i="9"/>
  <c r="Z425" i="6"/>
  <c r="Z426" i="6" s="1"/>
  <c r="G49" i="9"/>
  <c r="Z157" i="6"/>
  <c r="Z158" i="6" s="1"/>
  <c r="I48" i="9"/>
  <c r="G41" i="9"/>
  <c r="I46" i="9"/>
  <c r="Z75" i="6"/>
  <c r="Z77" i="6" s="1"/>
  <c r="Z133" i="6"/>
  <c r="Z146" i="6" s="1"/>
  <c r="I41" i="9"/>
  <c r="Z387" i="6"/>
  <c r="Z388" i="6" s="1"/>
  <c r="Z951" i="6"/>
  <c r="Z955" i="6" s="1"/>
  <c r="Z892" i="6"/>
  <c r="Z786" i="6"/>
  <c r="Z787" i="6"/>
  <c r="Z544" i="6"/>
  <c r="Z784" i="6"/>
  <c r="Z789" i="6"/>
  <c r="Z790" i="6" s="1"/>
  <c r="Z783" i="6"/>
  <c r="Z623" i="6"/>
  <c r="Z524" i="6"/>
  <c r="Z530" i="6"/>
  <c r="Z531" i="6" s="1"/>
  <c r="Z558" i="6"/>
  <c r="Z334" i="6"/>
  <c r="I62" i="9"/>
  <c r="Z273" i="6"/>
  <c r="Z413" i="6"/>
  <c r="Z460" i="6"/>
  <c r="Z438" i="6"/>
  <c r="Z446" i="6" s="1"/>
  <c r="Z281" i="6"/>
  <c r="Z395" i="6"/>
  <c r="Z333" i="6"/>
  <c r="Z357" i="6"/>
  <c r="Z367" i="6"/>
  <c r="Z242" i="6"/>
  <c r="Z269" i="6"/>
  <c r="Z302" i="6"/>
  <c r="Z303" i="6" s="1"/>
  <c r="Z336" i="6"/>
  <c r="Z337" i="6" s="1"/>
  <c r="Z234" i="6"/>
  <c r="Z235" i="6" s="1"/>
  <c r="Z229" i="6"/>
  <c r="Z245" i="6"/>
  <c r="Z231" i="6"/>
  <c r="Z109" i="6"/>
  <c r="Z122" i="6" s="1"/>
  <c r="Z151" i="6"/>
  <c r="Z131" i="6"/>
  <c r="Z132" i="6" s="1"/>
  <c r="Z96" i="6"/>
  <c r="Z147" i="6"/>
  <c r="Z84" i="6"/>
  <c r="Z55" i="6"/>
  <c r="Z570" i="6"/>
  <c r="Z338" i="6"/>
  <c r="Z159" i="6"/>
  <c r="Z162" i="6" s="1"/>
  <c r="Z73" i="6"/>
  <c r="Z74" i="6" s="1"/>
  <c r="T946" i="4"/>
  <c r="T950" i="4" s="1"/>
  <c r="Y892" i="4"/>
  <c r="Y917" i="4"/>
  <c r="Y924" i="4" s="1"/>
  <c r="Z946" i="4"/>
  <c r="Z950" i="4" s="1"/>
  <c r="Y951" i="4"/>
  <c r="Y955" i="4" s="1"/>
  <c r="Z888" i="4"/>
  <c r="Z889" i="4" s="1"/>
  <c r="Y883" i="4"/>
  <c r="Y885" i="4" s="1"/>
  <c r="Z846" i="4"/>
  <c r="Z843" i="4"/>
  <c r="Z844" i="4" s="1"/>
  <c r="T843" i="4"/>
  <c r="T844" i="4" s="1"/>
  <c r="Z833" i="4"/>
  <c r="Z834" i="4" s="1"/>
  <c r="Z776" i="4"/>
  <c r="Z814" i="4"/>
  <c r="Z747" i="4"/>
  <c r="Z774" i="4"/>
  <c r="Z731" i="4"/>
  <c r="Z725" i="4"/>
  <c r="T787" i="4"/>
  <c r="Z819" i="4"/>
  <c r="Z820" i="4" s="1"/>
  <c r="Y787" i="4"/>
  <c r="Z787" i="4" s="1"/>
  <c r="Z718" i="4"/>
  <c r="Z822" i="4"/>
  <c r="Z717" i="4"/>
  <c r="Z811" i="4"/>
  <c r="Z709" i="4"/>
  <c r="Y786" i="4"/>
  <c r="Y705" i="4"/>
  <c r="Z821" i="4"/>
  <c r="Z696" i="4"/>
  <c r="Z809" i="4"/>
  <c r="Z805" i="4"/>
  <c r="Z685" i="4"/>
  <c r="Z803" i="4"/>
  <c r="Z682" i="4"/>
  <c r="T789" i="4"/>
  <c r="T790" i="4" s="1"/>
  <c r="Z802" i="4"/>
  <c r="Z674" i="4"/>
  <c r="Z769" i="4"/>
  <c r="Z665" i="4"/>
  <c r="Z801" i="4"/>
  <c r="Z654" i="4"/>
  <c r="Y789" i="4"/>
  <c r="Z767" i="4"/>
  <c r="Z793" i="4"/>
  <c r="Z778" i="4"/>
  <c r="Z779" i="4" s="1"/>
  <c r="Z791" i="4"/>
  <c r="Z647" i="4"/>
  <c r="Z766" i="4"/>
  <c r="T624" i="4"/>
  <c r="Y624" i="4"/>
  <c r="Z624" i="4" s="1"/>
  <c r="Z645" i="4"/>
  <c r="T785" i="4"/>
  <c r="Y785" i="4"/>
  <c r="Z785" i="4" s="1"/>
  <c r="Z765" i="4"/>
  <c r="Z644" i="4"/>
  <c r="Z764" i="4"/>
  <c r="Z643" i="4"/>
  <c r="Z763" i="4"/>
  <c r="Z640" i="4"/>
  <c r="Z762" i="4"/>
  <c r="Z827" i="4"/>
  <c r="Z828" i="4" s="1"/>
  <c r="Z758" i="4"/>
  <c r="Z632" i="4"/>
  <c r="Y530" i="4"/>
  <c r="Y531" i="4" s="1"/>
  <c r="Z781" i="4"/>
  <c r="Y784" i="4"/>
  <c r="T783" i="4"/>
  <c r="Z780" i="4"/>
  <c r="Z631" i="4"/>
  <c r="T544" i="4"/>
  <c r="T530" i="4"/>
  <c r="Z755" i="4"/>
  <c r="Z614" i="4"/>
  <c r="Z612" i="4"/>
  <c r="Z585" i="4"/>
  <c r="Z621" i="4"/>
  <c r="Y584" i="4"/>
  <c r="Y587" i="4" s="1"/>
  <c r="Z605" i="4"/>
  <c r="Y623" i="4"/>
  <c r="Z620" i="4"/>
  <c r="T546" i="4"/>
  <c r="Y546" i="4"/>
  <c r="Y547" i="4" s="1"/>
  <c r="Z602" i="4"/>
  <c r="Z619" i="4"/>
  <c r="Z593" i="4"/>
  <c r="Z616" i="4"/>
  <c r="G79" i="7"/>
  <c r="Z555" i="4"/>
  <c r="Z544" i="4"/>
  <c r="Y524" i="4"/>
  <c r="T567" i="4"/>
  <c r="T568" i="4" s="1"/>
  <c r="Z553" i="4"/>
  <c r="Y558" i="4"/>
  <c r="Z543" i="4"/>
  <c r="Z557" i="4"/>
  <c r="T557" i="4"/>
  <c r="T566" i="4" s="1"/>
  <c r="Z532" i="4"/>
  <c r="Y387" i="4"/>
  <c r="Y388" i="4" s="1"/>
  <c r="T524" i="4"/>
  <c r="T525" i="4" s="1"/>
  <c r="Z515" i="4"/>
  <c r="Z519" i="4"/>
  <c r="Z521" i="4" s="1"/>
  <c r="Z517" i="4"/>
  <c r="Z518" i="4" s="1"/>
  <c r="Y511" i="4"/>
  <c r="Y512" i="4" s="1"/>
  <c r="T511" i="4"/>
  <c r="T512" i="4" s="1"/>
  <c r="Z495" i="4"/>
  <c r="Z494" i="4"/>
  <c r="Z500" i="4"/>
  <c r="Z493" i="4"/>
  <c r="Z509" i="4"/>
  <c r="Z510" i="4" s="1"/>
  <c r="G68" i="7"/>
  <c r="Z479" i="4"/>
  <c r="Z480" i="4" s="1"/>
  <c r="Y406" i="4"/>
  <c r="T406" i="4"/>
  <c r="T407" i="4" s="1"/>
  <c r="T387" i="4"/>
  <c r="T388" i="4" s="1"/>
  <c r="Z476" i="4"/>
  <c r="Z470" i="4"/>
  <c r="Z456" i="4"/>
  <c r="Z459" i="4" s="1"/>
  <c r="Z442" i="4"/>
  <c r="Z435" i="4"/>
  <c r="Z437" i="4" s="1"/>
  <c r="Z453" i="4"/>
  <c r="Z450" i="4"/>
  <c r="Z451" i="4" s="1"/>
  <c r="Z448" i="4"/>
  <c r="Z440" i="4"/>
  <c r="Z452" i="4"/>
  <c r="Z439" i="4"/>
  <c r="Z461" i="4"/>
  <c r="Z438" i="4"/>
  <c r="T416" i="4"/>
  <c r="T418" i="4" s="1"/>
  <c r="Y416" i="4"/>
  <c r="Z419" i="4"/>
  <c r="T359" i="4"/>
  <c r="T368" i="4"/>
  <c r="T425" i="4"/>
  <c r="T426" i="4" s="1"/>
  <c r="Z430" i="4"/>
  <c r="Z404" i="4"/>
  <c r="Z405" i="4" s="1"/>
  <c r="Z398" i="4"/>
  <c r="T381" i="4"/>
  <c r="Z400" i="4"/>
  <c r="Z385" i="4"/>
  <c r="Z386" i="4" s="1"/>
  <c r="Z395" i="4"/>
  <c r="T395" i="4"/>
  <c r="Y379" i="4"/>
  <c r="Z347" i="4"/>
  <c r="Z357" i="4"/>
  <c r="Z346" i="4"/>
  <c r="T321" i="4"/>
  <c r="Y368" i="4"/>
  <c r="Z352" i="4"/>
  <c r="Y359" i="4"/>
  <c r="Z362" i="4"/>
  <c r="Z349" i="4"/>
  <c r="Z350" i="4" s="1"/>
  <c r="T258" i="4"/>
  <c r="Y234" i="4"/>
  <c r="Y245" i="4"/>
  <c r="Z245" i="4" s="1"/>
  <c r="T330" i="4"/>
  <c r="Z351" i="4"/>
  <c r="Z358" i="4" s="1"/>
  <c r="Z311" i="4"/>
  <c r="T339" i="4"/>
  <c r="Z339" i="4"/>
  <c r="Y321" i="4"/>
  <c r="Y330" i="4"/>
  <c r="T325" i="4"/>
  <c r="Z325" i="4"/>
  <c r="Z306" i="4"/>
  <c r="Z334" i="4"/>
  <c r="T334" i="4"/>
  <c r="Z342" i="4"/>
  <c r="Z343" i="4" s="1"/>
  <c r="Z305" i="4"/>
  <c r="Y229" i="4"/>
  <c r="T333" i="4"/>
  <c r="T335" i="4" s="1"/>
  <c r="T229" i="4"/>
  <c r="Y336" i="4"/>
  <c r="Y337" i="4" s="1"/>
  <c r="Z300" i="4"/>
  <c r="Z301" i="4" s="1"/>
  <c r="Y256" i="4"/>
  <c r="Z256" i="4" s="1"/>
  <c r="T256" i="4"/>
  <c r="T257" i="4" s="1"/>
  <c r="Y281" i="4"/>
  <c r="Z243" i="4"/>
  <c r="Y280" i="4"/>
  <c r="Z242" i="4"/>
  <c r="Z265" i="4"/>
  <c r="Y241" i="4"/>
  <c r="Z240" i="4"/>
  <c r="Z273" i="4"/>
  <c r="Z253" i="4"/>
  <c r="Z239" i="4"/>
  <c r="Z252" i="4"/>
  <c r="Z237" i="4"/>
  <c r="Z292" i="4"/>
  <c r="T269" i="4"/>
  <c r="Z251" i="4"/>
  <c r="Z212" i="4"/>
  <c r="Z227" i="4"/>
  <c r="Z211" i="4"/>
  <c r="T234" i="4"/>
  <c r="T235" i="4" s="1"/>
  <c r="T231" i="4"/>
  <c r="Z210" i="4"/>
  <c r="T151" i="4"/>
  <c r="Z180" i="4"/>
  <c r="T199" i="4"/>
  <c r="T201" i="4" s="1"/>
  <c r="Y199" i="4"/>
  <c r="Y157" i="4"/>
  <c r="T157" i="4"/>
  <c r="T158" i="4" s="1"/>
  <c r="Z190" i="4"/>
  <c r="Z189" i="4"/>
  <c r="Z206" i="4"/>
  <c r="Z208" i="4" s="1"/>
  <c r="Z197" i="4"/>
  <c r="Z186" i="4"/>
  <c r="T96" i="4"/>
  <c r="Z195" i="4"/>
  <c r="Z184" i="4"/>
  <c r="Z202" i="4"/>
  <c r="Z177" i="4"/>
  <c r="Z169" i="4"/>
  <c r="Z170" i="4" s="1"/>
  <c r="Z167" i="4"/>
  <c r="Z168" i="4" s="1"/>
  <c r="Z164" i="4"/>
  <c r="Z155" i="4"/>
  <c r="Y151" i="4"/>
  <c r="Z151" i="4" s="1"/>
  <c r="Z161" i="4"/>
  <c r="Y96" i="4"/>
  <c r="Y80" i="4"/>
  <c r="Y82" i="4" s="1"/>
  <c r="Z154" i="4"/>
  <c r="Z163" i="4"/>
  <c r="Y131" i="4"/>
  <c r="Y132" i="4" s="1"/>
  <c r="T80" i="4"/>
  <c r="T82" i="4" s="1"/>
  <c r="Y147" i="4"/>
  <c r="Y152" i="4" s="1"/>
  <c r="Y60" i="4"/>
  <c r="Z123" i="4"/>
  <c r="T109" i="4"/>
  <c r="T122" i="4" s="1"/>
  <c r="Z78" i="4"/>
  <c r="Z79" i="4" s="1"/>
  <c r="Y75" i="4"/>
  <c r="Y77" i="4" s="1"/>
  <c r="Y55" i="4"/>
  <c r="T55" i="4"/>
  <c r="T57" i="4" s="1"/>
  <c r="I86" i="7"/>
  <c r="Z68" i="4"/>
  <c r="Z69" i="4" s="1"/>
  <c r="T60" i="4"/>
  <c r="T64" i="4" s="1"/>
  <c r="Z58" i="4"/>
  <c r="Z59" i="4" s="1"/>
  <c r="Y891" i="4"/>
  <c r="G84" i="7"/>
  <c r="Y570" i="4"/>
  <c r="Z481" i="4"/>
  <c r="Z482" i="4" s="1"/>
  <c r="T367" i="4"/>
  <c r="T338" i="4"/>
  <c r="Z84" i="4"/>
  <c r="Y73" i="4"/>
  <c r="Y74" i="4" s="1"/>
  <c r="G31" i="7"/>
  <c r="I27" i="7"/>
  <c r="Y367" i="4"/>
  <c r="G17" i="7"/>
  <c r="T891" i="4"/>
  <c r="T886" i="4"/>
  <c r="T887" i="4" s="1"/>
  <c r="Z870" i="4"/>
  <c r="Z871" i="4" s="1"/>
  <c r="Z836" i="4"/>
  <c r="Z830" i="4"/>
  <c r="Z832" i="4" s="1"/>
  <c r="Z825" i="4"/>
  <c r="Z826" i="4" s="1"/>
  <c r="Z627" i="4"/>
  <c r="Z581" i="4"/>
  <c r="Z578" i="4"/>
  <c r="T570" i="4"/>
  <c r="T73" i="4"/>
  <c r="T74" i="4" s="1"/>
  <c r="Z527" i="4"/>
  <c r="Z499" i="4"/>
  <c r="Z487" i="4"/>
  <c r="Z484" i="4"/>
  <c r="Y460" i="4"/>
  <c r="Z427" i="4"/>
  <c r="Z429" i="4" s="1"/>
  <c r="Y159" i="4"/>
  <c r="Y162" i="4" s="1"/>
  <c r="Y338" i="4"/>
  <c r="Y341" i="4" s="1"/>
  <c r="T159" i="4"/>
  <c r="T162" i="4" s="1"/>
  <c r="Z389" i="4"/>
  <c r="Y302" i="4"/>
  <c r="Z284" i="4"/>
  <c r="T220" i="4"/>
  <c r="Z192" i="4"/>
  <c r="Z171" i="4"/>
  <c r="Z66" i="4"/>
  <c r="Z67" i="4" s="1"/>
  <c r="Z44" i="4"/>
  <c r="Z36" i="4"/>
  <c r="Z700" i="4"/>
  <c r="T91" i="4"/>
  <c r="AC21" i="4"/>
  <c r="AI412" i="6"/>
  <c r="Z840" i="6"/>
  <c r="Z842" i="6" s="1"/>
  <c r="Z412" i="6"/>
  <c r="AI86" i="6"/>
  <c r="AI466" i="6"/>
  <c r="Z91" i="6"/>
  <c r="Z363" i="6"/>
  <c r="AI381" i="6"/>
  <c r="AI70" i="6"/>
  <c r="Z149" i="6"/>
  <c r="AI413" i="6"/>
  <c r="G10" i="9"/>
  <c r="I18" i="9"/>
  <c r="Z466" i="6"/>
  <c r="Z554" i="6"/>
  <c r="AI891" i="6"/>
  <c r="Z704" i="6"/>
  <c r="Z218" i="6"/>
  <c r="Z219" i="6" s="1"/>
  <c r="Z584" i="6"/>
  <c r="Z587" i="6" s="1"/>
  <c r="Z372" i="6"/>
  <c r="Z377" i="6" s="1"/>
  <c r="AI606" i="6"/>
  <c r="AI313" i="6"/>
  <c r="Z339" i="6"/>
  <c r="Z86" i="6"/>
  <c r="AI895" i="6"/>
  <c r="Z383" i="6"/>
  <c r="Z705" i="6"/>
  <c r="Z220" i="6"/>
  <c r="Z228" i="6" s="1"/>
  <c r="G32" i="9"/>
  <c r="AI705" i="6"/>
  <c r="AI946" i="6"/>
  <c r="AI372" i="6"/>
  <c r="Z127" i="6"/>
  <c r="Z130" i="6" s="1"/>
  <c r="Z81" i="6"/>
  <c r="Z884" i="6"/>
  <c r="Z734" i="6"/>
  <c r="AI150" i="6"/>
  <c r="Z267" i="6"/>
  <c r="Z394" i="6"/>
  <c r="AI704" i="6"/>
  <c r="AI551" i="6"/>
  <c r="Z821" i="6"/>
  <c r="Z824" i="6" s="1"/>
  <c r="AI707" i="6"/>
  <c r="I32" i="9"/>
  <c r="AI148" i="6"/>
  <c r="Z80" i="6"/>
  <c r="Z82" i="6" s="1"/>
  <c r="AI221" i="6"/>
  <c r="AI896" i="6"/>
  <c r="Z346" i="6"/>
  <c r="Z546" i="6"/>
  <c r="AI356" i="6"/>
  <c r="Z244" i="6"/>
  <c r="Z886" i="6"/>
  <c r="Z887" i="6" s="1"/>
  <c r="Z551" i="6"/>
  <c r="AI503" i="6"/>
  <c r="Z381" i="6"/>
  <c r="Z300" i="6"/>
  <c r="Z301" i="6" s="1"/>
  <c r="AI389" i="6"/>
  <c r="Z389" i="6"/>
  <c r="AI91" i="6"/>
  <c r="Z891" i="6"/>
  <c r="Z246" i="6"/>
  <c r="Z379" i="6"/>
  <c r="AI840" i="6"/>
  <c r="Z946" i="6"/>
  <c r="Z950" i="6" s="1"/>
  <c r="Z919" i="6"/>
  <c r="AI346" i="6"/>
  <c r="AI470" i="6"/>
  <c r="AI21" i="6"/>
  <c r="AI546" i="6"/>
  <c r="AI331" i="6"/>
  <c r="Z470" i="6"/>
  <c r="Z503" i="6"/>
  <c r="Z508" i="6" s="1"/>
  <c r="AI246" i="6"/>
  <c r="AI261" i="6"/>
  <c r="AI278" i="6"/>
  <c r="AI338" i="6"/>
  <c r="Z21" i="6"/>
  <c r="AH218" i="4"/>
  <c r="AI218" i="4" s="1"/>
  <c r="Y220" i="4"/>
  <c r="Y228" i="4" s="1"/>
  <c r="Y91" i="4"/>
  <c r="Z91" i="4" s="1"/>
  <c r="AC218" i="4"/>
  <c r="AC412" i="4"/>
  <c r="I63" i="7"/>
  <c r="T840" i="4"/>
  <c r="T842" i="4" s="1"/>
  <c r="T845" i="4" s="1"/>
  <c r="AC76" i="4"/>
  <c r="Y886" i="4"/>
  <c r="Y887" i="4" s="1"/>
  <c r="Y840" i="4"/>
  <c r="Z840" i="4" s="1"/>
  <c r="Z503" i="4"/>
  <c r="AH475" i="4"/>
  <c r="AI475" i="4" s="1"/>
  <c r="AC331" i="4"/>
  <c r="Y285" i="4"/>
  <c r="Z285" i="4" s="1"/>
  <c r="AH503" i="4"/>
  <c r="AI503" i="4" s="1"/>
  <c r="Y127" i="4"/>
  <c r="Z127" i="4" s="1"/>
  <c r="AH86" i="4"/>
  <c r="T554" i="4"/>
  <c r="T556" i="4" s="1"/>
  <c r="T953" i="4"/>
  <c r="T285" i="4"/>
  <c r="T293" i="4" s="1"/>
  <c r="AC503" i="4"/>
  <c r="T379" i="4"/>
  <c r="AH21" i="4"/>
  <c r="AI21" i="4" s="1"/>
  <c r="AH265" i="4"/>
  <c r="AI265" i="4" s="1"/>
  <c r="AI554" i="4"/>
  <c r="AC86" i="4"/>
  <c r="AH466" i="4"/>
  <c r="AI466" i="4" s="1"/>
  <c r="AC414" i="4"/>
  <c r="AC339" i="4"/>
  <c r="AC466" i="4"/>
  <c r="AH704" i="4"/>
  <c r="AH278" i="4"/>
  <c r="AH70" i="4"/>
  <c r="I22" i="7"/>
  <c r="I23" i="7" s="1"/>
  <c r="AH412" i="4"/>
  <c r="AH285" i="4"/>
  <c r="AI285" i="4" s="1"/>
  <c r="AC137" i="4"/>
  <c r="AI608" i="4"/>
  <c r="AI588" i="4"/>
  <c r="Z193" i="4"/>
  <c r="AI736" i="4"/>
  <c r="Z504" i="4"/>
  <c r="Z182" i="4"/>
  <c r="AI535" i="4"/>
  <c r="Z345" i="4"/>
  <c r="Z117" i="4"/>
  <c r="AI89" i="4"/>
  <c r="AI19" i="4"/>
  <c r="Z13" i="4"/>
  <c r="Z222" i="4"/>
  <c r="Z536" i="4"/>
  <c r="AI505" i="4"/>
  <c r="Z187" i="4"/>
  <c r="Z445" i="4"/>
  <c r="Z730" i="4"/>
  <c r="AI873" i="4"/>
  <c r="AH413" i="4"/>
  <c r="AI361" i="4"/>
  <c r="AC554" i="4"/>
  <c r="AH840" i="4"/>
  <c r="Z562" i="4"/>
  <c r="Z103" i="4"/>
  <c r="AI16" i="4"/>
  <c r="AI868" i="4"/>
  <c r="AI294" i="4"/>
  <c r="AH91" i="4"/>
  <c r="AH606" i="4"/>
  <c r="Z604" i="4"/>
  <c r="Z397" i="4"/>
  <c r="Z38" i="4"/>
  <c r="AI431" i="4"/>
  <c r="AI288" i="4"/>
  <c r="AI33" i="4"/>
  <c r="Z535" i="4"/>
  <c r="Z175" i="4"/>
  <c r="Z200" i="4"/>
  <c r="Z48" i="4"/>
  <c r="AI957" i="4"/>
  <c r="AI604" i="4"/>
  <c r="AI409" i="4"/>
  <c r="AI522" i="4"/>
  <c r="Z21" i="4"/>
  <c r="Z22" i="4" s="1"/>
  <c r="AI514" i="4"/>
  <c r="AI117" i="4"/>
  <c r="AI524" i="4"/>
  <c r="Y372" i="4"/>
  <c r="Y377" i="4" s="1"/>
  <c r="AI376" i="4"/>
  <c r="AI182" i="4"/>
  <c r="Z454" i="4"/>
  <c r="Z49" i="4"/>
  <c r="Y363" i="4"/>
  <c r="AI193" i="4"/>
  <c r="Z772" i="4"/>
  <c r="Z591" i="4"/>
  <c r="AI8" i="4"/>
  <c r="Y896" i="4"/>
  <c r="Z502" i="4"/>
  <c r="AI149" i="4"/>
  <c r="Z420" i="4"/>
  <c r="Z160" i="4"/>
  <c r="Z753" i="4"/>
  <c r="Z720" i="4"/>
  <c r="AI502" i="4"/>
  <c r="T954" i="4"/>
  <c r="Z218" i="4"/>
  <c r="AI552" i="4"/>
  <c r="Z533" i="4"/>
  <c r="Z376" i="4"/>
  <c r="Z771" i="4"/>
  <c r="Z231" i="4"/>
  <c r="Z590" i="4"/>
  <c r="AH734" i="4"/>
  <c r="AC363" i="4"/>
  <c r="AI29" i="4"/>
  <c r="AI445" i="4"/>
  <c r="Z588" i="4"/>
  <c r="AI323" i="4"/>
  <c r="AI841" i="4"/>
  <c r="AI95" i="4"/>
  <c r="AI469" i="4"/>
  <c r="AI701" i="4"/>
  <c r="AI481" i="4"/>
  <c r="Z432" i="4"/>
  <c r="Z16" i="4"/>
  <c r="Z506" i="4"/>
  <c r="Z95" i="4"/>
  <c r="Z773" i="4"/>
  <c r="Z873" i="4"/>
  <c r="Z879" i="4" s="1"/>
  <c r="Z294" i="4"/>
  <c r="Z298" i="4" s="1"/>
  <c r="AI536" i="4"/>
  <c r="AI38" i="4"/>
  <c r="AI708" i="4"/>
  <c r="Z551" i="4"/>
  <c r="Z956" i="4"/>
  <c r="Z549" i="4"/>
  <c r="AI203" i="4"/>
  <c r="AI548" i="4"/>
  <c r="Z223" i="4"/>
  <c r="AI560" i="4"/>
  <c r="AI175" i="4"/>
  <c r="Z957" i="4"/>
  <c r="AI368" i="4"/>
  <c r="AI100" i="4"/>
  <c r="Z722" i="4"/>
  <c r="Z727" i="4"/>
  <c r="Z203" i="4"/>
  <c r="Z880" i="4"/>
  <c r="Z881" i="4" s="1"/>
  <c r="Z319" i="4"/>
  <c r="Z320" i="4" s="1"/>
  <c r="Z19" i="4"/>
  <c r="Z20" i="4" s="1"/>
  <c r="AI49" i="4"/>
  <c r="AI397" i="4"/>
  <c r="Y735" i="4"/>
  <c r="Z607" i="4"/>
  <c r="Z32" i="4"/>
  <c r="AI772" i="4"/>
  <c r="AI231" i="4"/>
  <c r="AI176" i="4"/>
  <c r="Z548" i="4"/>
  <c r="AI103" i="4"/>
  <c r="AI886" i="4"/>
  <c r="Z413" i="4"/>
  <c r="AI700" i="4"/>
  <c r="AI200" i="4"/>
  <c r="Z701" i="4"/>
  <c r="Z149" i="4"/>
  <c r="Z897" i="4"/>
  <c r="Z322" i="4"/>
  <c r="Z23" i="4"/>
  <c r="Z24" i="4" s="1"/>
  <c r="Z286" i="4"/>
  <c r="Z573" i="4"/>
  <c r="Z93" i="4"/>
  <c r="AI222" i="4"/>
  <c r="Z176" i="4"/>
  <c r="AI506" i="4"/>
  <c r="Y704" i="4"/>
  <c r="Y466" i="4"/>
  <c r="Z8" i="4"/>
  <c r="Z14" i="4" s="1"/>
  <c r="Z394" i="4"/>
  <c r="AI753" i="4"/>
  <c r="AI589" i="4"/>
  <c r="AH735" i="4"/>
  <c r="Z608" i="4"/>
  <c r="Z841" i="4"/>
  <c r="Z53" i="4"/>
  <c r="Z54" i="4" s="1"/>
  <c r="Z441" i="4"/>
  <c r="AI839" i="4"/>
  <c r="AI48" i="4"/>
  <c r="AI504" i="4"/>
  <c r="Y381" i="4"/>
  <c r="AI897" i="4"/>
  <c r="AC735" i="4"/>
  <c r="AI454" i="4"/>
  <c r="AI730" i="4"/>
  <c r="AI880" i="4"/>
  <c r="AH551" i="4"/>
  <c r="AI286" i="4"/>
  <c r="AI421" i="4"/>
  <c r="AI381" i="4"/>
  <c r="AI194" i="4"/>
  <c r="AI562" i="4"/>
  <c r="AI187" i="4"/>
  <c r="AI573" i="4"/>
  <c r="AI472" i="4"/>
  <c r="AI310" i="4"/>
  <c r="Z708" i="4"/>
  <c r="AI53" i="4"/>
  <c r="Z89" i="4"/>
  <c r="AH546" i="4"/>
  <c r="AI591" i="4"/>
  <c r="Z401" i="4"/>
  <c r="AI722" i="4"/>
  <c r="AI447" i="4"/>
  <c r="Z412" i="4"/>
  <c r="Z415" i="4" s="1"/>
  <c r="Z728" i="4"/>
  <c r="Z522" i="4"/>
  <c r="Z523" i="4" s="1"/>
  <c r="Z310" i="4"/>
  <c r="AC91" i="4"/>
  <c r="AH372" i="4"/>
  <c r="Z92" i="4"/>
  <c r="Z421" i="4"/>
  <c r="Z323" i="4"/>
  <c r="Z62" i="4"/>
  <c r="AI223" i="4"/>
  <c r="AI420" i="4"/>
  <c r="Z288" i="4"/>
  <c r="AI727" i="4"/>
  <c r="AI204" i="4"/>
  <c r="Z606" i="4"/>
  <c r="Z88" i="4"/>
  <c r="AI956" i="4"/>
  <c r="AI324" i="4"/>
  <c r="Z505" i="4"/>
  <c r="Z361" i="4"/>
  <c r="AI537" i="4"/>
  <c r="Z194" i="4"/>
  <c r="AC413" i="4"/>
  <c r="AI92" i="4"/>
  <c r="AI363" i="4"/>
  <c r="AI607" i="4"/>
  <c r="AI590" i="4"/>
  <c r="Z472" i="4"/>
  <c r="Z244" i="4"/>
  <c r="Z734" i="4"/>
  <c r="AI160" i="4"/>
  <c r="AI319" i="4"/>
  <c r="AI26" i="4"/>
  <c r="Z33" i="4"/>
  <c r="AI833" i="4"/>
  <c r="AI549" i="4"/>
  <c r="AI533" i="4"/>
  <c r="AI127" i="4"/>
  <c r="Z204" i="4"/>
  <c r="AI394" i="4"/>
  <c r="AI345" i="4"/>
  <c r="Y475" i="4"/>
  <c r="Y477" i="4" s="1"/>
  <c r="AI13" i="4"/>
  <c r="AI62" i="4"/>
  <c r="Z225" i="4"/>
  <c r="AI331" i="4"/>
  <c r="Z324" i="4"/>
  <c r="Z560" i="4"/>
  <c r="Z447" i="4"/>
  <c r="T374" i="4"/>
  <c r="Z431" i="4"/>
  <c r="AI32" i="4"/>
  <c r="Z70" i="4"/>
  <c r="Z71" i="4" s="1"/>
  <c r="AI88" i="4"/>
  <c r="AI23" i="4"/>
  <c r="AI322" i="4"/>
  <c r="Z868" i="4"/>
  <c r="Z100" i="4"/>
  <c r="Z552" i="4"/>
  <c r="Z408" i="4"/>
  <c r="AI728" i="4"/>
  <c r="AI432" i="4"/>
  <c r="AI401" i="4"/>
  <c r="Z514" i="4"/>
  <c r="AI720" i="4"/>
  <c r="Z589" i="4"/>
  <c r="T218" i="4"/>
  <c r="T219" i="4" s="1"/>
  <c r="Z409" i="4"/>
  <c r="Z29" i="4"/>
  <c r="Z86" i="4"/>
  <c r="Z469" i="4"/>
  <c r="AI771" i="4"/>
  <c r="AI441" i="4"/>
  <c r="Z26" i="4"/>
  <c r="Z839" i="4"/>
  <c r="AH244" i="4"/>
  <c r="AI773" i="4"/>
  <c r="AC220" i="4"/>
  <c r="AI408" i="4"/>
  <c r="AI225" i="4"/>
  <c r="AI93" i="4"/>
  <c r="Y142" i="4"/>
  <c r="Z142" i="4" s="1"/>
  <c r="AC150" i="4"/>
  <c r="T312" i="4"/>
  <c r="T249" i="4"/>
  <c r="T131" i="4"/>
  <c r="T132" i="4" s="1"/>
  <c r="AC570" i="4"/>
  <c r="AC395" i="4"/>
  <c r="T917" i="4"/>
  <c r="T317" i="4"/>
  <c r="T894" i="4"/>
  <c r="T353" i="4"/>
  <c r="T358" i="4" s="1"/>
  <c r="AC372" i="4"/>
  <c r="AC139" i="4"/>
  <c r="AC821" i="4"/>
  <c r="T896" i="4"/>
  <c r="T380" i="4"/>
  <c r="AC364" i="4"/>
  <c r="AC530" i="4"/>
  <c r="T892" i="4"/>
  <c r="T140" i="4"/>
  <c r="T146" i="4" s="1"/>
  <c r="T262" i="4"/>
  <c r="T302" i="4"/>
  <c r="T303" i="4" s="1"/>
  <c r="AC136" i="4"/>
  <c r="AC840" i="4"/>
  <c r="T951" i="4"/>
  <c r="AC389" i="4"/>
  <c r="T735" i="4"/>
  <c r="T918" i="4"/>
  <c r="AC946" i="4"/>
  <c r="T382" i="4"/>
  <c r="AC465" i="4"/>
  <c r="AC551" i="4"/>
  <c r="AC352" i="4"/>
  <c r="AC263" i="4"/>
  <c r="AC81" i="4"/>
  <c r="AC606" i="4"/>
  <c r="T706" i="4"/>
  <c r="T460" i="4"/>
  <c r="T147" i="4"/>
  <c r="T313" i="4"/>
  <c r="T247" i="4"/>
  <c r="T920" i="4"/>
  <c r="AC356" i="4"/>
  <c r="AC571" i="4"/>
  <c r="AC365" i="4"/>
  <c r="AC258" i="4"/>
  <c r="AC128" i="4"/>
  <c r="T883" i="4"/>
  <c r="T584" i="4"/>
  <c r="T266" i="4"/>
  <c r="T75" i="4"/>
  <c r="T77" i="4" s="1"/>
  <c r="T241" i="4"/>
  <c r="AC221" i="4"/>
  <c r="T475" i="4"/>
  <c r="T477" i="4" s="1"/>
  <c r="T392" i="4"/>
  <c r="T221" i="4"/>
  <c r="AC572" i="4"/>
  <c r="AC259" i="4"/>
  <c r="AC241" i="4"/>
  <c r="T263" i="4"/>
  <c r="T280" i="4"/>
  <c r="AC398" i="4"/>
  <c r="AC314" i="4"/>
  <c r="AC302" i="4"/>
  <c r="AC470" i="4"/>
  <c r="T372" i="4"/>
  <c r="AC266" i="4"/>
  <c r="AC281" i="4"/>
  <c r="AC921" i="4"/>
  <c r="AC315" i="4"/>
  <c r="T705" i="4"/>
  <c r="T363" i="4"/>
  <c r="AC464" i="4"/>
  <c r="T545" i="4"/>
  <c r="T463" i="4"/>
  <c r="X961" i="4" l="1"/>
  <c r="S960" i="4"/>
  <c r="T166" i="4"/>
  <c r="Z782" i="4"/>
  <c r="T299" i="6"/>
  <c r="T829" i="6"/>
  <c r="Y960" i="6"/>
  <c r="T378" i="6"/>
  <c r="G58" i="9" s="1"/>
  <c r="T344" i="6"/>
  <c r="T569" i="6"/>
  <c r="T153" i="6"/>
  <c r="T403" i="6"/>
  <c r="G59" i="9" s="1"/>
  <c r="Z913" i="6"/>
  <c r="Z924" i="6"/>
  <c r="Z960" i="6" s="1"/>
  <c r="K102" i="9" s="1"/>
  <c r="Z625" i="6"/>
  <c r="Z885" i="6"/>
  <c r="Z890" i="6" s="1"/>
  <c r="Y829" i="6"/>
  <c r="Z754" i="6"/>
  <c r="Z788" i="6"/>
  <c r="Y569" i="6"/>
  <c r="Z556" i="6"/>
  <c r="Z577" i="6"/>
  <c r="K78" i="9" s="1"/>
  <c r="Z576" i="6"/>
  <c r="Z566" i="6"/>
  <c r="Z547" i="6"/>
  <c r="Z526" i="6"/>
  <c r="Z525" i="6"/>
  <c r="Z471" i="6"/>
  <c r="Z478" i="6" s="1"/>
  <c r="Y403" i="6"/>
  <c r="Z415" i="6"/>
  <c r="Z434" i="6" s="1"/>
  <c r="Z407" i="6"/>
  <c r="Z411" i="6" s="1"/>
  <c r="K60" i="9" s="1"/>
  <c r="Z348" i="6"/>
  <c r="Y378" i="6"/>
  <c r="Z396" i="6"/>
  <c r="Y344" i="6"/>
  <c r="Z384" i="6"/>
  <c r="Z335" i="6"/>
  <c r="Z371" i="6"/>
  <c r="Z366" i="6"/>
  <c r="Z358" i="6"/>
  <c r="Z341" i="6"/>
  <c r="Z332" i="6"/>
  <c r="Y299" i="6"/>
  <c r="Z283" i="6"/>
  <c r="Z268" i="6"/>
  <c r="Z250" i="6"/>
  <c r="Z233" i="6"/>
  <c r="Z236" i="6" s="1"/>
  <c r="Z201" i="6"/>
  <c r="Z209" i="6" s="1"/>
  <c r="K50" i="9" s="1"/>
  <c r="Y153" i="6"/>
  <c r="W961" i="6"/>
  <c r="Z152" i="6"/>
  <c r="Z99" i="6"/>
  <c r="Z153" i="6" s="1"/>
  <c r="Z845" i="6"/>
  <c r="K95" i="9" s="1"/>
  <c r="Z57" i="6"/>
  <c r="Z65" i="6" s="1"/>
  <c r="Z22" i="6"/>
  <c r="Z25" i="6" s="1"/>
  <c r="K13" i="9" s="1"/>
  <c r="K18" i="9" s="1"/>
  <c r="Z626" i="6"/>
  <c r="Z513" i="6"/>
  <c r="Z166" i="6"/>
  <c r="Z304" i="6"/>
  <c r="Z83" i="6"/>
  <c r="Z399" i="4"/>
  <c r="S153" i="4"/>
  <c r="S829" i="4"/>
  <c r="S299" i="4"/>
  <c r="Y250" i="4"/>
  <c r="T283" i="4"/>
  <c r="T377" i="4"/>
  <c r="T341" i="4"/>
  <c r="T233" i="4"/>
  <c r="W626" i="4"/>
  <c r="I85" i="7" s="1"/>
  <c r="I88" i="7" s="1"/>
  <c r="S236" i="4"/>
  <c r="R961" i="4"/>
  <c r="T513" i="4"/>
  <c r="T250" i="4"/>
  <c r="T99" i="4"/>
  <c r="S569" i="4"/>
  <c r="S378" i="4"/>
  <c r="T209" i="4"/>
  <c r="Z333" i="4"/>
  <c r="Z335" i="4" s="1"/>
  <c r="T547" i="4"/>
  <c r="T434" i="4"/>
  <c r="Z449" i="4"/>
  <c r="T153" i="4"/>
  <c r="G47" i="7" s="1"/>
  <c r="Y371" i="4"/>
  <c r="T268" i="4"/>
  <c r="Z109" i="4"/>
  <c r="T396" i="4"/>
  <c r="T83" i="4"/>
  <c r="G46" i="7" s="1"/>
  <c r="T152" i="4"/>
  <c r="T318" i="4"/>
  <c r="T366" i="4"/>
  <c r="Y268" i="4"/>
  <c r="T65" i="4"/>
  <c r="G38" i="7" s="1"/>
  <c r="S344" i="4"/>
  <c r="T411" i="4"/>
  <c r="G60" i="7" s="1"/>
  <c r="T526" i="4"/>
  <c r="G71" i="7" s="1"/>
  <c r="T576" i="4"/>
  <c r="T577" i="4"/>
  <c r="G78" i="7" s="1"/>
  <c r="T754" i="4"/>
  <c r="T471" i="4"/>
  <c r="T478" i="4" s="1"/>
  <c r="G62" i="7" s="1"/>
  <c r="T625" i="4"/>
  <c r="T885" i="4"/>
  <c r="T890" i="4" s="1"/>
  <c r="G99" i="7" s="1"/>
  <c r="T924" i="4"/>
  <c r="Z959" i="4"/>
  <c r="T384" i="4"/>
  <c r="Y566" i="4"/>
  <c r="Y569" i="4" s="1"/>
  <c r="T304" i="4"/>
  <c r="T913" i="4"/>
  <c r="T371" i="4"/>
  <c r="T587" i="4"/>
  <c r="T626" i="4" s="1"/>
  <c r="G85" i="7" s="1"/>
  <c r="G88" i="7" s="1"/>
  <c r="T955" i="4"/>
  <c r="T228" i="4"/>
  <c r="T332" i="4"/>
  <c r="Z425" i="4"/>
  <c r="Z426" i="4" s="1"/>
  <c r="Z567" i="4"/>
  <c r="Z568" i="4" s="1"/>
  <c r="T531" i="4"/>
  <c r="T788" i="4"/>
  <c r="Y913" i="4"/>
  <c r="Z842" i="4"/>
  <c r="Z869" i="4"/>
  <c r="Z872" i="4" s="1"/>
  <c r="Y842" i="4"/>
  <c r="Z838" i="4"/>
  <c r="Z837" i="4"/>
  <c r="Z824" i="4"/>
  <c r="W829" i="4"/>
  <c r="I92" i="7" s="1"/>
  <c r="I104" i="7" s="1"/>
  <c r="Y788" i="4"/>
  <c r="Z818" i="4"/>
  <c r="Z789" i="4"/>
  <c r="Z790" i="4" s="1"/>
  <c r="Y790" i="4"/>
  <c r="W513" i="4"/>
  <c r="I70" i="7" s="1"/>
  <c r="I72" i="7" s="1"/>
  <c r="Y754" i="4"/>
  <c r="Z777" i="4"/>
  <c r="Z630" i="4"/>
  <c r="K86" i="7" s="1"/>
  <c r="Z629" i="4"/>
  <c r="Z622" i="4"/>
  <c r="Y625" i="4"/>
  <c r="W569" i="4"/>
  <c r="I77" i="7" s="1"/>
  <c r="I80" i="7" s="1"/>
  <c r="Z615" i="4"/>
  <c r="Z550" i="4"/>
  <c r="Z583" i="4"/>
  <c r="K84" i="7" s="1"/>
  <c r="Z582" i="4"/>
  <c r="Z580" i="4"/>
  <c r="K79" i="7" s="1"/>
  <c r="Z579" i="4"/>
  <c r="Y577" i="4"/>
  <c r="Y576" i="4"/>
  <c r="Z556" i="4"/>
  <c r="Z516" i="4"/>
  <c r="Z511" i="4"/>
  <c r="Z512" i="4" s="1"/>
  <c r="Z529" i="4"/>
  <c r="K76" i="7" s="1"/>
  <c r="Z528" i="4"/>
  <c r="W478" i="4"/>
  <c r="I62" i="7" s="1"/>
  <c r="Y526" i="4"/>
  <c r="Y525" i="4"/>
  <c r="Z508" i="4"/>
  <c r="Y513" i="4"/>
  <c r="Z498" i="4"/>
  <c r="Z492" i="4"/>
  <c r="K69" i="7" s="1"/>
  <c r="Z491" i="4"/>
  <c r="Z486" i="4"/>
  <c r="K68" i="7" s="1"/>
  <c r="Z485" i="4"/>
  <c r="Y471" i="4"/>
  <c r="Y478" i="4" s="1"/>
  <c r="Z455" i="4"/>
  <c r="Z446" i="4"/>
  <c r="W434" i="4"/>
  <c r="I61" i="7" s="1"/>
  <c r="Z433" i="4"/>
  <c r="W403" i="4"/>
  <c r="I59" i="7" s="1"/>
  <c r="Z424" i="4"/>
  <c r="Y418" i="4"/>
  <c r="Y434" i="4" s="1"/>
  <c r="Z410" i="4"/>
  <c r="Z406" i="4"/>
  <c r="Z407" i="4" s="1"/>
  <c r="Y407" i="4"/>
  <c r="Y411" i="4" s="1"/>
  <c r="Z402" i="4"/>
  <c r="Z396" i="4"/>
  <c r="Y384" i="4"/>
  <c r="Y403" i="4" s="1"/>
  <c r="W378" i="4"/>
  <c r="I58" i="7" s="1"/>
  <c r="Z348" i="4"/>
  <c r="Z359" i="4"/>
  <c r="Y366" i="4"/>
  <c r="W209" i="4"/>
  <c r="I50" i="7" s="1"/>
  <c r="W344" i="4"/>
  <c r="I57" i="7" s="1"/>
  <c r="Z268" i="4"/>
  <c r="Y283" i="4"/>
  <c r="W299" i="4"/>
  <c r="I52" i="7" s="1"/>
  <c r="Z321" i="4"/>
  <c r="Y332" i="4"/>
  <c r="Y344" i="4" s="1"/>
  <c r="Z318" i="4"/>
  <c r="Y304" i="4"/>
  <c r="Y303" i="4"/>
  <c r="Z293" i="4"/>
  <c r="Y293" i="4"/>
  <c r="Z257" i="4"/>
  <c r="Y257" i="4"/>
  <c r="V961" i="4"/>
  <c r="W236" i="4"/>
  <c r="I51" i="7" s="1"/>
  <c r="Z234" i="4"/>
  <c r="Z235" i="4" s="1"/>
  <c r="Y235" i="4"/>
  <c r="Z229" i="4"/>
  <c r="Z233" i="4" s="1"/>
  <c r="Y233" i="4"/>
  <c r="Y236" i="4" s="1"/>
  <c r="Z219" i="4"/>
  <c r="Z205" i="4"/>
  <c r="Y201" i="4"/>
  <c r="Y209" i="4" s="1"/>
  <c r="Z198" i="4"/>
  <c r="Z191" i="4"/>
  <c r="Z183" i="4"/>
  <c r="Z178" i="4"/>
  <c r="Z156" i="4"/>
  <c r="Z165" i="4"/>
  <c r="W153" i="4"/>
  <c r="I47" i="7" s="1"/>
  <c r="Z157" i="4"/>
  <c r="Z158" i="4" s="1"/>
  <c r="Y158" i="4"/>
  <c r="Y166" i="4" s="1"/>
  <c r="Y146" i="4"/>
  <c r="Z146" i="4"/>
  <c r="Z130" i="4"/>
  <c r="Y130" i="4"/>
  <c r="Z108" i="4"/>
  <c r="Z122" i="4"/>
  <c r="Y99" i="4"/>
  <c r="Z60" i="4"/>
  <c r="Z64" i="4" s="1"/>
  <c r="Y64" i="4"/>
  <c r="Z55" i="4"/>
  <c r="Z57" i="4" s="1"/>
  <c r="Y57" i="4"/>
  <c r="Y65" i="4" s="1"/>
  <c r="Z52" i="4"/>
  <c r="Z47" i="4"/>
  <c r="K31" i="7" s="1"/>
  <c r="Z46" i="4"/>
  <c r="Z34" i="4"/>
  <c r="Z42" i="4"/>
  <c r="Z31" i="4"/>
  <c r="K17" i="7" s="1"/>
  <c r="Z30" i="4"/>
  <c r="Z28" i="4"/>
  <c r="K14" i="7" s="1"/>
  <c r="Z27" i="4"/>
  <c r="Z18" i="4"/>
  <c r="K12" i="7" s="1"/>
  <c r="Z17" i="4"/>
  <c r="Z882" i="4"/>
  <c r="K98" i="7" s="1"/>
  <c r="Z845" i="4"/>
  <c r="K95" i="7" s="1"/>
  <c r="Z835" i="4"/>
  <c r="K93" i="7" s="1"/>
  <c r="Z15" i="4"/>
  <c r="K10" i="7" s="1"/>
  <c r="Y960" i="4"/>
  <c r="Y890" i="4"/>
  <c r="Y845" i="4"/>
  <c r="Y626" i="4"/>
  <c r="Z483" i="4"/>
  <c r="K63" i="7" s="1"/>
  <c r="Z179" i="4"/>
  <c r="K49" i="7" s="1"/>
  <c r="Z35" i="4"/>
  <c r="K22" i="7" s="1"/>
  <c r="K23" i="7" s="1"/>
  <c r="Y83" i="4"/>
  <c r="Z72" i="4"/>
  <c r="K41" i="7" s="1"/>
  <c r="Z43" i="4"/>
  <c r="K27" i="7" s="1"/>
  <c r="Z25" i="4"/>
  <c r="K13" i="7" s="1"/>
  <c r="G52" i="9"/>
  <c r="G99" i="9"/>
  <c r="K93" i="9"/>
  <c r="K96" i="9"/>
  <c r="G92" i="9"/>
  <c r="G85" i="9"/>
  <c r="G88" i="9" s="1"/>
  <c r="G77" i="9"/>
  <c r="G80" i="9" s="1"/>
  <c r="G71" i="9"/>
  <c r="G70" i="9"/>
  <c r="K63" i="9"/>
  <c r="G61" i="9"/>
  <c r="G62" i="9"/>
  <c r="G53" i="9"/>
  <c r="G57" i="9"/>
  <c r="G50" i="9"/>
  <c r="G51" i="9"/>
  <c r="K49" i="9"/>
  <c r="G48" i="9"/>
  <c r="G46" i="9"/>
  <c r="I104" i="9"/>
  <c r="K41" i="9"/>
  <c r="I38" i="9"/>
  <c r="I42" i="9" s="1"/>
  <c r="Z892" i="4"/>
  <c r="Z917" i="4"/>
  <c r="Z924" i="4" s="1"/>
  <c r="Z951" i="4"/>
  <c r="Z955" i="4" s="1"/>
  <c r="Z891" i="4"/>
  <c r="Z883" i="4"/>
  <c r="Z885" i="4" s="1"/>
  <c r="K94" i="7"/>
  <c r="Z786" i="4"/>
  <c r="Z705" i="4"/>
  <c r="Z530" i="4"/>
  <c r="Z531" i="4" s="1"/>
  <c r="Z546" i="4"/>
  <c r="Z547" i="4" s="1"/>
  <c r="Z784" i="4"/>
  <c r="Z387" i="4"/>
  <c r="Z388" i="4" s="1"/>
  <c r="Z584" i="4"/>
  <c r="Z587" i="4" s="1"/>
  <c r="Z623" i="4"/>
  <c r="Z625" i="4" s="1"/>
  <c r="Z524" i="4"/>
  <c r="Z558" i="4"/>
  <c r="Z566" i="4" s="1"/>
  <c r="G70" i="7"/>
  <c r="Z416" i="4"/>
  <c r="G61" i="7"/>
  <c r="Z368" i="4"/>
  <c r="Z379" i="4"/>
  <c r="Z330" i="4"/>
  <c r="Z336" i="4"/>
  <c r="Z337" i="4" s="1"/>
  <c r="Z281" i="4"/>
  <c r="Z280" i="4"/>
  <c r="Z241" i="4"/>
  <c r="Z250" i="4" s="1"/>
  <c r="G50" i="7"/>
  <c r="Z199" i="4"/>
  <c r="Z96" i="4"/>
  <c r="Z99" i="4" s="1"/>
  <c r="Z80" i="4"/>
  <c r="Z82" i="4" s="1"/>
  <c r="G48" i="7"/>
  <c r="Z131" i="4"/>
  <c r="Z132" i="4" s="1"/>
  <c r="Z147" i="4"/>
  <c r="Z152" i="4" s="1"/>
  <c r="Z75" i="4"/>
  <c r="Z77" i="4" s="1"/>
  <c r="Z570" i="4"/>
  <c r="G95" i="7"/>
  <c r="Z367" i="4"/>
  <c r="Z73" i="4"/>
  <c r="Z74" i="4" s="1"/>
  <c r="G53" i="7"/>
  <c r="Z159" i="4"/>
  <c r="I32" i="7"/>
  <c r="G96" i="7"/>
  <c r="Z338" i="4"/>
  <c r="Z341" i="4" s="1"/>
  <c r="Z460" i="4"/>
  <c r="Z302" i="4"/>
  <c r="Z220" i="4"/>
  <c r="I18" i="7"/>
  <c r="Z886" i="4"/>
  <c r="Z887" i="4" s="1"/>
  <c r="G41" i="7"/>
  <c r="I38" i="7"/>
  <c r="I42" i="7" s="1"/>
  <c r="I48" i="7"/>
  <c r="I64" i="9"/>
  <c r="G42" i="9"/>
  <c r="K32" i="9"/>
  <c r="I34" i="9"/>
  <c r="G13" i="9"/>
  <c r="G18" i="9" s="1"/>
  <c r="G34" i="9" s="1"/>
  <c r="AI86" i="4"/>
  <c r="G32" i="7"/>
  <c r="G18" i="7"/>
  <c r="AI412" i="4"/>
  <c r="AI278" i="4"/>
  <c r="AI70" i="4"/>
  <c r="AI704" i="4"/>
  <c r="AI546" i="4"/>
  <c r="AI734" i="4"/>
  <c r="AI372" i="4"/>
  <c r="Z381" i="4"/>
  <c r="Z363" i="4"/>
  <c r="AI606" i="4"/>
  <c r="AI551" i="4"/>
  <c r="AI91" i="4"/>
  <c r="AI840" i="4"/>
  <c r="Z475" i="4"/>
  <c r="Z477" i="4" s="1"/>
  <c r="AI413" i="4"/>
  <c r="AI244" i="4"/>
  <c r="Z896" i="4"/>
  <c r="AI735" i="4"/>
  <c r="Z466" i="4"/>
  <c r="Z704" i="4"/>
  <c r="Z735" i="4"/>
  <c r="Z372" i="4"/>
  <c r="Z377" i="4" s="1"/>
  <c r="T299" i="4" l="1"/>
  <c r="T961" i="6"/>
  <c r="Z569" i="6"/>
  <c r="Z829" i="6"/>
  <c r="K92" i="9" s="1"/>
  <c r="Z403" i="6"/>
  <c r="K59" i="9" s="1"/>
  <c r="Z344" i="6"/>
  <c r="K57" i="9" s="1"/>
  <c r="Z378" i="6"/>
  <c r="K58" i="9" s="1"/>
  <c r="Y961" i="6"/>
  <c r="Z299" i="6"/>
  <c r="K52" i="9" s="1"/>
  <c r="T829" i="4"/>
  <c r="G92" i="7" s="1"/>
  <c r="G104" i="7" s="1"/>
  <c r="T344" i="4"/>
  <c r="Y378" i="4"/>
  <c r="G72" i="7"/>
  <c r="T569" i="4"/>
  <c r="G77" i="7" s="1"/>
  <c r="G80" i="7" s="1"/>
  <c r="T403" i="4"/>
  <c r="T960" i="4"/>
  <c r="G102" i="7" s="1"/>
  <c r="S961" i="4"/>
  <c r="T378" i="4"/>
  <c r="G58" i="7" s="1"/>
  <c r="T236" i="4"/>
  <c r="G51" i="7" s="1"/>
  <c r="Z913" i="4"/>
  <c r="Z960" i="4" s="1"/>
  <c r="K102" i="7" s="1"/>
  <c r="Y829" i="4"/>
  <c r="Z788" i="4"/>
  <c r="Z829" i="4" s="1"/>
  <c r="K92" i="7" s="1"/>
  <c r="Z754" i="4"/>
  <c r="Z577" i="4"/>
  <c r="Z576" i="4"/>
  <c r="Z513" i="4"/>
  <c r="K70" i="7" s="1"/>
  <c r="Z526" i="4"/>
  <c r="K71" i="7" s="1"/>
  <c r="Z525" i="4"/>
  <c r="Z471" i="4"/>
  <c r="Z478" i="4" s="1"/>
  <c r="K62" i="7" s="1"/>
  <c r="Z411" i="4"/>
  <c r="K60" i="7" s="1"/>
  <c r="Z418" i="4"/>
  <c r="Z434" i="4" s="1"/>
  <c r="K61" i="7" s="1"/>
  <c r="Z371" i="4"/>
  <c r="Z384" i="4"/>
  <c r="Z403" i="4" s="1"/>
  <c r="K59" i="7" s="1"/>
  <c r="Z366" i="4"/>
  <c r="Y299" i="4"/>
  <c r="Z332" i="4"/>
  <c r="Z344" i="4" s="1"/>
  <c r="K57" i="7" s="1"/>
  <c r="Z304" i="4"/>
  <c r="K53" i="7" s="1"/>
  <c r="Z303" i="4"/>
  <c r="Z283" i="4"/>
  <c r="Z299" i="4" s="1"/>
  <c r="K52" i="7" s="1"/>
  <c r="W961" i="4"/>
  <c r="Z228" i="4"/>
  <c r="Z236" i="4" s="1"/>
  <c r="K51" i="7" s="1"/>
  <c r="Z201" i="4"/>
  <c r="Z209" i="4" s="1"/>
  <c r="K50" i="7" s="1"/>
  <c r="Y153" i="4"/>
  <c r="Z162" i="4"/>
  <c r="Z166" i="4" s="1"/>
  <c r="K48" i="7" s="1"/>
  <c r="Z65" i="4"/>
  <c r="K38" i="7" s="1"/>
  <c r="K42" i="7" s="1"/>
  <c r="Z626" i="4"/>
  <c r="K85" i="7" s="1"/>
  <c r="K88" i="7" s="1"/>
  <c r="Z890" i="4"/>
  <c r="K99" i="7" s="1"/>
  <c r="Z569" i="4"/>
  <c r="K77" i="7" s="1"/>
  <c r="Z153" i="4"/>
  <c r="K47" i="7" s="1"/>
  <c r="Z83" i="4"/>
  <c r="K46" i="7" s="1"/>
  <c r="G47" i="9"/>
  <c r="G64" i="9" s="1"/>
  <c r="K47" i="9"/>
  <c r="G104" i="9"/>
  <c r="K99" i="9"/>
  <c r="K85" i="9"/>
  <c r="K88" i="9" s="1"/>
  <c r="K71" i="9"/>
  <c r="K77" i="9"/>
  <c r="K80" i="9" s="1"/>
  <c r="G72" i="9"/>
  <c r="K70" i="9"/>
  <c r="K62" i="9"/>
  <c r="K53" i="9"/>
  <c r="K61" i="9"/>
  <c r="K51" i="9"/>
  <c r="K48" i="9"/>
  <c r="K46" i="9"/>
  <c r="K38" i="9"/>
  <c r="K42" i="9" s="1"/>
  <c r="K78" i="7"/>
  <c r="G59" i="7"/>
  <c r="I64" i="7"/>
  <c r="I34" i="7"/>
  <c r="G34" i="7"/>
  <c r="G42" i="7"/>
  <c r="G57" i="7"/>
  <c r="I106" i="9"/>
  <c r="K34" i="9"/>
  <c r="K32" i="7"/>
  <c r="K18" i="7"/>
  <c r="K96" i="7"/>
  <c r="Z961" i="6" l="1"/>
  <c r="Y961" i="4"/>
  <c r="T961" i="4"/>
  <c r="K72" i="7"/>
  <c r="Z378" i="4"/>
  <c r="K58" i="7" s="1"/>
  <c r="K64" i="7" s="1"/>
  <c r="K104" i="9"/>
  <c r="K72" i="9"/>
  <c r="G106" i="9"/>
  <c r="I107" i="9" s="1"/>
  <c r="K64" i="9"/>
  <c r="K80" i="7"/>
  <c r="I106" i="7"/>
  <c r="G52" i="7"/>
  <c r="G64" i="7" s="1"/>
  <c r="G106" i="7" s="1"/>
  <c r="K34" i="7"/>
  <c r="K104" i="7"/>
  <c r="Z961" i="4" l="1"/>
  <c r="K106" i="9"/>
  <c r="K107" i="9" s="1"/>
  <c r="I107" i="7"/>
  <c r="K106" i="7"/>
  <c r="K107" i="7" s="1"/>
  <c r="AE9" i="5"/>
  <c r="V9" i="5"/>
  <c r="AE10" i="5"/>
  <c r="V10" i="5"/>
  <c r="AD9" i="5"/>
  <c r="AG11" i="5"/>
  <c r="V11" i="5"/>
  <c r="AE11" i="5"/>
  <c r="U11" i="5"/>
  <c r="U9" i="5"/>
  <c r="AD11" i="5"/>
  <c r="AE12" i="5"/>
  <c r="AG12" i="5"/>
  <c r="V12" i="5"/>
  <c r="AE13" i="5"/>
  <c r="V13" i="5"/>
  <c r="X13" i="5"/>
  <c r="V16" i="5"/>
  <c r="AE16" i="5"/>
  <c r="AE23" i="5"/>
  <c r="U23" i="5"/>
  <c r="U24" i="5" s="1"/>
  <c r="V23" i="5"/>
  <c r="V24" i="5" s="1"/>
  <c r="AE19" i="5"/>
  <c r="V19" i="5"/>
  <c r="V20" i="5" s="1"/>
  <c r="V21" i="5"/>
  <c r="V22" i="5" s="1"/>
  <c r="AE21" i="5"/>
  <c r="AG9" i="5"/>
  <c r="AD13" i="5"/>
  <c r="AG13" i="5"/>
  <c r="U19" i="5"/>
  <c r="U21" i="5"/>
  <c r="U22" i="5" s="1"/>
  <c r="V26" i="5"/>
  <c r="AE26" i="5"/>
  <c r="AE29" i="5"/>
  <c r="V29" i="5"/>
  <c r="AE36" i="5"/>
  <c r="V36" i="5"/>
  <c r="AE37" i="5"/>
  <c r="V37" i="5"/>
  <c r="V32" i="5"/>
  <c r="AE32" i="5"/>
  <c r="AE38" i="5"/>
  <c r="AG38" i="5"/>
  <c r="V38" i="5"/>
  <c r="U38" i="5"/>
  <c r="V39" i="5"/>
  <c r="U39" i="5"/>
  <c r="AE39" i="5"/>
  <c r="V40" i="5"/>
  <c r="AE40" i="5"/>
  <c r="AE41" i="5"/>
  <c r="V41" i="5"/>
  <c r="AE45" i="5"/>
  <c r="V45" i="5"/>
  <c r="AE49" i="5"/>
  <c r="V49" i="5"/>
  <c r="AE50" i="5"/>
  <c r="V50" i="5"/>
  <c r="AG50" i="5"/>
  <c r="V48" i="5"/>
  <c r="AE48" i="5"/>
  <c r="AE51" i="5"/>
  <c r="V51" i="5"/>
  <c r="AE53" i="5"/>
  <c r="X53" i="5"/>
  <c r="X54" i="5" s="1"/>
  <c r="V53" i="5"/>
  <c r="V54" i="5" s="1"/>
  <c r="AE62" i="5"/>
  <c r="V62" i="5"/>
  <c r="V63" i="5"/>
  <c r="AE63" i="5"/>
  <c r="AE66" i="5"/>
  <c r="V66" i="5"/>
  <c r="V67" i="5" s="1"/>
  <c r="V55" i="5"/>
  <c r="AE55" i="5"/>
  <c r="AE70" i="5"/>
  <c r="V70" i="5"/>
  <c r="V71" i="5" s="1"/>
  <c r="AE73" i="5"/>
  <c r="V73" i="5"/>
  <c r="V74" i="5" s="1"/>
  <c r="AD75" i="5"/>
  <c r="V75" i="5"/>
  <c r="AE75" i="5"/>
  <c r="AG78" i="5"/>
  <c r="V78" i="5"/>
  <c r="V79" i="5" s="1"/>
  <c r="AE78" i="5"/>
  <c r="AE86" i="5"/>
  <c r="V86" i="5"/>
  <c r="U86" i="5"/>
  <c r="AE87" i="5"/>
  <c r="V87" i="5"/>
  <c r="V56" i="5"/>
  <c r="AE56" i="5"/>
  <c r="AE80" i="5"/>
  <c r="AG80" i="5"/>
  <c r="V80" i="5"/>
  <c r="AG48" i="5"/>
  <c r="AD10" i="5"/>
  <c r="R13" i="5"/>
  <c r="S13" i="5" s="1"/>
  <c r="X23" i="5"/>
  <c r="X24" i="5" s="1"/>
  <c r="AG23" i="5"/>
  <c r="R21" i="5"/>
  <c r="R22" i="5" s="1"/>
  <c r="AG21" i="5"/>
  <c r="R29" i="5"/>
  <c r="AE33" i="5"/>
  <c r="AD33" i="5"/>
  <c r="AG33" i="5"/>
  <c r="V33" i="5"/>
  <c r="U37" i="5"/>
  <c r="U32" i="5"/>
  <c r="AG39" i="5"/>
  <c r="R41" i="5"/>
  <c r="AE44" i="5"/>
  <c r="AD44" i="5"/>
  <c r="AG44" i="5"/>
  <c r="V44" i="5"/>
  <c r="R51" i="5"/>
  <c r="S51" i="5" s="1"/>
  <c r="Y51" i="5" s="1"/>
  <c r="V88" i="5"/>
  <c r="AD88" i="5"/>
  <c r="U88" i="5"/>
  <c r="AE88" i="5"/>
  <c r="U53" i="5"/>
  <c r="U54" i="5" s="1"/>
  <c r="AD63" i="5"/>
  <c r="AD55" i="5"/>
  <c r="U73" i="5"/>
  <c r="U76" i="5"/>
  <c r="X76" i="5"/>
  <c r="AE76" i="5"/>
  <c r="V76" i="5"/>
  <c r="AD78" i="5"/>
  <c r="AF78" i="5" s="1"/>
  <c r="AD87" i="5"/>
  <c r="AD56" i="5"/>
  <c r="U29" i="5"/>
  <c r="R36" i="5"/>
  <c r="AD37" i="5"/>
  <c r="U40" i="5"/>
  <c r="R50" i="5"/>
  <c r="U51" i="5"/>
  <c r="AG62" i="5"/>
  <c r="U66" i="5"/>
  <c r="U67" i="5" s="1"/>
  <c r="X73" i="5"/>
  <c r="AG86" i="5"/>
  <c r="AE58" i="5"/>
  <c r="V58" i="5"/>
  <c r="V59" i="5" s="1"/>
  <c r="AD58" i="5"/>
  <c r="X19" i="5"/>
  <c r="X20" i="5" s="1"/>
  <c r="X25" i="5" s="1"/>
  <c r="X38" i="5"/>
  <c r="X48" i="5"/>
  <c r="U36" i="5"/>
  <c r="X41" i="5"/>
  <c r="U44" i="5"/>
  <c r="U50" i="5"/>
  <c r="AD53" i="5"/>
  <c r="AD70" i="5"/>
  <c r="U75" i="5"/>
  <c r="X87" i="5"/>
  <c r="AG58" i="5"/>
  <c r="AG53" i="5"/>
  <c r="U12" i="5"/>
  <c r="R23" i="5"/>
  <c r="R24" i="5" s="1"/>
  <c r="R33" i="5"/>
  <c r="X37" i="5"/>
  <c r="R44" i="5"/>
  <c r="X49" i="5"/>
  <c r="U26" i="5"/>
  <c r="R32" i="5"/>
  <c r="AG32" i="5"/>
  <c r="U41" i="5"/>
  <c r="R45" i="5"/>
  <c r="S45" i="5" s="1"/>
  <c r="U48" i="5"/>
  <c r="R73" i="5"/>
  <c r="AD76" i="5"/>
  <c r="U80" i="5"/>
  <c r="U10" i="5"/>
  <c r="R19" i="5"/>
  <c r="X26" i="5"/>
  <c r="R37" i="5"/>
  <c r="S37" i="5" s="1"/>
  <c r="R38" i="5"/>
  <c r="X40" i="5"/>
  <c r="U70" i="5"/>
  <c r="U71" i="5" s="1"/>
  <c r="AG87" i="5"/>
  <c r="AG49" i="5"/>
  <c r="AG37" i="5"/>
  <c r="AG16" i="5"/>
  <c r="U16" i="5"/>
  <c r="AD32" i="5"/>
  <c r="AD50" i="5"/>
  <c r="AD73" i="5"/>
  <c r="AE81" i="5"/>
  <c r="V81" i="5"/>
  <c r="AG73" i="5"/>
  <c r="V84" i="5"/>
  <c r="AE84" i="5"/>
  <c r="AE85" i="5"/>
  <c r="V85" i="5"/>
  <c r="AG85" i="5"/>
  <c r="AE60" i="5"/>
  <c r="V60" i="5"/>
  <c r="AD60" i="5"/>
  <c r="V61" i="5"/>
  <c r="AE61" i="5"/>
  <c r="AG89" i="5"/>
  <c r="AE89" i="5"/>
  <c r="V89" i="5"/>
  <c r="AE91" i="5"/>
  <c r="V91" i="5"/>
  <c r="AG91" i="5"/>
  <c r="AE92" i="5"/>
  <c r="X92" i="5"/>
  <c r="V92" i="5"/>
  <c r="AG92" i="5"/>
  <c r="V90" i="5"/>
  <c r="AE90" i="5"/>
  <c r="AG100" i="5"/>
  <c r="V100" i="5"/>
  <c r="AE100" i="5"/>
  <c r="AD100" i="5"/>
  <c r="AE95" i="5"/>
  <c r="V95" i="5"/>
  <c r="AE101" i="5"/>
  <c r="V101" i="5"/>
  <c r="X101" i="5"/>
  <c r="V93" i="5"/>
  <c r="AE93" i="5"/>
  <c r="AG94" i="5"/>
  <c r="V94" i="5"/>
  <c r="AE94" i="5"/>
  <c r="AE102" i="5"/>
  <c r="AG102" i="5"/>
  <c r="V102" i="5"/>
  <c r="V160" i="5"/>
  <c r="AD160" i="5"/>
  <c r="AE160" i="5"/>
  <c r="AE163" i="5"/>
  <c r="V163" i="5"/>
  <c r="AE154" i="5"/>
  <c r="V154" i="5"/>
  <c r="AG154" i="5"/>
  <c r="AE117" i="5"/>
  <c r="V117" i="5"/>
  <c r="AD117" i="5"/>
  <c r="V118" i="5"/>
  <c r="AE118" i="5"/>
  <c r="V103" i="5"/>
  <c r="AE103" i="5"/>
  <c r="V149" i="5"/>
  <c r="AE149" i="5"/>
  <c r="AG149" i="5"/>
  <c r="AE104" i="5"/>
  <c r="V104" i="5"/>
  <c r="U120" i="5"/>
  <c r="V120" i="5"/>
  <c r="AE120" i="5"/>
  <c r="AE123" i="5"/>
  <c r="V123" i="5"/>
  <c r="AG123" i="5"/>
  <c r="U124" i="5"/>
  <c r="V124" i="5"/>
  <c r="AE124" i="5"/>
  <c r="V125" i="5"/>
  <c r="AD125" i="5"/>
  <c r="AE125" i="5"/>
  <c r="V127" i="5"/>
  <c r="AE127" i="5"/>
  <c r="V128" i="5"/>
  <c r="AE128" i="5"/>
  <c r="V129" i="5"/>
  <c r="AE129" i="5"/>
  <c r="V133" i="5"/>
  <c r="AE133" i="5"/>
  <c r="U133" i="5"/>
  <c r="V134" i="5"/>
  <c r="AE134" i="5"/>
  <c r="AG134" i="5"/>
  <c r="AD134" i="5"/>
  <c r="AG63" i="5"/>
  <c r="U85" i="5"/>
  <c r="AD94" i="5"/>
  <c r="V121" i="5"/>
  <c r="AD121" i="5"/>
  <c r="AE121" i="5"/>
  <c r="AG19" i="5"/>
  <c r="X33" i="5"/>
  <c r="R49" i="5"/>
  <c r="X75" i="5"/>
  <c r="AG118" i="5"/>
  <c r="AG81" i="5"/>
  <c r="AG10" i="5"/>
  <c r="AD29" i="5"/>
  <c r="AD51" i="5"/>
  <c r="X81" i="5"/>
  <c r="U60" i="5"/>
  <c r="X61" i="5"/>
  <c r="AD68" i="5"/>
  <c r="AE68" i="5"/>
  <c r="V68" i="5"/>
  <c r="V69" i="5" s="1"/>
  <c r="AD93" i="5"/>
  <c r="X160" i="5"/>
  <c r="AG119" i="5"/>
  <c r="U119" i="5"/>
  <c r="V119" i="5"/>
  <c r="AE119" i="5"/>
  <c r="AD120" i="5"/>
  <c r="U125" i="5"/>
  <c r="AG128" i="5"/>
  <c r="U129" i="5"/>
  <c r="AE135" i="5"/>
  <c r="V135" i="5"/>
  <c r="U92" i="5"/>
  <c r="R16" i="5"/>
  <c r="AD85" i="5"/>
  <c r="U121" i="5"/>
  <c r="V150" i="5"/>
  <c r="AE150" i="5"/>
  <c r="U150" i="5"/>
  <c r="V96" i="5"/>
  <c r="AE96" i="5"/>
  <c r="AE97" i="5"/>
  <c r="V97" i="5"/>
  <c r="AE98" i="5"/>
  <c r="V98" i="5"/>
  <c r="AE131" i="5"/>
  <c r="AG131" i="5"/>
  <c r="V131" i="5"/>
  <c r="V132" i="5" s="1"/>
  <c r="V159" i="5"/>
  <c r="AE159" i="5"/>
  <c r="AG159" i="5"/>
  <c r="V105" i="5"/>
  <c r="AE105" i="5"/>
  <c r="AG105" i="5"/>
  <c r="AG136" i="5"/>
  <c r="V136" i="5"/>
  <c r="AE136" i="5"/>
  <c r="V137" i="5"/>
  <c r="AE137" i="5"/>
  <c r="U137" i="5"/>
  <c r="AD118" i="5"/>
  <c r="U13" i="5"/>
  <c r="X29" i="5"/>
  <c r="U63" i="5"/>
  <c r="AG75" i="5"/>
  <c r="X9" i="5"/>
  <c r="R40" i="5"/>
  <c r="AG150" i="5"/>
  <c r="AG160" i="5"/>
  <c r="AG26" i="5"/>
  <c r="AD41" i="5"/>
  <c r="R63" i="5"/>
  <c r="S63" i="5" s="1"/>
  <c r="R87" i="5"/>
  <c r="AG60" i="5"/>
  <c r="R61" i="5"/>
  <c r="S61" i="5" s="1"/>
  <c r="AD91" i="5"/>
  <c r="AD95" i="5"/>
  <c r="AG95" i="5"/>
  <c r="U117" i="5"/>
  <c r="X118" i="5"/>
  <c r="AD127" i="5"/>
  <c r="U127" i="5"/>
  <c r="AD129" i="5"/>
  <c r="AD133" i="5"/>
  <c r="R135" i="5"/>
  <c r="S135" i="5" s="1"/>
  <c r="U154" i="5"/>
  <c r="R76" i="5"/>
  <c r="AD135" i="5"/>
  <c r="R97" i="5"/>
  <c r="S97" i="5" s="1"/>
  <c r="X98" i="5"/>
  <c r="V151" i="5"/>
  <c r="AE151" i="5"/>
  <c r="AD151" i="5"/>
  <c r="AD159" i="5"/>
  <c r="AF159" i="5" s="1"/>
  <c r="AD105" i="5"/>
  <c r="U134" i="5"/>
  <c r="AG138" i="5"/>
  <c r="AE138" i="5"/>
  <c r="V138" i="5"/>
  <c r="AE140" i="5"/>
  <c r="V140" i="5"/>
  <c r="AE106" i="5"/>
  <c r="V106" i="5"/>
  <c r="AG141" i="5"/>
  <c r="AE141" i="5"/>
  <c r="V141" i="5"/>
  <c r="AE142" i="5"/>
  <c r="V142" i="5"/>
  <c r="V143" i="5"/>
  <c r="AE143" i="5"/>
  <c r="AE144" i="5"/>
  <c r="V144" i="5"/>
  <c r="AG145" i="5"/>
  <c r="AE145" i="5"/>
  <c r="V145" i="5"/>
  <c r="AG147" i="5"/>
  <c r="AE147" i="5"/>
  <c r="V147" i="5"/>
  <c r="V161" i="5"/>
  <c r="AE161" i="5"/>
  <c r="AG161" i="5"/>
  <c r="AE155" i="5"/>
  <c r="V155" i="5"/>
  <c r="V157" i="5"/>
  <c r="V158" i="5" s="1"/>
  <c r="AE157" i="5"/>
  <c r="AG157" i="5"/>
  <c r="AE164" i="5"/>
  <c r="V164" i="5"/>
  <c r="AG171" i="5"/>
  <c r="AE171" i="5"/>
  <c r="V171" i="5"/>
  <c r="AG173" i="5"/>
  <c r="AE173" i="5"/>
  <c r="V173" i="5"/>
  <c r="V126" i="5"/>
  <c r="AG126" i="5"/>
  <c r="AE126" i="5"/>
  <c r="AA23" i="5"/>
  <c r="AD23" i="5"/>
  <c r="U33" i="5"/>
  <c r="R39" i="5"/>
  <c r="S39" i="5" s="1"/>
  <c r="U45" i="5"/>
  <c r="AG51" i="5"/>
  <c r="U58" i="5"/>
  <c r="U59" i="5" s="1"/>
  <c r="X44" i="5"/>
  <c r="R75" i="5"/>
  <c r="AD80" i="5"/>
  <c r="AG143" i="5"/>
  <c r="AG129" i="5"/>
  <c r="AG101" i="5"/>
  <c r="AG40" i="5"/>
  <c r="X12" i="5"/>
  <c r="AD21" i="5"/>
  <c r="AD36" i="5"/>
  <c r="AF36" i="5" s="1"/>
  <c r="R53" i="5"/>
  <c r="R54" i="5" s="1"/>
  <c r="AD81" i="5"/>
  <c r="AD84" i="5"/>
  <c r="AD61" i="5"/>
  <c r="AD92" i="5"/>
  <c r="AD90" i="5"/>
  <c r="U94" i="5"/>
  <c r="R160" i="5"/>
  <c r="AG117" i="5"/>
  <c r="R118" i="5"/>
  <c r="S118" i="5" s="1"/>
  <c r="U118" i="5"/>
  <c r="AG104" i="5"/>
  <c r="AD128" i="5"/>
  <c r="X128" i="5"/>
  <c r="U78" i="5"/>
  <c r="U79" i="5" s="1"/>
  <c r="R92" i="5"/>
  <c r="AA92" i="5"/>
  <c r="AG121" i="5"/>
  <c r="U89" i="5"/>
  <c r="U101" i="5"/>
  <c r="AD154" i="5"/>
  <c r="AD119" i="5"/>
  <c r="X150" i="5"/>
  <c r="AD96" i="5"/>
  <c r="X97" i="5"/>
  <c r="AD97" i="5"/>
  <c r="AD98" i="5"/>
  <c r="U131" i="5"/>
  <c r="U132" i="5" s="1"/>
  <c r="AD137" i="5"/>
  <c r="X62" i="5"/>
  <c r="AA75" i="5"/>
  <c r="AB75" i="5" s="1"/>
  <c r="U160" i="5"/>
  <c r="U149" i="5"/>
  <c r="R150" i="5"/>
  <c r="R159" i="5"/>
  <c r="U136" i="5"/>
  <c r="AD139" i="5"/>
  <c r="AG139" i="5"/>
  <c r="V139" i="5"/>
  <c r="AE139" i="5"/>
  <c r="R140" i="5"/>
  <c r="U106" i="5"/>
  <c r="U142" i="5"/>
  <c r="X143" i="5"/>
  <c r="AD107" i="5"/>
  <c r="AG107" i="5"/>
  <c r="V107" i="5"/>
  <c r="AE107" i="5"/>
  <c r="R147" i="5"/>
  <c r="AD148" i="5"/>
  <c r="U148" i="5"/>
  <c r="V148" i="5"/>
  <c r="AE148" i="5"/>
  <c r="R161" i="5"/>
  <c r="X157" i="5"/>
  <c r="X158" i="5" s="1"/>
  <c r="AD172" i="5"/>
  <c r="AE172" i="5"/>
  <c r="AG172" i="5"/>
  <c r="V172" i="5"/>
  <c r="R173" i="5"/>
  <c r="S173" i="5" s="1"/>
  <c r="AD174" i="5"/>
  <c r="AE174" i="5"/>
  <c r="U174" i="5"/>
  <c r="V174" i="5"/>
  <c r="R126" i="5"/>
  <c r="S126" i="5" s="1"/>
  <c r="AD109" i="5"/>
  <c r="V109" i="5"/>
  <c r="AE109" i="5"/>
  <c r="U49" i="5"/>
  <c r="AG88" i="5"/>
  <c r="AD45" i="5"/>
  <c r="R81" i="5"/>
  <c r="S81" i="5" s="1"/>
  <c r="U61" i="5"/>
  <c r="U91" i="5"/>
  <c r="AD104" i="5"/>
  <c r="X123" i="5"/>
  <c r="X16" i="5"/>
  <c r="U105" i="5"/>
  <c r="AD155" i="5"/>
  <c r="AD164" i="5"/>
  <c r="R98" i="5"/>
  <c r="S98" i="5" s="1"/>
  <c r="AD140" i="5"/>
  <c r="AD143" i="5"/>
  <c r="AD147" i="5"/>
  <c r="AD157" i="5"/>
  <c r="AD173" i="5"/>
  <c r="V110" i="5"/>
  <c r="AE110" i="5"/>
  <c r="AG110" i="5"/>
  <c r="X110" i="5"/>
  <c r="AE111" i="5"/>
  <c r="V111" i="5"/>
  <c r="AE112" i="5"/>
  <c r="V112" i="5"/>
  <c r="V113" i="5"/>
  <c r="AE113" i="5"/>
  <c r="AG114" i="5"/>
  <c r="V114" i="5"/>
  <c r="AE114" i="5"/>
  <c r="AG116" i="5"/>
  <c r="V116" i="5"/>
  <c r="AE116" i="5"/>
  <c r="AE176" i="5"/>
  <c r="V176" i="5"/>
  <c r="AG176" i="5"/>
  <c r="AE167" i="5"/>
  <c r="X167" i="5"/>
  <c r="AG167" i="5"/>
  <c r="V167" i="5"/>
  <c r="V168" i="5" s="1"/>
  <c r="V169" i="5"/>
  <c r="V170" i="5" s="1"/>
  <c r="AE169" i="5"/>
  <c r="AE177" i="5"/>
  <c r="V177" i="5"/>
  <c r="V193" i="5"/>
  <c r="U193" i="5"/>
  <c r="AE193" i="5"/>
  <c r="X175" i="5"/>
  <c r="V175" i="5"/>
  <c r="AE175" i="5"/>
  <c r="AE192" i="5"/>
  <c r="V192" i="5"/>
  <c r="AE202" i="5"/>
  <c r="AG202" i="5"/>
  <c r="V202" i="5"/>
  <c r="AE194" i="5"/>
  <c r="V194" i="5"/>
  <c r="V184" i="5"/>
  <c r="AG184" i="5"/>
  <c r="AE184" i="5"/>
  <c r="U97" i="5"/>
  <c r="U159" i="5"/>
  <c r="AD112" i="5"/>
  <c r="AE185" i="5"/>
  <c r="V185" i="5"/>
  <c r="V195" i="5"/>
  <c r="AE195" i="5"/>
  <c r="AG195" i="5"/>
  <c r="AE196" i="5"/>
  <c r="V196" i="5"/>
  <c r="V186" i="5"/>
  <c r="AE186" i="5"/>
  <c r="V203" i="5"/>
  <c r="AE203" i="5"/>
  <c r="AE204" i="5"/>
  <c r="AG204" i="5"/>
  <c r="V204" i="5"/>
  <c r="V200" i="5"/>
  <c r="AE200" i="5"/>
  <c r="V190" i="5"/>
  <c r="AG190" i="5"/>
  <c r="AE190" i="5"/>
  <c r="AE180" i="5"/>
  <c r="V180" i="5"/>
  <c r="V223" i="5"/>
  <c r="AD223" i="5"/>
  <c r="AE223" i="5"/>
  <c r="AG223" i="5"/>
  <c r="AE224" i="5"/>
  <c r="V224" i="5"/>
  <c r="AE187" i="5"/>
  <c r="V187" i="5"/>
  <c r="V188" i="5"/>
  <c r="AE188" i="5"/>
  <c r="V197" i="5"/>
  <c r="AG197" i="5"/>
  <c r="AE197" i="5"/>
  <c r="V206" i="5"/>
  <c r="AG206" i="5"/>
  <c r="AE206" i="5"/>
  <c r="AE207" i="5"/>
  <c r="V207" i="5"/>
  <c r="AG207" i="5"/>
  <c r="V220" i="5"/>
  <c r="AE220" i="5"/>
  <c r="AE221" i="5"/>
  <c r="AG221" i="5"/>
  <c r="V221" i="5"/>
  <c r="AE199" i="5"/>
  <c r="V199" i="5"/>
  <c r="V201" i="5" s="1"/>
  <c r="AG199" i="5"/>
  <c r="AG222" i="5"/>
  <c r="AE222" i="5"/>
  <c r="V222" i="5"/>
  <c r="X222" i="5"/>
  <c r="AE231" i="5"/>
  <c r="U231" i="5"/>
  <c r="AG231" i="5"/>
  <c r="V231" i="5"/>
  <c r="V232" i="5"/>
  <c r="AE232" i="5"/>
  <c r="AE227" i="5"/>
  <c r="V227" i="5"/>
  <c r="AE212" i="5"/>
  <c r="V212" i="5"/>
  <c r="AG212" i="5"/>
  <c r="V213" i="5"/>
  <c r="AE213" i="5"/>
  <c r="AE214" i="5"/>
  <c r="AG214" i="5"/>
  <c r="U214" i="5"/>
  <c r="V214" i="5"/>
  <c r="AG216" i="5"/>
  <c r="V216" i="5"/>
  <c r="AE216" i="5"/>
  <c r="AE286" i="5"/>
  <c r="V286" i="5"/>
  <c r="AG140" i="5"/>
  <c r="AA87" i="5"/>
  <c r="AB87" i="5" s="1"/>
  <c r="U87" i="5"/>
  <c r="U95" i="5"/>
  <c r="U102" i="5"/>
  <c r="AD163" i="5"/>
  <c r="AD123" i="5"/>
  <c r="R134" i="5"/>
  <c r="AD103" i="5"/>
  <c r="U55" i="5"/>
  <c r="U57" i="5" s="1"/>
  <c r="AA160" i="5"/>
  <c r="X159" i="5"/>
  <c r="R138" i="5"/>
  <c r="X140" i="5"/>
  <c r="AG106" i="5"/>
  <c r="R141" i="5"/>
  <c r="S141" i="5" s="1"/>
  <c r="AG142" i="5"/>
  <c r="R143" i="5"/>
  <c r="U144" i="5"/>
  <c r="R145" i="5"/>
  <c r="S145" i="5" s="1"/>
  <c r="X147" i="5"/>
  <c r="R123" i="5"/>
  <c r="AD150" i="5"/>
  <c r="R136" i="5"/>
  <c r="U112" i="5"/>
  <c r="AG113" i="5"/>
  <c r="U114" i="5"/>
  <c r="AD114" i="5"/>
  <c r="AD115" i="5"/>
  <c r="AE115" i="5"/>
  <c r="V115" i="5"/>
  <c r="AD169" i="5"/>
  <c r="AD193" i="5"/>
  <c r="AD184" i="5"/>
  <c r="R121" i="5"/>
  <c r="U143" i="5"/>
  <c r="U157" i="5"/>
  <c r="U158" i="5" s="1"/>
  <c r="R110" i="5"/>
  <c r="AD202" i="5"/>
  <c r="U196" i="5"/>
  <c r="AD203" i="5"/>
  <c r="AD190" i="5"/>
  <c r="AG180" i="5"/>
  <c r="X223" i="5"/>
  <c r="V181" i="5"/>
  <c r="AE181" i="5"/>
  <c r="AG181" i="5"/>
  <c r="AD181" i="5"/>
  <c r="V182" i="5"/>
  <c r="AG182" i="5"/>
  <c r="AE182" i="5"/>
  <c r="U182" i="5"/>
  <c r="AD182" i="5"/>
  <c r="AD197" i="5"/>
  <c r="X206" i="5"/>
  <c r="U206" i="5"/>
  <c r="U207" i="5"/>
  <c r="X220" i="5"/>
  <c r="R48" i="5"/>
  <c r="AG124" i="5"/>
  <c r="AD102" i="5"/>
  <c r="U103" i="5"/>
  <c r="AD124" i="5"/>
  <c r="R128" i="5"/>
  <c r="S128" i="5" s="1"/>
  <c r="AA13" i="5"/>
  <c r="AD106" i="5"/>
  <c r="AD142" i="5"/>
  <c r="AD144" i="5"/>
  <c r="AD89" i="5"/>
  <c r="AD138" i="5"/>
  <c r="AD141" i="5"/>
  <c r="AD145" i="5"/>
  <c r="AD161" i="5"/>
  <c r="AD171" i="5"/>
  <c r="AD126" i="5"/>
  <c r="AD110" i="5"/>
  <c r="AD111" i="5"/>
  <c r="R114" i="5"/>
  <c r="X114" i="5"/>
  <c r="U176" i="5"/>
  <c r="AG193" i="5"/>
  <c r="R175" i="5"/>
  <c r="AD175" i="5"/>
  <c r="R192" i="5"/>
  <c r="U202" i="5"/>
  <c r="U194" i="5"/>
  <c r="AD131" i="5"/>
  <c r="AA159" i="5"/>
  <c r="AB159" i="5" s="1"/>
  <c r="R167" i="5"/>
  <c r="U116" i="5"/>
  <c r="AD196" i="5"/>
  <c r="AD186" i="5"/>
  <c r="U204" i="5"/>
  <c r="AD180" i="5"/>
  <c r="U224" i="5"/>
  <c r="U220" i="5"/>
  <c r="U221" i="5"/>
  <c r="AG189" i="5"/>
  <c r="AE189" i="5"/>
  <c r="U189" i="5"/>
  <c r="V189" i="5"/>
  <c r="X189" i="5"/>
  <c r="U222" i="5"/>
  <c r="AD231" i="5"/>
  <c r="U232" i="5"/>
  <c r="AE211" i="5"/>
  <c r="AG211" i="5"/>
  <c r="U211" i="5"/>
  <c r="V211" i="5"/>
  <c r="AD211" i="5"/>
  <c r="AD227" i="5"/>
  <c r="X214" i="5"/>
  <c r="AE215" i="5"/>
  <c r="V215" i="5"/>
  <c r="AD215" i="5"/>
  <c r="X286" i="5"/>
  <c r="AG287" i="5"/>
  <c r="X287" i="5"/>
  <c r="V287" i="5"/>
  <c r="AE287" i="5"/>
  <c r="U285" i="5"/>
  <c r="V285" i="5"/>
  <c r="AE285" i="5"/>
  <c r="AE225" i="5"/>
  <c r="V225" i="5"/>
  <c r="AG225" i="5"/>
  <c r="V218" i="5"/>
  <c r="AE218" i="5"/>
  <c r="AG218" i="5"/>
  <c r="AG284" i="5"/>
  <c r="V284" i="5"/>
  <c r="AE284" i="5"/>
  <c r="AE217" i="5"/>
  <c r="V217" i="5"/>
  <c r="AG217" i="5"/>
  <c r="V229" i="5"/>
  <c r="AE229" i="5"/>
  <c r="AE230" i="5"/>
  <c r="AG230" i="5"/>
  <c r="V230" i="5"/>
  <c r="AE234" i="5"/>
  <c r="V234" i="5"/>
  <c r="V235" i="5" s="1"/>
  <c r="AD234" i="5"/>
  <c r="AE210" i="5"/>
  <c r="V210" i="5"/>
  <c r="AG210" i="5"/>
  <c r="V319" i="5"/>
  <c r="V320" i="5" s="1"/>
  <c r="AE319" i="5"/>
  <c r="V333" i="5"/>
  <c r="AG333" i="5"/>
  <c r="AE333" i="5"/>
  <c r="V288" i="5"/>
  <c r="AE288" i="5"/>
  <c r="AG305" i="5"/>
  <c r="V305" i="5"/>
  <c r="AE305" i="5"/>
  <c r="V342" i="5"/>
  <c r="V343" i="5" s="1"/>
  <c r="AE342" i="5"/>
  <c r="AE289" i="5"/>
  <c r="AG289" i="5"/>
  <c r="V289" i="5"/>
  <c r="AD289" i="5"/>
  <c r="V334" i="5"/>
  <c r="AE334" i="5"/>
  <c r="X334" i="5"/>
  <c r="AE294" i="5"/>
  <c r="V294" i="5"/>
  <c r="V244" i="5"/>
  <c r="AE244" i="5"/>
  <c r="U244" i="5"/>
  <c r="AD244" i="5"/>
  <c r="AE296" i="5"/>
  <c r="AG296" i="5"/>
  <c r="V296" i="5"/>
  <c r="AE297" i="5"/>
  <c r="V297" i="5"/>
  <c r="AG281" i="5"/>
  <c r="V281" i="5"/>
  <c r="AE281" i="5"/>
  <c r="AE282" i="5"/>
  <c r="V282" i="5"/>
  <c r="V290" i="5"/>
  <c r="AE290" i="5"/>
  <c r="AD290" i="5"/>
  <c r="U290" i="5"/>
  <c r="AG291" i="5"/>
  <c r="AE291" i="5"/>
  <c r="V291" i="5"/>
  <c r="AE251" i="5"/>
  <c r="AG251" i="5"/>
  <c r="V251" i="5"/>
  <c r="AE274" i="5"/>
  <c r="V274" i="5"/>
  <c r="X274" i="5"/>
  <c r="V276" i="5"/>
  <c r="AE276" i="5"/>
  <c r="V277" i="5"/>
  <c r="AG277" i="5"/>
  <c r="AE277" i="5"/>
  <c r="AG278" i="5"/>
  <c r="AE278" i="5"/>
  <c r="V278" i="5"/>
  <c r="AD278" i="5"/>
  <c r="AE279" i="5"/>
  <c r="V279" i="5"/>
  <c r="AG279" i="5"/>
  <c r="AE240" i="5"/>
  <c r="V240" i="5"/>
  <c r="AE258" i="5"/>
  <c r="AG258" i="5"/>
  <c r="V258" i="5"/>
  <c r="U258" i="5"/>
  <c r="AE259" i="5"/>
  <c r="V259" i="5"/>
  <c r="AG259" i="5"/>
  <c r="AG260" i="5"/>
  <c r="V260" i="5"/>
  <c r="AD260" i="5"/>
  <c r="AE260" i="5"/>
  <c r="V247" i="5"/>
  <c r="AE247" i="5"/>
  <c r="AG247" i="5"/>
  <c r="AG248" i="5"/>
  <c r="AE248" i="5"/>
  <c r="V248" i="5"/>
  <c r="AE249" i="5"/>
  <c r="AG249" i="5"/>
  <c r="V249" i="5"/>
  <c r="V256" i="5"/>
  <c r="AE256" i="5"/>
  <c r="U256" i="5"/>
  <c r="V302" i="5"/>
  <c r="V303" i="5" s="1"/>
  <c r="AE302" i="5"/>
  <c r="AG302" i="5"/>
  <c r="V269" i="5"/>
  <c r="AE269" i="5"/>
  <c r="AE261" i="5"/>
  <c r="V261" i="5"/>
  <c r="AG261" i="5"/>
  <c r="AG263" i="5"/>
  <c r="V263" i="5"/>
  <c r="AE263" i="5"/>
  <c r="V264" i="5"/>
  <c r="AG264" i="5"/>
  <c r="AE264" i="5"/>
  <c r="AG241" i="5"/>
  <c r="AE241" i="5"/>
  <c r="AD241" i="5"/>
  <c r="V241" i="5"/>
  <c r="X241" i="5"/>
  <c r="V265" i="5"/>
  <c r="AE265" i="5"/>
  <c r="AD136" i="5"/>
  <c r="AF136" i="5" s="1"/>
  <c r="R171" i="5"/>
  <c r="AD113" i="5"/>
  <c r="AD177" i="5"/>
  <c r="AA121" i="5"/>
  <c r="AB121" i="5" s="1"/>
  <c r="X121" i="5"/>
  <c r="U167" i="5"/>
  <c r="AA143" i="5"/>
  <c r="AB143" i="5" s="1"/>
  <c r="AD185" i="5"/>
  <c r="AD224" i="5"/>
  <c r="R222" i="5"/>
  <c r="AD287" i="5"/>
  <c r="X285" i="5"/>
  <c r="AE226" i="5"/>
  <c r="R226" i="5"/>
  <c r="AD226" i="5"/>
  <c r="V226" i="5"/>
  <c r="U218" i="5"/>
  <c r="X289" i="5"/>
  <c r="AD294" i="5"/>
  <c r="V295" i="5"/>
  <c r="AE295" i="5"/>
  <c r="AG295" i="5"/>
  <c r="U295" i="5"/>
  <c r="U282" i="5"/>
  <c r="AE245" i="5"/>
  <c r="AG245" i="5"/>
  <c r="V245" i="5"/>
  <c r="AD245" i="5"/>
  <c r="AD273" i="5"/>
  <c r="AE273" i="5"/>
  <c r="U273" i="5"/>
  <c r="V273" i="5"/>
  <c r="U251" i="5"/>
  <c r="V275" i="5"/>
  <c r="AE275" i="5"/>
  <c r="R276" i="5"/>
  <c r="AD277" i="5"/>
  <c r="X278" i="5"/>
  <c r="AD240" i="5"/>
  <c r="AD259" i="5"/>
  <c r="AF259" i="5" s="1"/>
  <c r="AD246" i="5"/>
  <c r="AE246" i="5"/>
  <c r="V246" i="5"/>
  <c r="AE262" i="5"/>
  <c r="U262" i="5"/>
  <c r="V262" i="5"/>
  <c r="U263" i="5"/>
  <c r="U265" i="5"/>
  <c r="AE266" i="5"/>
  <c r="V266" i="5"/>
  <c r="AG266" i="5"/>
  <c r="AD267" i="5"/>
  <c r="AE267" i="5"/>
  <c r="AG267" i="5"/>
  <c r="V267" i="5"/>
  <c r="AE242" i="5"/>
  <c r="V242" i="5"/>
  <c r="AE243" i="5"/>
  <c r="AD243" i="5"/>
  <c r="AG243" i="5"/>
  <c r="V243" i="5"/>
  <c r="AG112" i="5"/>
  <c r="X180" i="5"/>
  <c r="AD286" i="5"/>
  <c r="AD229" i="5"/>
  <c r="U210" i="5"/>
  <c r="U321" i="5"/>
  <c r="V321" i="5"/>
  <c r="AE321" i="5"/>
  <c r="AG321" i="5"/>
  <c r="R294" i="5"/>
  <c r="X291" i="5"/>
  <c r="U275" i="5"/>
  <c r="U247" i="5"/>
  <c r="AG175" i="5"/>
  <c r="R187" i="5"/>
  <c r="AD206" i="5"/>
  <c r="AD214" i="5"/>
  <c r="U217" i="5"/>
  <c r="X321" i="5"/>
  <c r="AE271" i="5"/>
  <c r="V271" i="5"/>
  <c r="AG271" i="5"/>
  <c r="AE300" i="5"/>
  <c r="V300" i="5"/>
  <c r="V301" i="5" s="1"/>
  <c r="AG300" i="5"/>
  <c r="AE272" i="5"/>
  <c r="V272" i="5"/>
  <c r="AG272" i="5"/>
  <c r="AG292" i="5"/>
  <c r="AD292" i="5"/>
  <c r="AE292" i="5"/>
  <c r="V292" i="5"/>
  <c r="AG338" i="5"/>
  <c r="X338" i="5"/>
  <c r="V338" i="5"/>
  <c r="AE338" i="5"/>
  <c r="U338" i="5"/>
  <c r="AG237" i="5"/>
  <c r="AE237" i="5"/>
  <c r="V237" i="5"/>
  <c r="AG238" i="5"/>
  <c r="AE238" i="5"/>
  <c r="V238" i="5"/>
  <c r="AE252" i="5"/>
  <c r="V252" i="5"/>
  <c r="AG252" i="5"/>
  <c r="AE239" i="5"/>
  <c r="V239" i="5"/>
  <c r="AG239" i="5"/>
  <c r="V253" i="5"/>
  <c r="AE253" i="5"/>
  <c r="AE255" i="5"/>
  <c r="V255" i="5"/>
  <c r="AG255" i="5"/>
  <c r="V323" i="5"/>
  <c r="AG323" i="5"/>
  <c r="AE323" i="5"/>
  <c r="AE322" i="5"/>
  <c r="AG322" i="5"/>
  <c r="V322" i="5"/>
  <c r="U245" i="5"/>
  <c r="U323" i="5"/>
  <c r="AG310" i="5"/>
  <c r="V310" i="5"/>
  <c r="AE310" i="5"/>
  <c r="X310" i="5"/>
  <c r="U372" i="5"/>
  <c r="V372" i="5"/>
  <c r="AE372" i="5"/>
  <c r="AG372" i="5"/>
  <c r="V330" i="5"/>
  <c r="AE330" i="5"/>
  <c r="V324" i="5"/>
  <c r="AE324" i="5"/>
  <c r="AG324" i="5"/>
  <c r="AD324" i="5"/>
  <c r="V331" i="5"/>
  <c r="AE331" i="5"/>
  <c r="V374" i="5"/>
  <c r="AE374" i="5"/>
  <c r="AG375" i="5"/>
  <c r="V375" i="5"/>
  <c r="AE375" i="5"/>
  <c r="V339" i="5"/>
  <c r="AE339" i="5"/>
  <c r="U339" i="5"/>
  <c r="AG340" i="5"/>
  <c r="V340" i="5"/>
  <c r="AE340" i="5"/>
  <c r="AE311" i="5"/>
  <c r="V311" i="5"/>
  <c r="AE312" i="5"/>
  <c r="AG312" i="5"/>
  <c r="V312" i="5"/>
  <c r="V306" i="5"/>
  <c r="AE306" i="5"/>
  <c r="AG307" i="5"/>
  <c r="V307" i="5"/>
  <c r="AE307" i="5"/>
  <c r="V313" i="5"/>
  <c r="AD313" i="5"/>
  <c r="AE313" i="5"/>
  <c r="AG313" i="5"/>
  <c r="AE314" i="5"/>
  <c r="V314" i="5"/>
  <c r="V315" i="5"/>
  <c r="AE315" i="5"/>
  <c r="AG315" i="5"/>
  <c r="AD315" i="5"/>
  <c r="V316" i="5"/>
  <c r="AE316" i="5"/>
  <c r="AG316" i="5"/>
  <c r="V317" i="5"/>
  <c r="AE317" i="5"/>
  <c r="AG317" i="5"/>
  <c r="AD317" i="5"/>
  <c r="AG367" i="5"/>
  <c r="V367" i="5"/>
  <c r="AE367" i="5"/>
  <c r="AG351" i="5"/>
  <c r="V351" i="5"/>
  <c r="AE351" i="5"/>
  <c r="U351" i="5"/>
  <c r="AE376" i="5"/>
  <c r="V376" i="5"/>
  <c r="V309" i="5"/>
  <c r="AE309" i="5"/>
  <c r="AG309" i="5"/>
  <c r="AE325" i="5"/>
  <c r="V325" i="5"/>
  <c r="AE326" i="5"/>
  <c r="AG326" i="5"/>
  <c r="V326" i="5"/>
  <c r="AE327" i="5"/>
  <c r="V327" i="5"/>
  <c r="AG327" i="5"/>
  <c r="AE329" i="5"/>
  <c r="V329" i="5"/>
  <c r="AG329" i="5"/>
  <c r="X345" i="5"/>
  <c r="AG345" i="5"/>
  <c r="AE345" i="5"/>
  <c r="V345" i="5"/>
  <c r="AE363" i="5"/>
  <c r="AG363" i="5"/>
  <c r="V363" i="5"/>
  <c r="AG364" i="5"/>
  <c r="AE364" i="5"/>
  <c r="V364" i="5"/>
  <c r="V365" i="5"/>
  <c r="AE365" i="5"/>
  <c r="AG365" i="5"/>
  <c r="AE352" i="5"/>
  <c r="V352" i="5"/>
  <c r="AE353" i="5"/>
  <c r="AG353" i="5"/>
  <c r="V353" i="5"/>
  <c r="AE354" i="5"/>
  <c r="V354" i="5"/>
  <c r="AE355" i="5"/>
  <c r="AG355" i="5"/>
  <c r="V355" i="5"/>
  <c r="AG380" i="5"/>
  <c r="V380" i="5"/>
  <c r="AE380" i="5"/>
  <c r="U380" i="5"/>
  <c r="X395" i="5"/>
  <c r="AE395" i="5"/>
  <c r="V395" i="5"/>
  <c r="V356" i="5"/>
  <c r="AE356" i="5"/>
  <c r="U356" i="5"/>
  <c r="AG368" i="5"/>
  <c r="V368" i="5"/>
  <c r="AE368" i="5"/>
  <c r="V346" i="5"/>
  <c r="AE346" i="5"/>
  <c r="X347" i="5"/>
  <c r="AG347" i="5"/>
  <c r="AE347" i="5"/>
  <c r="V347" i="5"/>
  <c r="AE369" i="5"/>
  <c r="AG369" i="5"/>
  <c r="V369" i="5"/>
  <c r="V389" i="5"/>
  <c r="AE389" i="5"/>
  <c r="AE390" i="5"/>
  <c r="AG390" i="5"/>
  <c r="V390" i="5"/>
  <c r="U391" i="5"/>
  <c r="AG391" i="5"/>
  <c r="AE391" i="5"/>
  <c r="V391" i="5"/>
  <c r="AE392" i="5"/>
  <c r="AG392" i="5"/>
  <c r="V392" i="5"/>
  <c r="V393" i="5"/>
  <c r="AE393" i="5"/>
  <c r="AG393" i="5"/>
  <c r="V370" i="5"/>
  <c r="AD370" i="5"/>
  <c r="AE370" i="5"/>
  <c r="AG370" i="5"/>
  <c r="V362" i="5"/>
  <c r="AE362" i="5"/>
  <c r="AG349" i="5"/>
  <c r="V349" i="5"/>
  <c r="V350" i="5" s="1"/>
  <c r="AE349" i="5"/>
  <c r="V359" i="5"/>
  <c r="AE359" i="5"/>
  <c r="U359" i="5"/>
  <c r="AG360" i="5"/>
  <c r="V360" i="5"/>
  <c r="AE360" i="5"/>
  <c r="AE409" i="5"/>
  <c r="AG409" i="5"/>
  <c r="V409" i="5"/>
  <c r="V406" i="5"/>
  <c r="V407" i="5" s="1"/>
  <c r="AE406" i="5"/>
  <c r="AD406" i="5"/>
  <c r="AG406" i="5"/>
  <c r="AD86" i="5"/>
  <c r="AG61" i="5"/>
  <c r="AG275" i="5"/>
  <c r="AD101" i="5"/>
  <c r="U96" i="5"/>
  <c r="AG155" i="5"/>
  <c r="AG109" i="5"/>
  <c r="AA167" i="5"/>
  <c r="AD167" i="5"/>
  <c r="AD194" i="5"/>
  <c r="AD192" i="5"/>
  <c r="AF192" i="5" s="1"/>
  <c r="U173" i="5"/>
  <c r="AG185" i="5"/>
  <c r="U200" i="5"/>
  <c r="R287" i="5"/>
  <c r="S287" i="5" s="1"/>
  <c r="R225" i="5"/>
  <c r="X226" i="5"/>
  <c r="AG229" i="5"/>
  <c r="U230" i="5"/>
  <c r="AD319" i="5"/>
  <c r="AD333" i="5"/>
  <c r="AD334" i="5"/>
  <c r="R321" i="5"/>
  <c r="AD295" i="5"/>
  <c r="X297" i="5"/>
  <c r="U297" i="5"/>
  <c r="X281" i="5"/>
  <c r="AD282" i="5"/>
  <c r="X245" i="5"/>
  <c r="U291" i="5"/>
  <c r="U274" i="5"/>
  <c r="AG276" i="5"/>
  <c r="R278" i="5"/>
  <c r="U246" i="5"/>
  <c r="X249" i="5"/>
  <c r="AD256" i="5"/>
  <c r="AD302" i="5"/>
  <c r="X261" i="5"/>
  <c r="AD263" i="5"/>
  <c r="AD264" i="5"/>
  <c r="R241" i="5"/>
  <c r="AD265" i="5"/>
  <c r="AD266" i="5"/>
  <c r="AD270" i="5"/>
  <c r="AE270" i="5"/>
  <c r="V270" i="5"/>
  <c r="AD242" i="5"/>
  <c r="AG280" i="5"/>
  <c r="AE280" i="5"/>
  <c r="V280" i="5"/>
  <c r="AD280" i="5"/>
  <c r="X185" i="5"/>
  <c r="AG186" i="5"/>
  <c r="U190" i="5"/>
  <c r="U181" i="5"/>
  <c r="R305" i="5"/>
  <c r="R244" i="5"/>
  <c r="R297" i="5"/>
  <c r="S297" i="5" s="1"/>
  <c r="X251" i="5"/>
  <c r="X240" i="5"/>
  <c r="R258" i="5"/>
  <c r="R260" i="5"/>
  <c r="S260" i="5" s="1"/>
  <c r="R104" i="5"/>
  <c r="U141" i="5"/>
  <c r="U161" i="5"/>
  <c r="U126" i="5"/>
  <c r="X224" i="5"/>
  <c r="R227" i="5"/>
  <c r="X227" i="5"/>
  <c r="AD288" i="5"/>
  <c r="R289" i="5"/>
  <c r="U289" i="5"/>
  <c r="X275" i="5"/>
  <c r="U279" i="5"/>
  <c r="R247" i="5"/>
  <c r="R249" i="5"/>
  <c r="S249" i="5" s="1"/>
  <c r="U249" i="5"/>
  <c r="R261" i="5"/>
  <c r="U261" i="5"/>
  <c r="R267" i="5"/>
  <c r="S267" i="5" s="1"/>
  <c r="U267" i="5"/>
  <c r="AD338" i="5"/>
  <c r="AD336" i="5"/>
  <c r="V336" i="5"/>
  <c r="V337" i="5" s="1"/>
  <c r="AE336" i="5"/>
  <c r="AD239" i="5"/>
  <c r="AD253" i="5"/>
  <c r="V254" i="5"/>
  <c r="AE254" i="5"/>
  <c r="U254" i="5"/>
  <c r="X254" i="5"/>
  <c r="AD116" i="5"/>
  <c r="R220" i="5"/>
  <c r="R266" i="5"/>
  <c r="AD372" i="5"/>
  <c r="X330" i="5"/>
  <c r="AD373" i="5"/>
  <c r="V373" i="5"/>
  <c r="AE373" i="5"/>
  <c r="U373" i="5"/>
  <c r="AG373" i="5"/>
  <c r="X374" i="5"/>
  <c r="U375" i="5"/>
  <c r="X339" i="5"/>
  <c r="U340" i="5"/>
  <c r="U311" i="5"/>
  <c r="U307" i="5"/>
  <c r="U308" i="5"/>
  <c r="X308" i="5"/>
  <c r="AG308" i="5"/>
  <c r="AE308" i="5"/>
  <c r="V308" i="5"/>
  <c r="U316" i="5"/>
  <c r="AD351" i="5"/>
  <c r="U325" i="5"/>
  <c r="V328" i="5"/>
  <c r="AD328" i="5"/>
  <c r="AE328" i="5"/>
  <c r="U328" i="5"/>
  <c r="AG328" i="5"/>
  <c r="U329" i="5"/>
  <c r="V394" i="5"/>
  <c r="AD394" i="5"/>
  <c r="AE394" i="5"/>
  <c r="U394" i="5"/>
  <c r="AG394" i="5"/>
  <c r="U352" i="5"/>
  <c r="X352" i="5"/>
  <c r="AD352" i="5"/>
  <c r="U354" i="5"/>
  <c r="X379" i="5"/>
  <c r="U379" i="5"/>
  <c r="AE379" i="5"/>
  <c r="V379" i="5"/>
  <c r="AD380" i="5"/>
  <c r="V361" i="5"/>
  <c r="AD361" i="5"/>
  <c r="AE361" i="5"/>
  <c r="AG361" i="5"/>
  <c r="U361" i="5"/>
  <c r="X356" i="5"/>
  <c r="U368" i="5"/>
  <c r="V357" i="5"/>
  <c r="AD357" i="5"/>
  <c r="AE357" i="5"/>
  <c r="U357" i="5"/>
  <c r="AG357" i="5"/>
  <c r="X389" i="5"/>
  <c r="AD389" i="5"/>
  <c r="X391" i="5"/>
  <c r="AD391" i="5"/>
  <c r="U393" i="5"/>
  <c r="X362" i="5"/>
  <c r="U349" i="5"/>
  <c r="U350" i="5" s="1"/>
  <c r="R26" i="5"/>
  <c r="R12" i="5"/>
  <c r="S12" i="5" s="1"/>
  <c r="R157" i="5"/>
  <c r="R158" i="5" s="1"/>
  <c r="AA173" i="5"/>
  <c r="AB173" i="5" s="1"/>
  <c r="X173" i="5"/>
  <c r="AD176" i="5"/>
  <c r="AA147" i="5"/>
  <c r="AB147" i="5" s="1"/>
  <c r="U147" i="5"/>
  <c r="AD195" i="5"/>
  <c r="U188" i="5"/>
  <c r="AD221" i="5"/>
  <c r="U199" i="5"/>
  <c r="U201" i="5" s="1"/>
  <c r="AD222" i="5"/>
  <c r="X232" i="5"/>
  <c r="U212" i="5"/>
  <c r="AD213" i="5"/>
  <c r="AD216" i="5"/>
  <c r="AD285" i="5"/>
  <c r="AD230" i="5"/>
  <c r="U234" i="5"/>
  <c r="U235" i="5" s="1"/>
  <c r="X319" i="5"/>
  <c r="X320" i="5" s="1"/>
  <c r="U333" i="5"/>
  <c r="U305" i="5"/>
  <c r="U334" i="5"/>
  <c r="AD296" i="5"/>
  <c r="AG297" i="5"/>
  <c r="R281" i="5"/>
  <c r="AG282" i="5"/>
  <c r="R245" i="5"/>
  <c r="X290" i="5"/>
  <c r="AG290" i="5"/>
  <c r="AG273" i="5"/>
  <c r="AD251" i="5"/>
  <c r="AG274" i="5"/>
  <c r="U276" i="5"/>
  <c r="AD276" i="5"/>
  <c r="U240" i="5"/>
  <c r="AD248" i="5"/>
  <c r="AD261" i="5"/>
  <c r="AD262" i="5"/>
  <c r="X267" i="5"/>
  <c r="R271" i="5"/>
  <c r="S271" i="5" s="1"/>
  <c r="AA61" i="5"/>
  <c r="AB61" i="5" s="1"/>
  <c r="U100" i="5"/>
  <c r="U184" i="5"/>
  <c r="U186" i="5"/>
  <c r="R232" i="5"/>
  <c r="X225" i="5"/>
  <c r="X234" i="5"/>
  <c r="X235" i="5" s="1"/>
  <c r="R291" i="5"/>
  <c r="R251" i="5"/>
  <c r="U277" i="5"/>
  <c r="U260" i="5"/>
  <c r="X104" i="5"/>
  <c r="AG177" i="5"/>
  <c r="X196" i="5"/>
  <c r="R186" i="5"/>
  <c r="AD188" i="5"/>
  <c r="AD218" i="5"/>
  <c r="U296" i="5"/>
  <c r="R282" i="5"/>
  <c r="R290" i="5"/>
  <c r="S290" i="5" s="1"/>
  <c r="R275" i="5"/>
  <c r="X277" i="5"/>
  <c r="U300" i="5"/>
  <c r="R338" i="5"/>
  <c r="U336" i="5"/>
  <c r="U337" i="5" s="1"/>
  <c r="U253" i="5"/>
  <c r="AD322" i="5"/>
  <c r="U322" i="5"/>
  <c r="R273" i="5"/>
  <c r="U252" i="5"/>
  <c r="AD323" i="5"/>
  <c r="U330" i="5"/>
  <c r="AD330" i="5"/>
  <c r="U331" i="5"/>
  <c r="U374" i="5"/>
  <c r="AD375" i="5"/>
  <c r="AD340" i="5"/>
  <c r="X311" i="5"/>
  <c r="U312" i="5"/>
  <c r="AD307" i="5"/>
  <c r="X314" i="5"/>
  <c r="AD314" i="5"/>
  <c r="R316" i="5"/>
  <c r="AD316" i="5"/>
  <c r="U367" i="5"/>
  <c r="X376" i="5"/>
  <c r="X325" i="5"/>
  <c r="U326" i="5"/>
  <c r="U363" i="5"/>
  <c r="U364" i="5"/>
  <c r="X364" i="5"/>
  <c r="AD364" i="5"/>
  <c r="R352" i="5"/>
  <c r="U353" i="5"/>
  <c r="U355" i="5"/>
  <c r="AD368" i="5"/>
  <c r="U346" i="5"/>
  <c r="U369" i="5"/>
  <c r="U389" i="5"/>
  <c r="U390" i="5"/>
  <c r="R391" i="5"/>
  <c r="S391" i="5" s="1"/>
  <c r="U392" i="5"/>
  <c r="AD392" i="5"/>
  <c r="U362" i="5"/>
  <c r="AD349" i="5"/>
  <c r="U113" i="5"/>
  <c r="U223" i="5"/>
  <c r="AD212" i="5"/>
  <c r="U287" i="5"/>
  <c r="AD225" i="5"/>
  <c r="U284" i="5"/>
  <c r="X230" i="5"/>
  <c r="R319" i="5"/>
  <c r="R320" i="5" s="1"/>
  <c r="AD274" i="5"/>
  <c r="U241" i="5"/>
  <c r="U242" i="5"/>
  <c r="R185" i="5"/>
  <c r="S185" i="5" s="1"/>
  <c r="R180" i="5"/>
  <c r="R240" i="5"/>
  <c r="U138" i="5"/>
  <c r="AA110" i="5"/>
  <c r="AB110" i="5" s="1"/>
  <c r="U110" i="5"/>
  <c r="R181" i="5"/>
  <c r="AA290" i="5"/>
  <c r="AD300" i="5"/>
  <c r="AD252" i="5"/>
  <c r="U324" i="5"/>
  <c r="U313" i="5"/>
  <c r="U317" i="5"/>
  <c r="U309" i="5"/>
  <c r="X327" i="5"/>
  <c r="AD363" i="5"/>
  <c r="U365" i="5"/>
  <c r="AD355" i="5"/>
  <c r="AD369" i="5"/>
  <c r="U360" i="5"/>
  <c r="X409" i="5"/>
  <c r="V404" i="5"/>
  <c r="V405" i="5" s="1"/>
  <c r="AE404" i="5"/>
  <c r="AG404" i="5"/>
  <c r="V427" i="5"/>
  <c r="AE427" i="5"/>
  <c r="AG427" i="5"/>
  <c r="AD427" i="5"/>
  <c r="V428" i="5"/>
  <c r="AE428" i="5"/>
  <c r="AG397" i="5"/>
  <c r="V397" i="5"/>
  <c r="AE397" i="5"/>
  <c r="AE401" i="5"/>
  <c r="V401" i="5"/>
  <c r="AG381" i="5"/>
  <c r="AE381" i="5"/>
  <c r="V381" i="5"/>
  <c r="AE382" i="5"/>
  <c r="V382" i="5"/>
  <c r="AG385" i="5"/>
  <c r="V385" i="5"/>
  <c r="V386" i="5" s="1"/>
  <c r="AE385" i="5"/>
  <c r="AE383" i="5"/>
  <c r="V383" i="5"/>
  <c r="V398" i="5"/>
  <c r="AE398" i="5"/>
  <c r="AG398" i="5"/>
  <c r="V387" i="5"/>
  <c r="V388" i="5" s="1"/>
  <c r="AE387" i="5"/>
  <c r="U387" i="5"/>
  <c r="U388" i="5" s="1"/>
  <c r="AG400" i="5"/>
  <c r="AE400" i="5"/>
  <c r="V400" i="5"/>
  <c r="V420" i="5"/>
  <c r="AE420" i="5"/>
  <c r="V432" i="5"/>
  <c r="AE432" i="5"/>
  <c r="AG432" i="5"/>
  <c r="V412" i="5"/>
  <c r="AE412" i="5"/>
  <c r="V419" i="5"/>
  <c r="AE419" i="5"/>
  <c r="AG419" i="5"/>
  <c r="V425" i="5"/>
  <c r="V426" i="5" s="1"/>
  <c r="AE425" i="5"/>
  <c r="AG425" i="5"/>
  <c r="AG447" i="5"/>
  <c r="V447" i="5"/>
  <c r="AE447" i="5"/>
  <c r="AE413" i="5"/>
  <c r="V413" i="5"/>
  <c r="V414" i="5"/>
  <c r="AG414" i="5"/>
  <c r="AE414" i="5"/>
  <c r="AE416" i="5"/>
  <c r="V416" i="5"/>
  <c r="X417" i="5"/>
  <c r="AG417" i="5"/>
  <c r="AE417" i="5"/>
  <c r="V417" i="5"/>
  <c r="AE467" i="5"/>
  <c r="AG467" i="5"/>
  <c r="V467" i="5"/>
  <c r="AE468" i="5"/>
  <c r="V468" i="5"/>
  <c r="AG421" i="5"/>
  <c r="V421" i="5"/>
  <c r="AE421" i="5"/>
  <c r="U177" i="5"/>
  <c r="U237" i="5"/>
  <c r="AD308" i="5"/>
  <c r="AD329" i="5"/>
  <c r="AD347" i="5"/>
  <c r="U431" i="5"/>
  <c r="V431" i="5"/>
  <c r="AE431" i="5"/>
  <c r="AD200" i="5"/>
  <c r="U385" i="5"/>
  <c r="U386" i="5" s="1"/>
  <c r="U400" i="5"/>
  <c r="U419" i="5"/>
  <c r="U414" i="5"/>
  <c r="AD362" i="5"/>
  <c r="U422" i="5"/>
  <c r="V422" i="5"/>
  <c r="AE422" i="5"/>
  <c r="V423" i="5"/>
  <c r="AE423" i="5"/>
  <c r="AG423" i="5"/>
  <c r="U423" i="5"/>
  <c r="AE438" i="5"/>
  <c r="V438" i="5"/>
  <c r="AG438" i="5"/>
  <c r="AE461" i="5"/>
  <c r="V461" i="5"/>
  <c r="U462" i="5"/>
  <c r="V462" i="5"/>
  <c r="AE462" i="5"/>
  <c r="AG462" i="5"/>
  <c r="AE463" i="5"/>
  <c r="V463" i="5"/>
  <c r="AD463" i="5"/>
  <c r="AE465" i="5"/>
  <c r="V465" i="5"/>
  <c r="AG441" i="5"/>
  <c r="V441" i="5"/>
  <c r="AE441" i="5"/>
  <c r="V479" i="5"/>
  <c r="V480" i="5" s="1"/>
  <c r="AE479" i="5"/>
  <c r="AG479" i="5"/>
  <c r="AE484" i="5"/>
  <c r="V484" i="5"/>
  <c r="AD39" i="5"/>
  <c r="AA101" i="5"/>
  <c r="R101" i="5"/>
  <c r="X134" i="5"/>
  <c r="U195" i="5"/>
  <c r="AD284" i="5"/>
  <c r="X294" i="5"/>
  <c r="AA278" i="5"/>
  <c r="U278" i="5"/>
  <c r="X305" i="5"/>
  <c r="AA81" i="5"/>
  <c r="AB81" i="5" s="1"/>
  <c r="U81" i="5"/>
  <c r="U145" i="5"/>
  <c r="AD305" i="5"/>
  <c r="U302" i="5"/>
  <c r="U303" i="5" s="1"/>
  <c r="X271" i="5"/>
  <c r="AD272" i="5"/>
  <c r="AD237" i="5"/>
  <c r="U239" i="5"/>
  <c r="U310" i="5"/>
  <c r="R330" i="5"/>
  <c r="AD312" i="5"/>
  <c r="U314" i="5"/>
  <c r="U376" i="5"/>
  <c r="U327" i="5"/>
  <c r="AD365" i="5"/>
  <c r="AD390" i="5"/>
  <c r="U370" i="5"/>
  <c r="V430" i="5"/>
  <c r="AD430" i="5"/>
  <c r="AE430" i="5"/>
  <c r="U430" i="5"/>
  <c r="AG430" i="5"/>
  <c r="U408" i="5"/>
  <c r="X408" i="5"/>
  <c r="X410" i="5" s="1"/>
  <c r="V408" i="5"/>
  <c r="V410" i="5" s="1"/>
  <c r="AE408" i="5"/>
  <c r="AG408" i="5"/>
  <c r="AD408" i="5"/>
  <c r="U397" i="5"/>
  <c r="AD397" i="5"/>
  <c r="X431" i="5"/>
  <c r="U381" i="5"/>
  <c r="X381" i="5"/>
  <c r="AD381" i="5"/>
  <c r="X385" i="5"/>
  <c r="X386" i="5" s="1"/>
  <c r="AD385" i="5"/>
  <c r="AD387" i="5"/>
  <c r="AD420" i="5"/>
  <c r="AD412" i="5"/>
  <c r="AD425" i="5"/>
  <c r="X447" i="5"/>
  <c r="AD447" i="5"/>
  <c r="AD414" i="5"/>
  <c r="AD417" i="5"/>
  <c r="AD466" i="5"/>
  <c r="V466" i="5"/>
  <c r="AE466" i="5"/>
  <c r="AD467" i="5"/>
  <c r="X421" i="5"/>
  <c r="R229" i="5"/>
  <c r="X296" i="5"/>
  <c r="X279" i="5"/>
  <c r="R252" i="5"/>
  <c r="R345" i="5"/>
  <c r="R311" i="5"/>
  <c r="AD311" i="5"/>
  <c r="AD325" i="5"/>
  <c r="R356" i="5"/>
  <c r="AD356" i="5"/>
  <c r="AD359" i="5"/>
  <c r="AD431" i="5"/>
  <c r="R398" i="5"/>
  <c r="R432" i="5"/>
  <c r="R447" i="5"/>
  <c r="R203" i="5"/>
  <c r="R376" i="5"/>
  <c r="R381" i="5"/>
  <c r="R467" i="5"/>
  <c r="S467" i="5" s="1"/>
  <c r="AD460" i="5"/>
  <c r="AE460" i="5"/>
  <c r="V460" i="5"/>
  <c r="U438" i="5"/>
  <c r="X462" i="5"/>
  <c r="U463" i="5"/>
  <c r="V481" i="5"/>
  <c r="V482" i="5" s="1"/>
  <c r="AG481" i="5"/>
  <c r="AE481" i="5"/>
  <c r="U481" i="5"/>
  <c r="U482" i="5" s="1"/>
  <c r="X11" i="5"/>
  <c r="AA140" i="5"/>
  <c r="U140" i="5"/>
  <c r="U197" i="5"/>
  <c r="AD199" i="5"/>
  <c r="AD217" i="5"/>
  <c r="AD297" i="5"/>
  <c r="AD269" i="5"/>
  <c r="U280" i="5"/>
  <c r="AD204" i="5"/>
  <c r="U171" i="5"/>
  <c r="U216" i="5"/>
  <c r="AD258" i="5"/>
  <c r="AD271" i="5"/>
  <c r="U272" i="5"/>
  <c r="AD238" i="5"/>
  <c r="AF238" i="5" s="1"/>
  <c r="AD255" i="5"/>
  <c r="AD326" i="5"/>
  <c r="AD353" i="5"/>
  <c r="U395" i="5"/>
  <c r="X359" i="5"/>
  <c r="AD360" i="5"/>
  <c r="U409" i="5"/>
  <c r="U404" i="5"/>
  <c r="X404" i="5"/>
  <c r="X405" i="5" s="1"/>
  <c r="AD404" i="5"/>
  <c r="U428" i="5"/>
  <c r="U401" i="5"/>
  <c r="AG383" i="5"/>
  <c r="U413" i="5"/>
  <c r="X467" i="5"/>
  <c r="AG468" i="5"/>
  <c r="X217" i="5"/>
  <c r="R296" i="5"/>
  <c r="S296" i="5" s="1"/>
  <c r="R274" i="5"/>
  <c r="R279" i="5"/>
  <c r="S279" i="5" s="1"/>
  <c r="U255" i="5"/>
  <c r="AD306" i="5"/>
  <c r="AD345" i="5"/>
  <c r="AD346" i="5"/>
  <c r="R428" i="5"/>
  <c r="S428" i="5" s="1"/>
  <c r="R431" i="5"/>
  <c r="AD220" i="5"/>
  <c r="R272" i="5"/>
  <c r="S272" i="5" s="1"/>
  <c r="R327" i="5"/>
  <c r="S327" i="5" s="1"/>
  <c r="R409" i="5"/>
  <c r="AD428" i="5"/>
  <c r="U398" i="5"/>
  <c r="U432" i="5"/>
  <c r="U447" i="5"/>
  <c r="U449" i="5" s="1"/>
  <c r="R334" i="5"/>
  <c r="U271" i="5"/>
  <c r="AD354" i="5"/>
  <c r="AA381" i="5"/>
  <c r="AB381" i="5" s="1"/>
  <c r="U421" i="5"/>
  <c r="R423" i="5"/>
  <c r="S423" i="5" s="1"/>
  <c r="R438" i="5"/>
  <c r="X438" i="5"/>
  <c r="R462" i="5"/>
  <c r="X479" i="5"/>
  <c r="AE488" i="5"/>
  <c r="V488" i="5"/>
  <c r="AE490" i="5"/>
  <c r="V490" i="5"/>
  <c r="V499" i="5"/>
  <c r="AE499" i="5"/>
  <c r="AG499" i="5"/>
  <c r="V509" i="5"/>
  <c r="V510" i="5" s="1"/>
  <c r="AE509" i="5"/>
  <c r="V493" i="5"/>
  <c r="AE493" i="5"/>
  <c r="AG493" i="5"/>
  <c r="AE448" i="5"/>
  <c r="V448" i="5"/>
  <c r="AG472" i="5"/>
  <c r="V472" i="5"/>
  <c r="AE472" i="5"/>
  <c r="X472" i="5"/>
  <c r="AE450" i="5"/>
  <c r="V450" i="5"/>
  <c r="V451" i="5" s="1"/>
  <c r="AE453" i="5"/>
  <c r="V453" i="5"/>
  <c r="V454" i="5"/>
  <c r="AE454" i="5"/>
  <c r="AE445" i="5"/>
  <c r="V445" i="5"/>
  <c r="AG445" i="5"/>
  <c r="U469" i="5"/>
  <c r="V469" i="5"/>
  <c r="AE469" i="5"/>
  <c r="V439" i="5"/>
  <c r="AG439" i="5"/>
  <c r="AE439" i="5"/>
  <c r="AE435" i="5"/>
  <c r="V435" i="5"/>
  <c r="AE473" i="5"/>
  <c r="AG473" i="5"/>
  <c r="V473" i="5"/>
  <c r="V436" i="5"/>
  <c r="AE436" i="5"/>
  <c r="V474" i="5"/>
  <c r="AE474" i="5"/>
  <c r="AG474" i="5"/>
  <c r="X474" i="5"/>
  <c r="V442" i="5"/>
  <c r="AE442" i="5"/>
  <c r="V443" i="5"/>
  <c r="AE443" i="5"/>
  <c r="AG443" i="5"/>
  <c r="X443" i="5"/>
  <c r="V475" i="5"/>
  <c r="AE475" i="5"/>
  <c r="AE456" i="5"/>
  <c r="V456" i="5"/>
  <c r="AG456" i="5"/>
  <c r="V457" i="5"/>
  <c r="AE457" i="5"/>
  <c r="V458" i="5"/>
  <c r="X458" i="5"/>
  <c r="AE458" i="5"/>
  <c r="AG458" i="5"/>
  <c r="V500" i="5"/>
  <c r="AE500" i="5"/>
  <c r="AE470" i="5"/>
  <c r="V470" i="5"/>
  <c r="AG470" i="5"/>
  <c r="V476" i="5"/>
  <c r="AE476" i="5"/>
  <c r="AG476" i="5"/>
  <c r="AE501" i="5"/>
  <c r="V501" i="5"/>
  <c r="AG501" i="5"/>
  <c r="V452" i="5"/>
  <c r="AE452" i="5"/>
  <c r="U452" i="5"/>
  <c r="V440" i="5"/>
  <c r="AG440" i="5"/>
  <c r="AE440" i="5"/>
  <c r="V444" i="5"/>
  <c r="AE444" i="5"/>
  <c r="AE503" i="5"/>
  <c r="V503" i="5"/>
  <c r="AG503" i="5"/>
  <c r="V502" i="5"/>
  <c r="AE502" i="5"/>
  <c r="V504" i="5"/>
  <c r="AG504" i="5"/>
  <c r="X504" i="5"/>
  <c r="AE504" i="5"/>
  <c r="V505" i="5"/>
  <c r="AE505" i="5"/>
  <c r="V511" i="5"/>
  <c r="V512" i="5" s="1"/>
  <c r="AG511" i="5"/>
  <c r="X511" i="5"/>
  <c r="X512" i="5" s="1"/>
  <c r="AE511" i="5"/>
  <c r="V494" i="5"/>
  <c r="AE494" i="5"/>
  <c r="AE522" i="5"/>
  <c r="AG522" i="5"/>
  <c r="V522" i="5"/>
  <c r="V523" i="5" s="1"/>
  <c r="V514" i="5"/>
  <c r="AE514" i="5"/>
  <c r="V506" i="5"/>
  <c r="AE506" i="5"/>
  <c r="AG506" i="5"/>
  <c r="X506" i="5"/>
  <c r="AE517" i="5"/>
  <c r="V517" i="5"/>
  <c r="V518" i="5" s="1"/>
  <c r="AE519" i="5"/>
  <c r="V519" i="5"/>
  <c r="AG519" i="5"/>
  <c r="AE524" i="5"/>
  <c r="AG524" i="5"/>
  <c r="V524" i="5"/>
  <c r="V525" i="5" s="1"/>
  <c r="AE515" i="5"/>
  <c r="V515" i="5"/>
  <c r="AG515" i="5"/>
  <c r="AE527" i="5"/>
  <c r="U527" i="5"/>
  <c r="V527" i="5"/>
  <c r="V507" i="5"/>
  <c r="AE507" i="5"/>
  <c r="AG507" i="5"/>
  <c r="V520" i="5"/>
  <c r="AE520" i="5"/>
  <c r="AE495" i="5"/>
  <c r="V495" i="5"/>
  <c r="AG495" i="5"/>
  <c r="V496" i="5"/>
  <c r="AE496" i="5"/>
  <c r="V497" i="5"/>
  <c r="AG497" i="5"/>
  <c r="X497" i="5"/>
  <c r="AE497" i="5"/>
  <c r="V535" i="5"/>
  <c r="AE535" i="5"/>
  <c r="V549" i="5"/>
  <c r="AG549" i="5"/>
  <c r="X549" i="5"/>
  <c r="AE549" i="5"/>
  <c r="V533" i="5"/>
  <c r="AE533" i="5"/>
  <c r="AE534" i="5"/>
  <c r="V534" i="5"/>
  <c r="AG534" i="5"/>
  <c r="V548" i="5"/>
  <c r="AE548" i="5"/>
  <c r="V551" i="5"/>
  <c r="AG551" i="5"/>
  <c r="X551" i="5"/>
  <c r="AE551" i="5"/>
  <c r="AE532" i="5"/>
  <c r="V532" i="5"/>
  <c r="AE552" i="5"/>
  <c r="AG552" i="5"/>
  <c r="V552" i="5"/>
  <c r="AE560" i="5"/>
  <c r="AG560" i="5"/>
  <c r="V560" i="5"/>
  <c r="AE537" i="5"/>
  <c r="AG537" i="5"/>
  <c r="V537" i="5"/>
  <c r="AE561" i="5"/>
  <c r="U561" i="5"/>
  <c r="V561" i="5"/>
  <c r="AD207" i="5"/>
  <c r="R342" i="5"/>
  <c r="R343" i="5" s="1"/>
  <c r="AA175" i="5"/>
  <c r="U175" i="5"/>
  <c r="AD309" i="5"/>
  <c r="X428" i="5"/>
  <c r="AD383" i="5"/>
  <c r="X432" i="5"/>
  <c r="AD419" i="5"/>
  <c r="AD413" i="5"/>
  <c r="AA297" i="5"/>
  <c r="AB297" i="5" s="1"/>
  <c r="AA305" i="5"/>
  <c r="AD395" i="5"/>
  <c r="AD409" i="5"/>
  <c r="R414" i="5"/>
  <c r="S414" i="5" s="1"/>
  <c r="AD461" i="5"/>
  <c r="X487" i="5"/>
  <c r="AE487" i="5"/>
  <c r="V487" i="5"/>
  <c r="AG487" i="5"/>
  <c r="AD487" i="5"/>
  <c r="X490" i="5"/>
  <c r="U499" i="5"/>
  <c r="U493" i="5"/>
  <c r="X473" i="5"/>
  <c r="R470" i="5"/>
  <c r="R501" i="5"/>
  <c r="S501" i="5" s="1"/>
  <c r="R440" i="5"/>
  <c r="AD502" i="5"/>
  <c r="AD505" i="5"/>
  <c r="AD494" i="5"/>
  <c r="AD517" i="5"/>
  <c r="R519" i="5"/>
  <c r="AD524" i="5"/>
  <c r="R515" i="5"/>
  <c r="AD527" i="5"/>
  <c r="R507" i="5"/>
  <c r="R495" i="5"/>
  <c r="AD548" i="5"/>
  <c r="X552" i="5"/>
  <c r="X537" i="5"/>
  <c r="AE538" i="5"/>
  <c r="V538" i="5"/>
  <c r="AG538" i="5"/>
  <c r="V562" i="5"/>
  <c r="AE562" i="5"/>
  <c r="V563" i="5"/>
  <c r="X563" i="5"/>
  <c r="AG563" i="5"/>
  <c r="AE563" i="5"/>
  <c r="AE539" i="5"/>
  <c r="V539" i="5"/>
  <c r="AE540" i="5"/>
  <c r="V540" i="5"/>
  <c r="AG540" i="5"/>
  <c r="AG541" i="5"/>
  <c r="AE541" i="5"/>
  <c r="V541" i="5"/>
  <c r="AE542" i="5"/>
  <c r="V542" i="5"/>
  <c r="AG542" i="5"/>
  <c r="AE557" i="5"/>
  <c r="U557" i="5"/>
  <c r="V557" i="5"/>
  <c r="V543" i="5"/>
  <c r="AG543" i="5"/>
  <c r="AE543" i="5"/>
  <c r="AE558" i="5"/>
  <c r="V558" i="5"/>
  <c r="AE559" i="5"/>
  <c r="V559" i="5"/>
  <c r="AG559" i="5"/>
  <c r="U281" i="5"/>
  <c r="R464" i="5"/>
  <c r="U464" i="5"/>
  <c r="V464" i="5"/>
  <c r="AE464" i="5"/>
  <c r="AG464" i="5"/>
  <c r="R465" i="5"/>
  <c r="AD479" i="5"/>
  <c r="AG489" i="5"/>
  <c r="AD489" i="5"/>
  <c r="R489" i="5"/>
  <c r="V489" i="5"/>
  <c r="AE489" i="5"/>
  <c r="X493" i="5"/>
  <c r="AD445" i="5"/>
  <c r="AD473" i="5"/>
  <c r="AD443" i="5"/>
  <c r="AD458" i="5"/>
  <c r="AD501" i="5"/>
  <c r="AD503" i="5"/>
  <c r="AD511" i="5"/>
  <c r="AD506" i="5"/>
  <c r="AD515" i="5"/>
  <c r="AD495" i="5"/>
  <c r="AD549" i="5"/>
  <c r="AD551" i="5"/>
  <c r="AD537" i="5"/>
  <c r="AD563" i="5"/>
  <c r="AD542" i="5"/>
  <c r="R404" i="5"/>
  <c r="AD493" i="5"/>
  <c r="AG570" i="5"/>
  <c r="AE570" i="5"/>
  <c r="V570" i="5"/>
  <c r="AE571" i="5"/>
  <c r="V571" i="5"/>
  <c r="AG572" i="5"/>
  <c r="AE572" i="5"/>
  <c r="V572" i="5"/>
  <c r="V554" i="5"/>
  <c r="AE554" i="5"/>
  <c r="AG567" i="5"/>
  <c r="AE567" i="5"/>
  <c r="V567" i="5"/>
  <c r="V568" i="5" s="1"/>
  <c r="V530" i="5"/>
  <c r="V531" i="5" s="1"/>
  <c r="AE530" i="5"/>
  <c r="AG544" i="5"/>
  <c r="AE544" i="5"/>
  <c r="V544" i="5"/>
  <c r="AE545" i="5"/>
  <c r="V545" i="5"/>
  <c r="V555" i="5"/>
  <c r="AE555" i="5"/>
  <c r="AG555" i="5"/>
  <c r="AE564" i="5"/>
  <c r="V564" i="5"/>
  <c r="AE536" i="5"/>
  <c r="V536" i="5"/>
  <c r="U439" i="5"/>
  <c r="U456" i="5"/>
  <c r="U440" i="5"/>
  <c r="U522" i="5"/>
  <c r="U523" i="5" s="1"/>
  <c r="U507" i="5"/>
  <c r="U534" i="5"/>
  <c r="U538" i="5"/>
  <c r="U543" i="5"/>
  <c r="AD567" i="5"/>
  <c r="V553" i="5"/>
  <c r="AG553" i="5"/>
  <c r="AE553" i="5"/>
  <c r="AE573" i="5"/>
  <c r="V573" i="5"/>
  <c r="AG574" i="5"/>
  <c r="AE574" i="5"/>
  <c r="V574" i="5"/>
  <c r="AE575" i="5"/>
  <c r="V575" i="5"/>
  <c r="AG578" i="5"/>
  <c r="AE578" i="5"/>
  <c r="V578" i="5"/>
  <c r="AE581" i="5"/>
  <c r="V581" i="5"/>
  <c r="V589" i="5"/>
  <c r="AE589" i="5"/>
  <c r="U589" i="5"/>
  <c r="AG590" i="5"/>
  <c r="AE590" i="5"/>
  <c r="V590" i="5"/>
  <c r="V591" i="5"/>
  <c r="AE591" i="5"/>
  <c r="V616" i="5"/>
  <c r="AE616" i="5"/>
  <c r="V617" i="5"/>
  <c r="AE617" i="5"/>
  <c r="AG617" i="5"/>
  <c r="V604" i="5"/>
  <c r="AE604" i="5"/>
  <c r="AG604" i="5"/>
  <c r="AG620" i="5"/>
  <c r="AE620" i="5"/>
  <c r="V620" i="5"/>
  <c r="AE618" i="5"/>
  <c r="V618" i="5"/>
  <c r="V593" i="5"/>
  <c r="AG593" i="5"/>
  <c r="AE593" i="5"/>
  <c r="AE594" i="5"/>
  <c r="V594" i="5"/>
  <c r="AG595" i="5"/>
  <c r="AE595" i="5"/>
  <c r="V595" i="5"/>
  <c r="AE596" i="5"/>
  <c r="V596" i="5"/>
  <c r="AG597" i="5"/>
  <c r="V597" i="5"/>
  <c r="AE597" i="5"/>
  <c r="AE598" i="5"/>
  <c r="V598" i="5"/>
  <c r="V599" i="5"/>
  <c r="AE599" i="5"/>
  <c r="U599" i="5"/>
  <c r="AG600" i="5"/>
  <c r="AE600" i="5"/>
  <c r="V600" i="5"/>
  <c r="V601" i="5"/>
  <c r="AE601" i="5"/>
  <c r="V602" i="5"/>
  <c r="AE602" i="5"/>
  <c r="V605" i="5"/>
  <c r="AE605" i="5"/>
  <c r="AG605" i="5"/>
  <c r="V606" i="5"/>
  <c r="AE606" i="5"/>
  <c r="AG606" i="5"/>
  <c r="AG603" i="5"/>
  <c r="AE603" i="5"/>
  <c r="V603" i="5"/>
  <c r="AE584" i="5"/>
  <c r="V584" i="5"/>
  <c r="V607" i="5"/>
  <c r="AG607" i="5"/>
  <c r="AE607" i="5"/>
  <c r="AE621" i="5"/>
  <c r="V621" i="5"/>
  <c r="AG727" i="5"/>
  <c r="AE727" i="5"/>
  <c r="V727" i="5"/>
  <c r="AE771" i="5"/>
  <c r="V771" i="5"/>
  <c r="AG608" i="5"/>
  <c r="V608" i="5"/>
  <c r="AE608" i="5"/>
  <c r="AE701" i="5"/>
  <c r="V701" i="5"/>
  <c r="V702" i="5"/>
  <c r="AE702" i="5"/>
  <c r="U702" i="5"/>
  <c r="AG704" i="5"/>
  <c r="AE704" i="5"/>
  <c r="V704" i="5"/>
  <c r="V703" i="5"/>
  <c r="AE703" i="5"/>
  <c r="V696" i="5"/>
  <c r="AE696" i="5"/>
  <c r="V610" i="5"/>
  <c r="AE610" i="5"/>
  <c r="V611" i="5"/>
  <c r="AE611" i="5"/>
  <c r="AG611" i="5"/>
  <c r="V585" i="5"/>
  <c r="AE585" i="5"/>
  <c r="AE586" i="5"/>
  <c r="AG586" i="5"/>
  <c r="V586" i="5"/>
  <c r="AD586" i="5"/>
  <c r="AA97" i="5"/>
  <c r="AG97" i="5"/>
  <c r="X260" i="5"/>
  <c r="AA289" i="5"/>
  <c r="AB289" i="5" s="1"/>
  <c r="U266" i="5"/>
  <c r="X252" i="5"/>
  <c r="U315" i="5"/>
  <c r="AD401" i="5"/>
  <c r="AD382" i="5"/>
  <c r="AD432" i="5"/>
  <c r="AD468" i="5"/>
  <c r="R263" i="5"/>
  <c r="R308" i="5"/>
  <c r="S308" i="5" s="1"/>
  <c r="AD342" i="5"/>
  <c r="R408" i="5"/>
  <c r="AD422" i="5"/>
  <c r="AG484" i="5"/>
  <c r="AD488" i="5"/>
  <c r="R490" i="5"/>
  <c r="AG448" i="5"/>
  <c r="AG454" i="5"/>
  <c r="R445" i="5"/>
  <c r="R439" i="5"/>
  <c r="AD436" i="5"/>
  <c r="R474" i="5"/>
  <c r="S474" i="5" s="1"/>
  <c r="Y474" i="5" s="1"/>
  <c r="AD442" i="5"/>
  <c r="R443" i="5"/>
  <c r="S443" i="5" s="1"/>
  <c r="Y443" i="5" s="1"/>
  <c r="AD475" i="5"/>
  <c r="R456" i="5"/>
  <c r="AD500" i="5"/>
  <c r="AD476" i="5"/>
  <c r="AD452" i="5"/>
  <c r="R503" i="5"/>
  <c r="R504" i="5"/>
  <c r="R511" i="5"/>
  <c r="R512" i="5" s="1"/>
  <c r="R522" i="5"/>
  <c r="R523" i="5" s="1"/>
  <c r="AD514" i="5"/>
  <c r="R506" i="5"/>
  <c r="X519" i="5"/>
  <c r="X515" i="5"/>
  <c r="AD520" i="5"/>
  <c r="AG535" i="5"/>
  <c r="U533" i="5"/>
  <c r="R551" i="5"/>
  <c r="AD562" i="5"/>
  <c r="R540" i="5"/>
  <c r="S540" i="5" s="1"/>
  <c r="R542" i="5"/>
  <c r="R543" i="5"/>
  <c r="R559" i="5"/>
  <c r="AD546" i="5"/>
  <c r="V546" i="5"/>
  <c r="AE546" i="5"/>
  <c r="AG127" i="5"/>
  <c r="U225" i="5"/>
  <c r="R280" i="5"/>
  <c r="R374" i="5"/>
  <c r="AD367" i="5"/>
  <c r="R417" i="5"/>
  <c r="S417" i="5" s="1"/>
  <c r="R421" i="5"/>
  <c r="R487" i="5"/>
  <c r="R493" i="5"/>
  <c r="R448" i="5"/>
  <c r="R237" i="5"/>
  <c r="AD331" i="5"/>
  <c r="AF331" i="5" s="1"/>
  <c r="AD421" i="5"/>
  <c r="AD438" i="5"/>
  <c r="X464" i="5"/>
  <c r="X489" i="5"/>
  <c r="R472" i="5"/>
  <c r="X570" i="5"/>
  <c r="AD571" i="5"/>
  <c r="AD554" i="5"/>
  <c r="AD545" i="5"/>
  <c r="AG564" i="5"/>
  <c r="V565" i="5"/>
  <c r="X565" i="5"/>
  <c r="AG565" i="5"/>
  <c r="AE565" i="5"/>
  <c r="R302" i="5"/>
  <c r="R303" i="5" s="1"/>
  <c r="R570" i="5"/>
  <c r="AD570" i="5"/>
  <c r="AD553" i="5"/>
  <c r="AD574" i="5"/>
  <c r="X578" i="5"/>
  <c r="AD578" i="5"/>
  <c r="V588" i="5"/>
  <c r="X588" i="5"/>
  <c r="AG588" i="5"/>
  <c r="AE588" i="5"/>
  <c r="AD589" i="5"/>
  <c r="AD591" i="5"/>
  <c r="V592" i="5"/>
  <c r="X592" i="5"/>
  <c r="AG592" i="5"/>
  <c r="AE592" i="5"/>
  <c r="AD616" i="5"/>
  <c r="AD604" i="5"/>
  <c r="AD620" i="5"/>
  <c r="AD593" i="5"/>
  <c r="AD595" i="5"/>
  <c r="X597" i="5"/>
  <c r="AD597" i="5"/>
  <c r="V623" i="5"/>
  <c r="X623" i="5"/>
  <c r="AG623" i="5"/>
  <c r="AE623" i="5"/>
  <c r="AD599" i="5"/>
  <c r="AD601" i="5"/>
  <c r="V619" i="5"/>
  <c r="X619" i="5"/>
  <c r="AG619" i="5"/>
  <c r="AE619" i="5"/>
  <c r="AD602" i="5"/>
  <c r="AD606" i="5"/>
  <c r="AD603" i="5"/>
  <c r="AD607" i="5"/>
  <c r="AD727" i="5"/>
  <c r="X608" i="5"/>
  <c r="AD608" i="5"/>
  <c r="V809" i="5"/>
  <c r="X809" i="5"/>
  <c r="AG809" i="5"/>
  <c r="AE809" i="5"/>
  <c r="AD702" i="5"/>
  <c r="AD703" i="5"/>
  <c r="V810" i="5"/>
  <c r="X810" i="5"/>
  <c r="AG810" i="5"/>
  <c r="AE810" i="5"/>
  <c r="AD696" i="5"/>
  <c r="V609" i="5"/>
  <c r="AE609" i="5"/>
  <c r="U164" i="5"/>
  <c r="AA157" i="5"/>
  <c r="U227" i="5"/>
  <c r="AA230" i="5"/>
  <c r="AB230" i="5" s="1"/>
  <c r="R230" i="5"/>
  <c r="X244" i="5"/>
  <c r="AD249" i="5"/>
  <c r="AD232" i="5"/>
  <c r="AD310" i="5"/>
  <c r="X316" i="5"/>
  <c r="U347" i="5"/>
  <c r="U427" i="5"/>
  <c r="X398" i="5"/>
  <c r="AD400" i="5"/>
  <c r="AA186" i="5"/>
  <c r="X186" i="5"/>
  <c r="AA274" i="5"/>
  <c r="R347" i="5"/>
  <c r="R286" i="5"/>
  <c r="AA385" i="5"/>
  <c r="R385" i="5"/>
  <c r="R386" i="5" s="1"/>
  <c r="AA432" i="5"/>
  <c r="U417" i="5"/>
  <c r="AD465" i="5"/>
  <c r="R479" i="5"/>
  <c r="U488" i="5"/>
  <c r="U489" i="5"/>
  <c r="AD472" i="5"/>
  <c r="U450" i="5"/>
  <c r="U451" i="5" s="1"/>
  <c r="AD454" i="5"/>
  <c r="AD469" i="5"/>
  <c r="R473" i="5"/>
  <c r="S473" i="5" s="1"/>
  <c r="AD457" i="5"/>
  <c r="R458" i="5"/>
  <c r="S458" i="5" s="1"/>
  <c r="X470" i="5"/>
  <c r="X501" i="5"/>
  <c r="AD444" i="5"/>
  <c r="AG505" i="5"/>
  <c r="U494" i="5"/>
  <c r="X495" i="5"/>
  <c r="R552" i="5"/>
  <c r="R537" i="5"/>
  <c r="R538" i="5"/>
  <c r="R563" i="5"/>
  <c r="X540" i="5"/>
  <c r="X542" i="5"/>
  <c r="AD557" i="5"/>
  <c r="AD558" i="5"/>
  <c r="X559" i="5"/>
  <c r="R116" i="5"/>
  <c r="S116" i="5" s="1"/>
  <c r="AD247" i="5"/>
  <c r="AD441" i="5"/>
  <c r="U487" i="5"/>
  <c r="R453" i="5"/>
  <c r="AG453" i="5"/>
  <c r="AD439" i="5"/>
  <c r="AD474" i="5"/>
  <c r="AD456" i="5"/>
  <c r="AD470" i="5"/>
  <c r="AD440" i="5"/>
  <c r="AD504" i="5"/>
  <c r="AD522" i="5"/>
  <c r="AD519" i="5"/>
  <c r="AD507" i="5"/>
  <c r="AD497" i="5"/>
  <c r="AD534" i="5"/>
  <c r="AD552" i="5"/>
  <c r="AD538" i="5"/>
  <c r="AD540" i="5"/>
  <c r="R362" i="5"/>
  <c r="AD509" i="5"/>
  <c r="U472" i="5"/>
  <c r="X572" i="5"/>
  <c r="X544" i="5"/>
  <c r="AD536" i="5"/>
  <c r="AA438" i="5"/>
  <c r="AB438" i="5" s="1"/>
  <c r="X488" i="5"/>
  <c r="X453" i="5"/>
  <c r="U474" i="5"/>
  <c r="U470" i="5"/>
  <c r="U504" i="5"/>
  <c r="U519" i="5"/>
  <c r="U497" i="5"/>
  <c r="U552" i="5"/>
  <c r="U540" i="5"/>
  <c r="U559" i="5"/>
  <c r="R555" i="5"/>
  <c r="X574" i="5"/>
  <c r="AG581" i="5"/>
  <c r="X620" i="5"/>
  <c r="U618" i="5"/>
  <c r="X595" i="5"/>
  <c r="AG598" i="5"/>
  <c r="X603" i="5"/>
  <c r="U584" i="5"/>
  <c r="X727" i="5"/>
  <c r="AG701" i="5"/>
  <c r="U611" i="5"/>
  <c r="R210" i="5"/>
  <c r="AA447" i="5"/>
  <c r="AD499" i="5"/>
  <c r="AD450" i="5"/>
  <c r="X445" i="5"/>
  <c r="AD435" i="5"/>
  <c r="U475" i="5"/>
  <c r="AD533" i="5"/>
  <c r="AD560" i="5"/>
  <c r="AD379" i="5"/>
  <c r="U453" i="5"/>
  <c r="AD187" i="5"/>
  <c r="AA467" i="5"/>
  <c r="AB467" i="5" s="1"/>
  <c r="U467" i="5"/>
  <c r="AD484" i="5"/>
  <c r="U554" i="5"/>
  <c r="AA470" i="5"/>
  <c r="AB470" i="5" s="1"/>
  <c r="AA519" i="5"/>
  <c r="AA552" i="5"/>
  <c r="AB552" i="5" s="1"/>
  <c r="AD588" i="5"/>
  <c r="X617" i="5"/>
  <c r="AD594" i="5"/>
  <c r="AD600" i="5"/>
  <c r="AD771" i="5"/>
  <c r="AD810" i="5"/>
  <c r="X585" i="5"/>
  <c r="X586" i="5"/>
  <c r="AD612" i="5"/>
  <c r="V612" i="5"/>
  <c r="AE612" i="5"/>
  <c r="AE697" i="5"/>
  <c r="V697" i="5"/>
  <c r="V698" i="5"/>
  <c r="AE698" i="5"/>
  <c r="AE708" i="5"/>
  <c r="AG708" i="5"/>
  <c r="V708" i="5"/>
  <c r="AE821" i="5"/>
  <c r="V821" i="5"/>
  <c r="AE613" i="5"/>
  <c r="V613" i="5"/>
  <c r="AG613" i="5"/>
  <c r="AE614" i="5"/>
  <c r="AG614" i="5"/>
  <c r="V614" i="5"/>
  <c r="AD614" i="5"/>
  <c r="AG628" i="5"/>
  <c r="AE628" i="5"/>
  <c r="V628" i="5"/>
  <c r="V825" i="5"/>
  <c r="V826" i="5" s="1"/>
  <c r="AE825" i="5"/>
  <c r="V755" i="5"/>
  <c r="AE755" i="5"/>
  <c r="AG755" i="5"/>
  <c r="V756" i="5"/>
  <c r="AE756" i="5"/>
  <c r="AG757" i="5"/>
  <c r="AE757" i="5"/>
  <c r="V757" i="5"/>
  <c r="AE631" i="5"/>
  <c r="X631" i="5"/>
  <c r="V631" i="5"/>
  <c r="V780" i="5"/>
  <c r="AE780" i="5"/>
  <c r="AG780" i="5"/>
  <c r="V789" i="5"/>
  <c r="V790" i="5" s="1"/>
  <c r="AG789" i="5"/>
  <c r="AE789" i="5"/>
  <c r="V784" i="5"/>
  <c r="AE784" i="5"/>
  <c r="AG700" i="5"/>
  <c r="V700" i="5"/>
  <c r="AE700" i="5"/>
  <c r="AE710" i="5"/>
  <c r="X710" i="5"/>
  <c r="V710" i="5"/>
  <c r="V711" i="5"/>
  <c r="AE711" i="5"/>
  <c r="AG711" i="5"/>
  <c r="AD712" i="5"/>
  <c r="V712" i="5"/>
  <c r="AE712" i="5"/>
  <c r="V714" i="5"/>
  <c r="AE714" i="5"/>
  <c r="V715" i="5"/>
  <c r="AG715" i="5"/>
  <c r="AE715" i="5"/>
  <c r="AG699" i="5"/>
  <c r="V699" i="5"/>
  <c r="AE699" i="5"/>
  <c r="AE781" i="5"/>
  <c r="AG781" i="5"/>
  <c r="V781" i="5"/>
  <c r="AG633" i="5"/>
  <c r="V633" i="5"/>
  <c r="AE633" i="5"/>
  <c r="V634" i="5"/>
  <c r="U634" i="5"/>
  <c r="AE634" i="5"/>
  <c r="V635" i="5"/>
  <c r="AE635" i="5"/>
  <c r="V636" i="5"/>
  <c r="AE636" i="5"/>
  <c r="AE637" i="5"/>
  <c r="AG637" i="5"/>
  <c r="V637" i="5"/>
  <c r="AE638" i="5"/>
  <c r="V638" i="5"/>
  <c r="AE639" i="5"/>
  <c r="V639" i="5"/>
  <c r="AG639" i="5"/>
  <c r="V758" i="5"/>
  <c r="AE758" i="5"/>
  <c r="AE759" i="5"/>
  <c r="AG759" i="5"/>
  <c r="V759" i="5"/>
  <c r="AD759" i="5"/>
  <c r="AE827" i="5"/>
  <c r="V827" i="5"/>
  <c r="V828" i="5" s="1"/>
  <c r="R827" i="5"/>
  <c r="R828" i="5" s="1"/>
  <c r="V762" i="5"/>
  <c r="AE762" i="5"/>
  <c r="AG762" i="5"/>
  <c r="V785" i="5"/>
  <c r="AE785" i="5"/>
  <c r="AG785" i="5"/>
  <c r="V640" i="5"/>
  <c r="AG640" i="5"/>
  <c r="AE640" i="5"/>
  <c r="AD640" i="5"/>
  <c r="AG642" i="5"/>
  <c r="AE642" i="5"/>
  <c r="V642" i="5"/>
  <c r="V763" i="5"/>
  <c r="U763" i="5"/>
  <c r="AE763" i="5"/>
  <c r="V643" i="5"/>
  <c r="AG643" i="5"/>
  <c r="AE643" i="5"/>
  <c r="AG644" i="5"/>
  <c r="V644" i="5"/>
  <c r="AE644" i="5"/>
  <c r="AG765" i="5"/>
  <c r="V765" i="5"/>
  <c r="AE765" i="5"/>
  <c r="AE645" i="5"/>
  <c r="V645" i="5"/>
  <c r="AG645" i="5"/>
  <c r="V646" i="5"/>
  <c r="AE646" i="5"/>
  <c r="AE766" i="5"/>
  <c r="V766" i="5"/>
  <c r="U766" i="5"/>
  <c r="AG766" i="5"/>
  <c r="V648" i="5"/>
  <c r="AD648" i="5"/>
  <c r="AG648" i="5"/>
  <c r="AE648" i="5"/>
  <c r="AG650" i="5"/>
  <c r="V650" i="5"/>
  <c r="AE650" i="5"/>
  <c r="V652" i="5"/>
  <c r="AG652" i="5"/>
  <c r="AE652" i="5"/>
  <c r="AE791" i="5"/>
  <c r="V791" i="5"/>
  <c r="AD791" i="5"/>
  <c r="AG791" i="5"/>
  <c r="V792" i="5"/>
  <c r="AE792" i="5"/>
  <c r="V778" i="5"/>
  <c r="V779" i="5" s="1"/>
  <c r="AE778" i="5"/>
  <c r="AE793" i="5"/>
  <c r="V793" i="5"/>
  <c r="V716" i="5"/>
  <c r="AG716" i="5"/>
  <c r="AE716" i="5"/>
  <c r="AE812" i="5"/>
  <c r="V812" i="5"/>
  <c r="AG812" i="5"/>
  <c r="AE813" i="5"/>
  <c r="V813" i="5"/>
  <c r="AE717" i="5"/>
  <c r="AD717" i="5"/>
  <c r="AG717" i="5"/>
  <c r="V717" i="5"/>
  <c r="AE822" i="5"/>
  <c r="V822" i="5"/>
  <c r="V795" i="5"/>
  <c r="AE795" i="5"/>
  <c r="AE796" i="5"/>
  <c r="AG796" i="5"/>
  <c r="V796" i="5"/>
  <c r="AE798" i="5"/>
  <c r="V798" i="5"/>
  <c r="AG798" i="5"/>
  <c r="U798" i="5"/>
  <c r="AG799" i="5"/>
  <c r="V799" i="5"/>
  <c r="AE799" i="5"/>
  <c r="X799" i="5"/>
  <c r="AE800" i="5"/>
  <c r="V800" i="5"/>
  <c r="AG722" i="5"/>
  <c r="AE722" i="5"/>
  <c r="V722" i="5"/>
  <c r="V723" i="5"/>
  <c r="AE723" i="5"/>
  <c r="AG767" i="5"/>
  <c r="V767" i="5"/>
  <c r="AE767" i="5"/>
  <c r="AD767" i="5"/>
  <c r="AG654" i="5"/>
  <c r="V654" i="5"/>
  <c r="AE654" i="5"/>
  <c r="AE655" i="5"/>
  <c r="X655" i="5"/>
  <c r="V655" i="5"/>
  <c r="V656" i="5"/>
  <c r="AG656" i="5"/>
  <c r="AE656" i="5"/>
  <c r="X656" i="5"/>
  <c r="AD657" i="5"/>
  <c r="V657" i="5"/>
  <c r="AE657" i="5"/>
  <c r="V724" i="5"/>
  <c r="AE724" i="5"/>
  <c r="AE659" i="5"/>
  <c r="AG659" i="5"/>
  <c r="V659" i="5"/>
  <c r="AE661" i="5"/>
  <c r="AG661" i="5"/>
  <c r="V661" i="5"/>
  <c r="U661" i="5"/>
  <c r="AG663" i="5"/>
  <c r="V663" i="5"/>
  <c r="AE663" i="5"/>
  <c r="X663" i="5"/>
  <c r="AE823" i="5"/>
  <c r="V823" i="5"/>
  <c r="AE664" i="5"/>
  <c r="V664" i="5"/>
  <c r="V801" i="5"/>
  <c r="AE801" i="5"/>
  <c r="AG819" i="5"/>
  <c r="V819" i="5"/>
  <c r="V820" i="5" s="1"/>
  <c r="AE819" i="5"/>
  <c r="V706" i="5"/>
  <c r="AG706" i="5"/>
  <c r="AE706" i="5"/>
  <c r="AG726" i="5"/>
  <c r="V726" i="5"/>
  <c r="AE726" i="5"/>
  <c r="AE667" i="5"/>
  <c r="V667" i="5"/>
  <c r="AE668" i="5"/>
  <c r="V668" i="5"/>
  <c r="AE669" i="5"/>
  <c r="AG669" i="5"/>
  <c r="V669" i="5"/>
  <c r="V670" i="5"/>
  <c r="AE670" i="5"/>
  <c r="AE671" i="5"/>
  <c r="V671" i="5"/>
  <c r="AG671" i="5"/>
  <c r="V720" i="5"/>
  <c r="AE720" i="5"/>
  <c r="V707" i="5"/>
  <c r="AE707" i="5"/>
  <c r="U707" i="5"/>
  <c r="AE672" i="5"/>
  <c r="V672" i="5"/>
  <c r="AG673" i="5"/>
  <c r="AE673" i="5"/>
  <c r="V673" i="5"/>
  <c r="V769" i="5"/>
  <c r="AE769" i="5"/>
  <c r="AE770" i="5"/>
  <c r="V770" i="5"/>
  <c r="V674" i="5"/>
  <c r="AE674" i="5"/>
  <c r="AG674" i="5"/>
  <c r="V676" i="5"/>
  <c r="AE676" i="5"/>
  <c r="V677" i="5"/>
  <c r="AE677" i="5"/>
  <c r="AG677" i="5"/>
  <c r="V678" i="5"/>
  <c r="AE678" i="5"/>
  <c r="AE679" i="5"/>
  <c r="AG679" i="5"/>
  <c r="V679" i="5"/>
  <c r="AE680" i="5"/>
  <c r="V680" i="5"/>
  <c r="V681" i="5"/>
  <c r="AE681" i="5"/>
  <c r="AG681" i="5"/>
  <c r="V802" i="5"/>
  <c r="AE802" i="5"/>
  <c r="AG682" i="5"/>
  <c r="AE682" i="5"/>
  <c r="V682" i="5"/>
  <c r="AD682" i="5"/>
  <c r="V683" i="5"/>
  <c r="AE683" i="5"/>
  <c r="V803" i="5"/>
  <c r="AD803" i="5"/>
  <c r="AE803" i="5"/>
  <c r="V804" i="5"/>
  <c r="AG804" i="5"/>
  <c r="AE804" i="5"/>
  <c r="AE685" i="5"/>
  <c r="V685" i="5"/>
  <c r="AE686" i="5"/>
  <c r="AG686" i="5"/>
  <c r="V686" i="5"/>
  <c r="AD686" i="5"/>
  <c r="V687" i="5"/>
  <c r="AE687" i="5"/>
  <c r="AE688" i="5"/>
  <c r="X688" i="5"/>
  <c r="AG688" i="5"/>
  <c r="V688" i="5"/>
  <c r="AE689" i="5"/>
  <c r="V689" i="5"/>
  <c r="AE690" i="5"/>
  <c r="AG690" i="5"/>
  <c r="V690" i="5"/>
  <c r="AG691" i="5"/>
  <c r="AE691" i="5"/>
  <c r="V691" i="5"/>
  <c r="AG692" i="5"/>
  <c r="V692" i="5"/>
  <c r="AE692" i="5"/>
  <c r="AG253" i="5"/>
  <c r="U697" i="5"/>
  <c r="V627" i="5"/>
  <c r="U627" i="5"/>
  <c r="AE627" i="5"/>
  <c r="X627" i="5"/>
  <c r="U757" i="5"/>
  <c r="V783" i="5"/>
  <c r="AE783" i="5"/>
  <c r="X700" i="5"/>
  <c r="U635" i="5"/>
  <c r="V760" i="5"/>
  <c r="U760" i="5"/>
  <c r="AE760" i="5"/>
  <c r="X760" i="5"/>
  <c r="X643" i="5"/>
  <c r="AD647" i="5"/>
  <c r="V647" i="5"/>
  <c r="AE647" i="5"/>
  <c r="X648" i="5"/>
  <c r="X778" i="5"/>
  <c r="X779" i="5" s="1"/>
  <c r="AE811" i="5"/>
  <c r="V811" i="5"/>
  <c r="U794" i="5"/>
  <c r="AE794" i="5"/>
  <c r="V794" i="5"/>
  <c r="V665" i="5"/>
  <c r="AG665" i="5"/>
  <c r="AE665" i="5"/>
  <c r="AD666" i="5"/>
  <c r="V666" i="5"/>
  <c r="AE666" i="5"/>
  <c r="AD720" i="5"/>
  <c r="AD189" i="5"/>
  <c r="U479" i="5"/>
  <c r="AD611" i="5"/>
  <c r="U628" i="5"/>
  <c r="X757" i="5"/>
  <c r="V709" i="5"/>
  <c r="AE709" i="5"/>
  <c r="AD761" i="5"/>
  <c r="AE761" i="5"/>
  <c r="V761" i="5"/>
  <c r="AG761" i="5"/>
  <c r="U640" i="5"/>
  <c r="AD644" i="5"/>
  <c r="X647" i="5"/>
  <c r="U652" i="5"/>
  <c r="AD813" i="5"/>
  <c r="V768" i="5"/>
  <c r="AE768" i="5"/>
  <c r="AG667" i="5"/>
  <c r="U671" i="5"/>
  <c r="X697" i="5"/>
  <c r="AD757" i="5"/>
  <c r="X635" i="5"/>
  <c r="U643" i="5"/>
  <c r="U778" i="5"/>
  <c r="U779" i="5" s="1"/>
  <c r="V693" i="5"/>
  <c r="AE693" i="5"/>
  <c r="AE695" i="5"/>
  <c r="V695" i="5"/>
  <c r="AE805" i="5"/>
  <c r="AG805" i="5"/>
  <c r="V805" i="5"/>
  <c r="X805" i="5"/>
  <c r="V806" i="5"/>
  <c r="AE806" i="5"/>
  <c r="AE807" i="5"/>
  <c r="AG807" i="5"/>
  <c r="V807" i="5"/>
  <c r="V808" i="5"/>
  <c r="AE808" i="5"/>
  <c r="AG718" i="5"/>
  <c r="AE718" i="5"/>
  <c r="V718" i="5"/>
  <c r="V719" i="5"/>
  <c r="AE719" i="5"/>
  <c r="AG787" i="5"/>
  <c r="V787" i="5"/>
  <c r="AE787" i="5"/>
  <c r="V728" i="5"/>
  <c r="AE728" i="5"/>
  <c r="AG728" i="5"/>
  <c r="V729" i="5"/>
  <c r="AD729" i="5"/>
  <c r="AG729" i="5"/>
  <c r="AE729" i="5"/>
  <c r="AE730" i="5"/>
  <c r="V730" i="5"/>
  <c r="AG772" i="5"/>
  <c r="AE772" i="5"/>
  <c r="V772" i="5"/>
  <c r="V773" i="5"/>
  <c r="AE773" i="5"/>
  <c r="AG731" i="5"/>
  <c r="AE731" i="5"/>
  <c r="V731" i="5"/>
  <c r="AE732" i="5"/>
  <c r="V732" i="5"/>
  <c r="AE733" i="5"/>
  <c r="AG733" i="5"/>
  <c r="V733" i="5"/>
  <c r="AE734" i="5"/>
  <c r="V734" i="5"/>
  <c r="AG734" i="5"/>
  <c r="AE735" i="5"/>
  <c r="AG735" i="5"/>
  <c r="V735" i="5"/>
  <c r="V736" i="5"/>
  <c r="AE736" i="5"/>
  <c r="AE737" i="5"/>
  <c r="AG737" i="5"/>
  <c r="V737" i="5"/>
  <c r="U345" i="5"/>
  <c r="U406" i="5"/>
  <c r="U407" i="5" s="1"/>
  <c r="X419" i="5"/>
  <c r="AA287" i="5"/>
  <c r="R484" i="5"/>
  <c r="X450" i="5"/>
  <c r="X451" i="5" s="1"/>
  <c r="AG442" i="5"/>
  <c r="AD535" i="5"/>
  <c r="R534" i="5"/>
  <c r="S534" i="5" s="1"/>
  <c r="AD532" i="5"/>
  <c r="AD539" i="5"/>
  <c r="AD541" i="5"/>
  <c r="AA487" i="5"/>
  <c r="AB487" i="5" s="1"/>
  <c r="AD423" i="5"/>
  <c r="R488" i="5"/>
  <c r="AG571" i="5"/>
  <c r="AA421" i="5"/>
  <c r="AD555" i="5"/>
  <c r="AD581" i="5"/>
  <c r="AD617" i="5"/>
  <c r="AD618" i="5"/>
  <c r="AD623" i="5"/>
  <c r="X605" i="5"/>
  <c r="AD621" i="5"/>
  <c r="AD704" i="5"/>
  <c r="AG585" i="5"/>
  <c r="X612" i="5"/>
  <c r="V624" i="5"/>
  <c r="AE624" i="5"/>
  <c r="R614" i="5"/>
  <c r="R780" i="5"/>
  <c r="AD780" i="5"/>
  <c r="R783" i="5"/>
  <c r="X789" i="5"/>
  <c r="X790" i="5" s="1"/>
  <c r="AD784" i="5"/>
  <c r="V786" i="5"/>
  <c r="AG786" i="5"/>
  <c r="AE786" i="5"/>
  <c r="U786" i="5"/>
  <c r="AD786" i="5"/>
  <c r="AD711" i="5"/>
  <c r="X712" i="5"/>
  <c r="AD713" i="5"/>
  <c r="V713" i="5"/>
  <c r="AE713" i="5"/>
  <c r="AG713" i="5"/>
  <c r="X713" i="5"/>
  <c r="U715" i="5"/>
  <c r="AD715" i="5"/>
  <c r="U781" i="5"/>
  <c r="X633" i="5"/>
  <c r="AG758" i="5"/>
  <c r="R759" i="5"/>
  <c r="AE641" i="5"/>
  <c r="V641" i="5"/>
  <c r="X642" i="5"/>
  <c r="R643" i="5"/>
  <c r="AD764" i="5"/>
  <c r="X764" i="5"/>
  <c r="V764" i="5"/>
  <c r="AE764" i="5"/>
  <c r="U644" i="5"/>
  <c r="AD765" i="5"/>
  <c r="X646" i="5"/>
  <c r="AD766" i="5"/>
  <c r="AD649" i="5"/>
  <c r="X649" i="5"/>
  <c r="AE649" i="5"/>
  <c r="V649" i="5"/>
  <c r="U650" i="5"/>
  <c r="V651" i="5"/>
  <c r="AE651" i="5"/>
  <c r="AD651" i="5"/>
  <c r="AD652" i="5"/>
  <c r="R791" i="5"/>
  <c r="U792" i="5"/>
  <c r="R778" i="5"/>
  <c r="R779" i="5" s="1"/>
  <c r="X812" i="5"/>
  <c r="X813" i="5"/>
  <c r="U822" i="5"/>
  <c r="AD796" i="5"/>
  <c r="AE705" i="5"/>
  <c r="V705" i="5"/>
  <c r="AD800" i="5"/>
  <c r="U767" i="5"/>
  <c r="AD656" i="5"/>
  <c r="X657" i="5"/>
  <c r="AD658" i="5"/>
  <c r="V658" i="5"/>
  <c r="AE658" i="5"/>
  <c r="AG658" i="5"/>
  <c r="U658" i="5"/>
  <c r="AD659" i="5"/>
  <c r="AE662" i="5"/>
  <c r="V662" i="5"/>
  <c r="AD823" i="5"/>
  <c r="X801" i="5"/>
  <c r="AD801" i="5"/>
  <c r="U819" i="5"/>
  <c r="U820" i="5" s="1"/>
  <c r="AD706" i="5"/>
  <c r="X726" i="5"/>
  <c r="X668" i="5"/>
  <c r="AD670" i="5"/>
  <c r="AD707" i="5"/>
  <c r="V721" i="5"/>
  <c r="AG721" i="5"/>
  <c r="AE721" i="5"/>
  <c r="AD672" i="5"/>
  <c r="AG672" i="5"/>
  <c r="AD769" i="5"/>
  <c r="AD674" i="5"/>
  <c r="X675" i="5"/>
  <c r="AE675" i="5"/>
  <c r="V675" i="5"/>
  <c r="AG675" i="5"/>
  <c r="AD675" i="5"/>
  <c r="AG678" i="5"/>
  <c r="AD678" i="5"/>
  <c r="R679" i="5"/>
  <c r="S679" i="5" s="1"/>
  <c r="AD679" i="5"/>
  <c r="AD680" i="5"/>
  <c r="AD802" i="5"/>
  <c r="U802" i="5"/>
  <c r="AD683" i="5"/>
  <c r="AG684" i="5"/>
  <c r="V684" i="5"/>
  <c r="AE684" i="5"/>
  <c r="AD804" i="5"/>
  <c r="R686" i="5"/>
  <c r="AG687" i="5"/>
  <c r="AD689" i="5"/>
  <c r="U690" i="5"/>
  <c r="R692" i="5"/>
  <c r="AD692" i="5"/>
  <c r="U565" i="5"/>
  <c r="U609" i="5"/>
  <c r="R585" i="5"/>
  <c r="AD708" i="5"/>
  <c r="U783" i="5"/>
  <c r="X783" i="5"/>
  <c r="R713" i="5"/>
  <c r="X781" i="5"/>
  <c r="AD637" i="5"/>
  <c r="AE653" i="5"/>
  <c r="V653" i="5"/>
  <c r="AD811" i="5"/>
  <c r="R717" i="5"/>
  <c r="U717" i="5"/>
  <c r="R798" i="5"/>
  <c r="S798" i="5" s="1"/>
  <c r="R722" i="5"/>
  <c r="R655" i="5"/>
  <c r="R661" i="5"/>
  <c r="R664" i="5"/>
  <c r="AG664" i="5"/>
  <c r="U665" i="5"/>
  <c r="R721" i="5"/>
  <c r="S721" i="5" s="1"/>
  <c r="R454" i="5"/>
  <c r="U445" i="5"/>
  <c r="U443" i="5"/>
  <c r="U501" i="5"/>
  <c r="U511" i="5"/>
  <c r="U512" i="5" s="1"/>
  <c r="U515" i="5"/>
  <c r="U549" i="5"/>
  <c r="U537" i="5"/>
  <c r="U542" i="5"/>
  <c r="R544" i="5"/>
  <c r="AD544" i="5"/>
  <c r="R553" i="5"/>
  <c r="U553" i="5"/>
  <c r="R578" i="5"/>
  <c r="U578" i="5"/>
  <c r="R590" i="5"/>
  <c r="U590" i="5"/>
  <c r="R617" i="5"/>
  <c r="U617" i="5"/>
  <c r="R593" i="5"/>
  <c r="U593" i="5"/>
  <c r="R597" i="5"/>
  <c r="S597" i="5" s="1"/>
  <c r="U597" i="5"/>
  <c r="R600" i="5"/>
  <c r="S600" i="5" s="1"/>
  <c r="U600" i="5"/>
  <c r="R605" i="5"/>
  <c r="U605" i="5"/>
  <c r="R607" i="5"/>
  <c r="U607" i="5"/>
  <c r="R608" i="5"/>
  <c r="U608" i="5"/>
  <c r="R704" i="5"/>
  <c r="U704" i="5"/>
  <c r="R586" i="5"/>
  <c r="X613" i="5"/>
  <c r="R624" i="5"/>
  <c r="R789" i="5"/>
  <c r="R790" i="5" s="1"/>
  <c r="AD709" i="5"/>
  <c r="R711" i="5"/>
  <c r="U711" i="5"/>
  <c r="R714" i="5"/>
  <c r="AD781" i="5"/>
  <c r="R639" i="5"/>
  <c r="R761" i="5"/>
  <c r="U761" i="5"/>
  <c r="R822" i="5"/>
  <c r="R795" i="5"/>
  <c r="S795" i="5" s="1"/>
  <c r="AD798" i="5"/>
  <c r="AD768" i="5"/>
  <c r="R656" i="5"/>
  <c r="U656" i="5"/>
  <c r="R724" i="5"/>
  <c r="AD661" i="5"/>
  <c r="R665" i="5"/>
  <c r="R667" i="5"/>
  <c r="U667" i="5"/>
  <c r="AA217" i="5"/>
  <c r="AB217" i="5" s="1"/>
  <c r="R217" i="5"/>
  <c r="AD339" i="5"/>
  <c r="R400" i="5"/>
  <c r="R402" i="5" s="1"/>
  <c r="AD490" i="5"/>
  <c r="X454" i="5"/>
  <c r="AD496" i="5"/>
  <c r="R549" i="5"/>
  <c r="X181" i="5"/>
  <c r="R253" i="5"/>
  <c r="AA417" i="5"/>
  <c r="AD462" i="5"/>
  <c r="AA489" i="5"/>
  <c r="AB489" i="5" s="1"/>
  <c r="AA472" i="5"/>
  <c r="AD530" i="5"/>
  <c r="X555" i="5"/>
  <c r="U536" i="5"/>
  <c r="AA474" i="5"/>
  <c r="AB474" i="5" s="1"/>
  <c r="AA504" i="5"/>
  <c r="AA540" i="5"/>
  <c r="AB540" i="5" s="1"/>
  <c r="R567" i="5"/>
  <c r="R568" i="5" s="1"/>
  <c r="AD575" i="5"/>
  <c r="AD592" i="5"/>
  <c r="AD598" i="5"/>
  <c r="AF598" i="5" s="1"/>
  <c r="AD605" i="5"/>
  <c r="AD584" i="5"/>
  <c r="AD809" i="5"/>
  <c r="U612" i="5"/>
  <c r="X698" i="5"/>
  <c r="AD698" i="5"/>
  <c r="U708" i="5"/>
  <c r="AD624" i="5"/>
  <c r="X614" i="5"/>
  <c r="R627" i="5"/>
  <c r="X628" i="5"/>
  <c r="AG631" i="5"/>
  <c r="AD789" i="5"/>
  <c r="X784" i="5"/>
  <c r="AG710" i="5"/>
  <c r="U712" i="5"/>
  <c r="AE632" i="5"/>
  <c r="V632" i="5"/>
  <c r="R632" i="5"/>
  <c r="AD634" i="5"/>
  <c r="X636" i="5"/>
  <c r="AD636" i="5"/>
  <c r="U637" i="5"/>
  <c r="AD758" i="5"/>
  <c r="X759" i="5"/>
  <c r="R760" i="5"/>
  <c r="X827" i="5"/>
  <c r="X828" i="5" s="1"/>
  <c r="AD827" i="5"/>
  <c r="U642" i="5"/>
  <c r="AD763" i="5"/>
  <c r="R764" i="5"/>
  <c r="AD645" i="5"/>
  <c r="R766" i="5"/>
  <c r="U647" i="5"/>
  <c r="R648" i="5"/>
  <c r="R649" i="5"/>
  <c r="X791" i="5"/>
  <c r="AD793" i="5"/>
  <c r="X793" i="5"/>
  <c r="R812" i="5"/>
  <c r="S812" i="5" s="1"/>
  <c r="AG813" i="5"/>
  <c r="X717" i="5"/>
  <c r="R794" i="5"/>
  <c r="S794" i="5" s="1"/>
  <c r="AG794" i="5"/>
  <c r="U796" i="5"/>
  <c r="V797" i="5"/>
  <c r="AE797" i="5"/>
  <c r="AD799" i="5"/>
  <c r="X800" i="5"/>
  <c r="X723" i="5"/>
  <c r="AD723" i="5"/>
  <c r="AG655" i="5"/>
  <c r="U657" i="5"/>
  <c r="U659" i="5"/>
  <c r="V660" i="5"/>
  <c r="AE660" i="5"/>
  <c r="AD663" i="5"/>
  <c r="X823" i="5"/>
  <c r="V725" i="5"/>
  <c r="AE725" i="5"/>
  <c r="X706" i="5"/>
  <c r="X667" i="5"/>
  <c r="AD668" i="5"/>
  <c r="U669" i="5"/>
  <c r="AD671" i="5"/>
  <c r="R707" i="5"/>
  <c r="S707" i="5" s="1"/>
  <c r="X673" i="5"/>
  <c r="AD676" i="5"/>
  <c r="U677" i="5"/>
  <c r="U682" i="5"/>
  <c r="X682" i="5"/>
  <c r="U803" i="5"/>
  <c r="AG803" i="5"/>
  <c r="AD685" i="5"/>
  <c r="U691" i="5"/>
  <c r="X692" i="5"/>
  <c r="U544" i="5"/>
  <c r="X611" i="5"/>
  <c r="AD627" i="5"/>
  <c r="AD755" i="5"/>
  <c r="R700" i="5"/>
  <c r="U713" i="5"/>
  <c r="R781" i="5"/>
  <c r="AD760" i="5"/>
  <c r="AD641" i="5"/>
  <c r="R763" i="5"/>
  <c r="AD646" i="5"/>
  <c r="R647" i="5"/>
  <c r="AD653" i="5"/>
  <c r="R792" i="5"/>
  <c r="S792" i="5" s="1"/>
  <c r="U722" i="5"/>
  <c r="X654" i="5"/>
  <c r="U664" i="5"/>
  <c r="U666" i="5"/>
  <c r="X666" i="5"/>
  <c r="U721" i="5"/>
  <c r="X210" i="5"/>
  <c r="AD481" i="5"/>
  <c r="AA479" i="5"/>
  <c r="AB479" i="5" s="1"/>
  <c r="R572" i="5"/>
  <c r="S572" i="5" s="1"/>
  <c r="R565" i="5"/>
  <c r="R574" i="5"/>
  <c r="S574" i="5" s="1"/>
  <c r="Y574" i="5" s="1"/>
  <c r="R588" i="5"/>
  <c r="R592" i="5"/>
  <c r="S592" i="5" s="1"/>
  <c r="R620" i="5"/>
  <c r="R595" i="5"/>
  <c r="S595" i="5" s="1"/>
  <c r="Y595" i="5" s="1"/>
  <c r="R623" i="5"/>
  <c r="R619" i="5"/>
  <c r="R603" i="5"/>
  <c r="R727" i="5"/>
  <c r="R809" i="5"/>
  <c r="R810" i="5"/>
  <c r="S810" i="5" s="1"/>
  <c r="AD610" i="5"/>
  <c r="U586" i="5"/>
  <c r="R613" i="5"/>
  <c r="R757" i="5"/>
  <c r="S757" i="5" s="1"/>
  <c r="U789" i="5"/>
  <c r="U790" i="5" s="1"/>
  <c r="R633" i="5"/>
  <c r="R758" i="5"/>
  <c r="AD762" i="5"/>
  <c r="X763" i="5"/>
  <c r="U645" i="5"/>
  <c r="AD650" i="5"/>
  <c r="X792" i="5"/>
  <c r="X794" i="5"/>
  <c r="R799" i="5"/>
  <c r="S799" i="5" s="1"/>
  <c r="R663" i="5"/>
  <c r="R706" i="5"/>
  <c r="AD669" i="5"/>
  <c r="AD613" i="5"/>
  <c r="AA757" i="5"/>
  <c r="AA713" i="5"/>
  <c r="AB713" i="5" s="1"/>
  <c r="AD639" i="5"/>
  <c r="AF639" i="5" s="1"/>
  <c r="U648" i="5"/>
  <c r="R673" i="5"/>
  <c r="AE694" i="5"/>
  <c r="AG694" i="5"/>
  <c r="V694" i="5"/>
  <c r="R805" i="5"/>
  <c r="AD718" i="5"/>
  <c r="AD719" i="5"/>
  <c r="AD730" i="5"/>
  <c r="U772" i="5"/>
  <c r="AD734" i="5"/>
  <c r="U735" i="5"/>
  <c r="AE738" i="5"/>
  <c r="V738" i="5"/>
  <c r="X738" i="5"/>
  <c r="AG739" i="5"/>
  <c r="AE739" i="5"/>
  <c r="U739" i="5"/>
  <c r="V739" i="5"/>
  <c r="AG743" i="5"/>
  <c r="AE743" i="5"/>
  <c r="V743" i="5"/>
  <c r="AD743" i="5"/>
  <c r="V744" i="5"/>
  <c r="AG744" i="5"/>
  <c r="AE744" i="5"/>
  <c r="AG745" i="5"/>
  <c r="AE745" i="5"/>
  <c r="V745" i="5"/>
  <c r="AE746" i="5"/>
  <c r="V746" i="5"/>
  <c r="AG774" i="5"/>
  <c r="V774" i="5"/>
  <c r="AE774" i="5"/>
  <c r="AD774" i="5"/>
  <c r="AE775" i="5"/>
  <c r="V775" i="5"/>
  <c r="AG775" i="5"/>
  <c r="AG748" i="5"/>
  <c r="AE748" i="5"/>
  <c r="V748" i="5"/>
  <c r="V749" i="5"/>
  <c r="AE749" i="5"/>
  <c r="AG749" i="5"/>
  <c r="AG751" i="5"/>
  <c r="U751" i="5"/>
  <c r="AE751" i="5"/>
  <c r="V751" i="5"/>
  <c r="AG753" i="5"/>
  <c r="V753" i="5"/>
  <c r="AE753" i="5"/>
  <c r="AD753" i="5"/>
  <c r="AE814" i="5"/>
  <c r="V814" i="5"/>
  <c r="AG814" i="5"/>
  <c r="AE816" i="5"/>
  <c r="V816" i="5"/>
  <c r="AE776" i="5"/>
  <c r="V776" i="5"/>
  <c r="V831" i="5"/>
  <c r="AG831" i="5"/>
  <c r="AE831" i="5"/>
  <c r="V839" i="5"/>
  <c r="AE839" i="5"/>
  <c r="AG839" i="5"/>
  <c r="AG836" i="5"/>
  <c r="U836" i="5"/>
  <c r="AE836" i="5"/>
  <c r="V836" i="5"/>
  <c r="V840" i="5"/>
  <c r="AG840" i="5"/>
  <c r="AE840" i="5"/>
  <c r="AG841" i="5"/>
  <c r="V841" i="5"/>
  <c r="AE841" i="5"/>
  <c r="AD841" i="5"/>
  <c r="AE843" i="5"/>
  <c r="V843" i="5"/>
  <c r="V844" i="5" s="1"/>
  <c r="AG843" i="5"/>
  <c r="V870" i="5"/>
  <c r="V871" i="5" s="1"/>
  <c r="AG870" i="5"/>
  <c r="AE870" i="5"/>
  <c r="AG846" i="5"/>
  <c r="V846" i="5"/>
  <c r="AE846" i="5"/>
  <c r="V873" i="5"/>
  <c r="AG873" i="5"/>
  <c r="AE873" i="5"/>
  <c r="AE875" i="5"/>
  <c r="U875" i="5"/>
  <c r="AG875" i="5"/>
  <c r="V875" i="5"/>
  <c r="V876" i="5"/>
  <c r="AE876" i="5"/>
  <c r="AE877" i="5"/>
  <c r="U877" i="5"/>
  <c r="AG877" i="5"/>
  <c r="V877" i="5"/>
  <c r="V847" i="5"/>
  <c r="AG847" i="5"/>
  <c r="AE847" i="5"/>
  <c r="AG848" i="5"/>
  <c r="V848" i="5"/>
  <c r="AE848" i="5"/>
  <c r="AD848" i="5"/>
  <c r="AE849" i="5"/>
  <c r="AG849" i="5"/>
  <c r="V849" i="5"/>
  <c r="V850" i="5"/>
  <c r="AG850" i="5"/>
  <c r="AE850" i="5"/>
  <c r="AG851" i="5"/>
  <c r="V851" i="5"/>
  <c r="AE851" i="5"/>
  <c r="AE852" i="5"/>
  <c r="V852" i="5"/>
  <c r="AG852" i="5"/>
  <c r="U852" i="5"/>
  <c r="AE886" i="5"/>
  <c r="V886" i="5"/>
  <c r="V887" i="5" s="1"/>
  <c r="AE883" i="5"/>
  <c r="U883" i="5"/>
  <c r="V883" i="5"/>
  <c r="AG883" i="5"/>
  <c r="V853" i="5"/>
  <c r="AE853" i="5"/>
  <c r="AG853" i="5"/>
  <c r="AG884" i="5"/>
  <c r="U884" i="5"/>
  <c r="AE884" i="5"/>
  <c r="V884" i="5"/>
  <c r="V888" i="5"/>
  <c r="V889" i="5" s="1"/>
  <c r="AG888" i="5"/>
  <c r="AE888" i="5"/>
  <c r="V854" i="5"/>
  <c r="AG854" i="5"/>
  <c r="AE854" i="5"/>
  <c r="AE855" i="5"/>
  <c r="V855" i="5"/>
  <c r="AG856" i="5"/>
  <c r="AE856" i="5"/>
  <c r="V856" i="5"/>
  <c r="AD856" i="5"/>
  <c r="AE857" i="5"/>
  <c r="V857" i="5"/>
  <c r="AG857" i="5"/>
  <c r="V858" i="5"/>
  <c r="AG858" i="5"/>
  <c r="AE858" i="5"/>
  <c r="AG859" i="5"/>
  <c r="V859" i="5"/>
  <c r="AE859" i="5"/>
  <c r="V860" i="5"/>
  <c r="AG860" i="5"/>
  <c r="AE860" i="5"/>
  <c r="AE861" i="5"/>
  <c r="U861" i="5"/>
  <c r="AG861" i="5"/>
  <c r="V861" i="5"/>
  <c r="V862" i="5"/>
  <c r="AG862" i="5"/>
  <c r="AE862" i="5"/>
  <c r="V951" i="5"/>
  <c r="AE951" i="5"/>
  <c r="AG951" i="5"/>
  <c r="AE952" i="5"/>
  <c r="AG952" i="5"/>
  <c r="V952" i="5"/>
  <c r="V953" i="5"/>
  <c r="AG953" i="5"/>
  <c r="AE953" i="5"/>
  <c r="AE954" i="5"/>
  <c r="V954" i="5"/>
  <c r="V946" i="5"/>
  <c r="V950" i="5" s="1"/>
  <c r="AG946" i="5"/>
  <c r="AE946" i="5"/>
  <c r="R234" i="5"/>
  <c r="R235" i="5" s="1"/>
  <c r="X503" i="5"/>
  <c r="AA225" i="5"/>
  <c r="AD631" i="5"/>
  <c r="X634" i="5"/>
  <c r="U762" i="5"/>
  <c r="R642" i="5"/>
  <c r="X766" i="5"/>
  <c r="AD792" i="5"/>
  <c r="R793" i="5"/>
  <c r="X795" i="5"/>
  <c r="U800" i="5"/>
  <c r="U654" i="5"/>
  <c r="AD724" i="5"/>
  <c r="R666" i="5"/>
  <c r="S666" i="5" s="1"/>
  <c r="U769" i="5"/>
  <c r="U678" i="5"/>
  <c r="AG802" i="5"/>
  <c r="U613" i="5"/>
  <c r="AD783" i="5"/>
  <c r="R710" i="5"/>
  <c r="U639" i="5"/>
  <c r="AD794" i="5"/>
  <c r="R705" i="5"/>
  <c r="AD819" i="5"/>
  <c r="AA445" i="5"/>
  <c r="AA503" i="5"/>
  <c r="U503" i="5"/>
  <c r="AA515" i="5"/>
  <c r="AA563" i="5"/>
  <c r="U563" i="5"/>
  <c r="AD572" i="5"/>
  <c r="AF572" i="5" s="1"/>
  <c r="AA617" i="5"/>
  <c r="AB617" i="5" s="1"/>
  <c r="AA623" i="5"/>
  <c r="U623" i="5"/>
  <c r="U625" i="5" s="1"/>
  <c r="U619" i="5"/>
  <c r="AA789" i="5"/>
  <c r="AB789" i="5" s="1"/>
  <c r="U633" i="5"/>
  <c r="AD797" i="5"/>
  <c r="AA663" i="5"/>
  <c r="AB663" i="5" s="1"/>
  <c r="U663" i="5"/>
  <c r="AD705" i="5"/>
  <c r="AD662" i="5"/>
  <c r="R675" i="5"/>
  <c r="S675" i="5" s="1"/>
  <c r="U692" i="5"/>
  <c r="AD805" i="5"/>
  <c r="AD806" i="5"/>
  <c r="X718" i="5"/>
  <c r="X729" i="5"/>
  <c r="X731" i="5"/>
  <c r="AD735" i="5"/>
  <c r="V740" i="5"/>
  <c r="X740" i="5"/>
  <c r="AE740" i="5"/>
  <c r="AD741" i="5"/>
  <c r="AE741" i="5"/>
  <c r="AG741" i="5"/>
  <c r="V741" i="5"/>
  <c r="AD745" i="5"/>
  <c r="U774" i="5"/>
  <c r="AG747" i="5"/>
  <c r="AE747" i="5"/>
  <c r="V747" i="5"/>
  <c r="AD747" i="5"/>
  <c r="U748" i="5"/>
  <c r="AD749" i="5"/>
  <c r="AE750" i="5"/>
  <c r="V750" i="5"/>
  <c r="U750" i="5"/>
  <c r="AG750" i="5"/>
  <c r="AG752" i="5"/>
  <c r="V752" i="5"/>
  <c r="AE752" i="5"/>
  <c r="U752" i="5"/>
  <c r="U814" i="5"/>
  <c r="AG815" i="5"/>
  <c r="V815" i="5"/>
  <c r="AD815" i="5"/>
  <c r="U815" i="5"/>
  <c r="AE815" i="5"/>
  <c r="AE817" i="5"/>
  <c r="AG817" i="5"/>
  <c r="V817" i="5"/>
  <c r="AD817" i="5"/>
  <c r="U776" i="5"/>
  <c r="AD830" i="5"/>
  <c r="AE830" i="5"/>
  <c r="AG830" i="5"/>
  <c r="V830" i="5"/>
  <c r="U839" i="5"/>
  <c r="AG833" i="5"/>
  <c r="AE833" i="5"/>
  <c r="V833" i="5"/>
  <c r="V834" i="5" s="1"/>
  <c r="U833" i="5"/>
  <c r="U834" i="5" s="1"/>
  <c r="U840" i="5"/>
  <c r="U841" i="5"/>
  <c r="AD873" i="5"/>
  <c r="AE874" i="5"/>
  <c r="V874" i="5"/>
  <c r="U874" i="5"/>
  <c r="AG874" i="5"/>
  <c r="U847" i="5"/>
  <c r="U848" i="5"/>
  <c r="W848" i="5" s="1"/>
  <c r="U888" i="5"/>
  <c r="U889" i="5" s="1"/>
  <c r="AD858" i="5"/>
  <c r="U859" i="5"/>
  <c r="U860" i="5"/>
  <c r="AG891" i="5"/>
  <c r="AE891" i="5"/>
  <c r="V891" i="5"/>
  <c r="U891" i="5"/>
  <c r="U862" i="5"/>
  <c r="U954" i="5"/>
  <c r="AD956" i="5"/>
  <c r="AG956" i="5"/>
  <c r="AE956" i="5"/>
  <c r="V956" i="5"/>
  <c r="AG917" i="5"/>
  <c r="V917" i="5"/>
  <c r="AE917" i="5"/>
  <c r="U917" i="5"/>
  <c r="V868" i="5"/>
  <c r="AE868" i="5"/>
  <c r="AG868" i="5"/>
  <c r="AG918" i="5"/>
  <c r="AE918" i="5"/>
  <c r="V918" i="5"/>
  <c r="AD918" i="5"/>
  <c r="AE863" i="5"/>
  <c r="V863" i="5"/>
  <c r="AG863" i="5"/>
  <c r="V896" i="5"/>
  <c r="AG896" i="5"/>
  <c r="AE896" i="5"/>
  <c r="AE919" i="5"/>
  <c r="V919" i="5"/>
  <c r="AE920" i="5"/>
  <c r="AG920" i="5"/>
  <c r="V920" i="5"/>
  <c r="AD920" i="5"/>
  <c r="AG921" i="5"/>
  <c r="AE921" i="5"/>
  <c r="V921" i="5"/>
  <c r="V892" i="5"/>
  <c r="AG892" i="5"/>
  <c r="AE892" i="5"/>
  <c r="AG893" i="5"/>
  <c r="X893" i="5"/>
  <c r="AE893" i="5"/>
  <c r="V893" i="5"/>
  <c r="AG957" i="5"/>
  <c r="AD957" i="5"/>
  <c r="AE957" i="5"/>
  <c r="V957" i="5"/>
  <c r="V880" i="5"/>
  <c r="V881" i="5" s="1"/>
  <c r="AE880" i="5"/>
  <c r="AG880" i="5"/>
  <c r="AG894" i="5"/>
  <c r="V894" i="5"/>
  <c r="AE894" i="5"/>
  <c r="V958" i="5"/>
  <c r="AE958" i="5"/>
  <c r="AG958" i="5"/>
  <c r="X958" i="5"/>
  <c r="AE895" i="5"/>
  <c r="V895" i="5"/>
  <c r="AG895" i="5"/>
  <c r="V864" i="5"/>
  <c r="AE864" i="5"/>
  <c r="AE897" i="5"/>
  <c r="AG897" i="5"/>
  <c r="V897" i="5"/>
  <c r="AE865" i="5"/>
  <c r="V865" i="5"/>
  <c r="AE866" i="5"/>
  <c r="V866" i="5"/>
  <c r="AG866" i="5"/>
  <c r="U866" i="5"/>
  <c r="V867" i="5"/>
  <c r="AE867" i="5"/>
  <c r="R612" i="5"/>
  <c r="R634" i="5"/>
  <c r="S634" i="5" s="1"/>
  <c r="X671" i="5"/>
  <c r="AD807" i="5"/>
  <c r="AD740" i="5"/>
  <c r="AD821" i="5"/>
  <c r="AD756" i="5"/>
  <c r="AD638" i="5"/>
  <c r="X722" i="5"/>
  <c r="R657" i="5"/>
  <c r="S657" i="5" s="1"/>
  <c r="X664" i="5"/>
  <c r="AD770" i="5"/>
  <c r="U718" i="5"/>
  <c r="AD772" i="5"/>
  <c r="AD374" i="5"/>
  <c r="AD710" i="5"/>
  <c r="U675" i="5"/>
  <c r="R738" i="5"/>
  <c r="AD448" i="5"/>
  <c r="U567" i="5"/>
  <c r="U568" i="5" s="1"/>
  <c r="R825" i="5"/>
  <c r="R826" i="5" s="1"/>
  <c r="X640" i="5"/>
  <c r="X652" i="5"/>
  <c r="AD725" i="5"/>
  <c r="U807" i="5"/>
  <c r="X741" i="5"/>
  <c r="AD543" i="5"/>
  <c r="R712" i="5"/>
  <c r="S712" i="5" s="1"/>
  <c r="AD721" i="5"/>
  <c r="X732" i="5"/>
  <c r="X895" i="5"/>
  <c r="X859" i="5"/>
  <c r="X776" i="5"/>
  <c r="X897" i="5"/>
  <c r="X672" i="5"/>
  <c r="X300" i="5"/>
  <c r="X301" i="5" s="1"/>
  <c r="U806" i="5"/>
  <c r="AG685" i="5"/>
  <c r="AG769" i="5"/>
  <c r="X786" i="5"/>
  <c r="X435" i="5"/>
  <c r="X797" i="5"/>
  <c r="X768" i="5"/>
  <c r="X621" i="5"/>
  <c r="X691" i="5"/>
  <c r="X660" i="5"/>
  <c r="X716" i="5"/>
  <c r="X624" i="5"/>
  <c r="X444" i="5"/>
  <c r="U801" i="5"/>
  <c r="U793" i="5"/>
  <c r="U636" i="5"/>
  <c r="U698" i="5"/>
  <c r="AG602" i="5"/>
  <c r="U604" i="5"/>
  <c r="X536" i="5"/>
  <c r="AG532" i="5"/>
  <c r="U524" i="5"/>
  <c r="U525" i="5" s="1"/>
  <c r="X469" i="5"/>
  <c r="X349" i="5"/>
  <c r="X350" i="5" s="1"/>
  <c r="AG801" i="5"/>
  <c r="AG793" i="5"/>
  <c r="AG636" i="5"/>
  <c r="AG698" i="5"/>
  <c r="U771" i="5"/>
  <c r="X598" i="5"/>
  <c r="AG530" i="5"/>
  <c r="U539" i="5"/>
  <c r="X505" i="5"/>
  <c r="X484" i="5"/>
  <c r="X322" i="5"/>
  <c r="AG660" i="5"/>
  <c r="AG651" i="5"/>
  <c r="AG709" i="5"/>
  <c r="AG696" i="5"/>
  <c r="X600" i="5"/>
  <c r="X616" i="5"/>
  <c r="X567" i="5"/>
  <c r="X568" i="5" s="1"/>
  <c r="X539" i="5"/>
  <c r="X507" i="5"/>
  <c r="X502" i="5"/>
  <c r="X439" i="5"/>
  <c r="X393" i="5"/>
  <c r="X397" i="5"/>
  <c r="X399" i="5" s="1"/>
  <c r="U509" i="5"/>
  <c r="U510" i="5" s="1"/>
  <c r="X468" i="5"/>
  <c r="X401" i="5"/>
  <c r="AG346" i="5"/>
  <c r="X353" i="5"/>
  <c r="X465" i="5"/>
  <c r="AD619" i="5"/>
  <c r="AD701" i="5"/>
  <c r="AD697" i="5"/>
  <c r="X825" i="5"/>
  <c r="X826" i="5" s="1"/>
  <c r="X780" i="5"/>
  <c r="X782" i="5" s="1"/>
  <c r="AA633" i="5"/>
  <c r="AD633" i="5"/>
  <c r="R636" i="5"/>
  <c r="S636" i="5" s="1"/>
  <c r="AA761" i="5"/>
  <c r="X761" i="5"/>
  <c r="AD642" i="5"/>
  <c r="U791" i="5"/>
  <c r="U716" i="5"/>
  <c r="R813" i="5"/>
  <c r="AD795" i="5"/>
  <c r="R726" i="5"/>
  <c r="S726" i="5" s="1"/>
  <c r="AA667" i="5"/>
  <c r="AB667" i="5" s="1"/>
  <c r="AD667" i="5"/>
  <c r="R682" i="5"/>
  <c r="X804" i="5"/>
  <c r="AD688" i="5"/>
  <c r="AF688" i="5" s="1"/>
  <c r="AD691" i="5"/>
  <c r="R697" i="5"/>
  <c r="S697" i="5" s="1"/>
  <c r="R635" i="5"/>
  <c r="AD812" i="5"/>
  <c r="R658" i="5"/>
  <c r="S658" i="5" s="1"/>
  <c r="Y658" i="5" s="1"/>
  <c r="R662" i="5"/>
  <c r="AA458" i="5"/>
  <c r="AB458" i="5" s="1"/>
  <c r="U458" i="5"/>
  <c r="AA511" i="5"/>
  <c r="AA551" i="5"/>
  <c r="U551" i="5"/>
  <c r="AA542" i="5"/>
  <c r="AA565" i="5"/>
  <c r="AB565" i="5" s="1"/>
  <c r="AD565" i="5"/>
  <c r="AA574" i="5"/>
  <c r="AB574" i="5" s="1"/>
  <c r="U574" i="5"/>
  <c r="AA597" i="5"/>
  <c r="AB597" i="5" s="1"/>
  <c r="AA603" i="5"/>
  <c r="U603" i="5"/>
  <c r="AA727" i="5"/>
  <c r="U727" i="5"/>
  <c r="AA586" i="5"/>
  <c r="R628" i="5"/>
  <c r="S628" i="5" s="1"/>
  <c r="R631" i="5"/>
  <c r="AD700" i="5"/>
  <c r="AD699" i="5"/>
  <c r="AA639" i="5"/>
  <c r="X639" i="5"/>
  <c r="AD654" i="5"/>
  <c r="AD660" i="5"/>
  <c r="X665" i="5"/>
  <c r="AD693" i="5"/>
  <c r="AD695" i="5"/>
  <c r="U808" i="5"/>
  <c r="W808" i="5" s="1"/>
  <c r="R787" i="5"/>
  <c r="AD787" i="5"/>
  <c r="AD773" i="5"/>
  <c r="AD731" i="5"/>
  <c r="U732" i="5"/>
  <c r="U733" i="5"/>
  <c r="AD736" i="5"/>
  <c r="X737" i="5"/>
  <c r="AG742" i="5"/>
  <c r="AD742" i="5"/>
  <c r="AE742" i="5"/>
  <c r="V742" i="5"/>
  <c r="U742" i="5"/>
  <c r="U743" i="5"/>
  <c r="U746" i="5"/>
  <c r="U775" i="5"/>
  <c r="U747" i="5"/>
  <c r="U817" i="5"/>
  <c r="W817" i="5" s="1"/>
  <c r="U831" i="5"/>
  <c r="AD839" i="5"/>
  <c r="U843" i="5"/>
  <c r="U844" i="5" s="1"/>
  <c r="AD852" i="5"/>
  <c r="U886" i="5"/>
  <c r="U887" i="5" s="1"/>
  <c r="AD854" i="5"/>
  <c r="U856" i="5"/>
  <c r="AD860" i="5"/>
  <c r="AF860" i="5" s="1"/>
  <c r="AD951" i="5"/>
  <c r="U946" i="5"/>
  <c r="U950" i="5" s="1"/>
  <c r="U868" i="5"/>
  <c r="U863" i="5"/>
  <c r="AD896" i="5"/>
  <c r="U919" i="5"/>
  <c r="AD893" i="5"/>
  <c r="X880" i="5"/>
  <c r="X881" i="5" s="1"/>
  <c r="U880" i="5"/>
  <c r="U881" i="5" s="1"/>
  <c r="U894" i="5"/>
  <c r="U958" i="5"/>
  <c r="U895" i="5"/>
  <c r="X864" i="5"/>
  <c r="R865" i="5"/>
  <c r="S865" i="5" s="1"/>
  <c r="U865" i="5"/>
  <c r="AD878" i="5"/>
  <c r="AE878" i="5"/>
  <c r="V878" i="5"/>
  <c r="AG878" i="5"/>
  <c r="AE8" i="5"/>
  <c r="V8" i="5"/>
  <c r="U8" i="5"/>
  <c r="R450" i="5"/>
  <c r="R451" i="5" s="1"/>
  <c r="U555" i="5"/>
  <c r="R671" i="5"/>
  <c r="AD684" i="5"/>
  <c r="R921" i="5"/>
  <c r="R864" i="5"/>
  <c r="U681" i="5"/>
  <c r="R684" i="5"/>
  <c r="R804" i="5"/>
  <c r="S804" i="5" s="1"/>
  <c r="U694" i="5"/>
  <c r="AD739" i="5"/>
  <c r="R742" i="5"/>
  <c r="AD746" i="5"/>
  <c r="AD748" i="5"/>
  <c r="AD752" i="5"/>
  <c r="AD816" i="5"/>
  <c r="AD831" i="5"/>
  <c r="AF831" i="5" s="1"/>
  <c r="AD840" i="5"/>
  <c r="AD846" i="5"/>
  <c r="AD876" i="5"/>
  <c r="AD849" i="5"/>
  <c r="AD886" i="5"/>
  <c r="AD888" i="5"/>
  <c r="AD857" i="5"/>
  <c r="AD891" i="5"/>
  <c r="AD952" i="5"/>
  <c r="AD946" i="5"/>
  <c r="AD863" i="5"/>
  <c r="R880" i="5"/>
  <c r="R881" i="5" s="1"/>
  <c r="AD880" i="5"/>
  <c r="R867" i="5"/>
  <c r="S867" i="5" s="1"/>
  <c r="T867" i="5" s="1"/>
  <c r="AD867" i="5"/>
  <c r="R801" i="5"/>
  <c r="R681" i="5"/>
  <c r="R807" i="5"/>
  <c r="AD921" i="5"/>
  <c r="R640" i="5"/>
  <c r="R645" i="5"/>
  <c r="R646" i="5"/>
  <c r="S646" i="5" s="1"/>
  <c r="R652" i="5"/>
  <c r="S652" i="5" s="1"/>
  <c r="U673" i="5"/>
  <c r="U688" i="5"/>
  <c r="R694" i="5"/>
  <c r="U737" i="5"/>
  <c r="R741" i="5"/>
  <c r="R919" i="5"/>
  <c r="S919" i="5" s="1"/>
  <c r="R958" i="5"/>
  <c r="R895" i="5"/>
  <c r="R920" i="5"/>
  <c r="R897" i="5"/>
  <c r="R672" i="5"/>
  <c r="S672" i="5" s="1"/>
  <c r="R300" i="5"/>
  <c r="R728" i="5"/>
  <c r="R785" i="5"/>
  <c r="R786" i="5"/>
  <c r="R755" i="5"/>
  <c r="R435" i="5"/>
  <c r="X896" i="5"/>
  <c r="R917" i="5"/>
  <c r="X953" i="5"/>
  <c r="R861" i="5"/>
  <c r="X858" i="5"/>
  <c r="R854" i="5"/>
  <c r="X883" i="5"/>
  <c r="R850" i="5"/>
  <c r="X877" i="5"/>
  <c r="R873" i="5"/>
  <c r="X841" i="5"/>
  <c r="R839" i="5"/>
  <c r="X817" i="5"/>
  <c r="R753" i="5"/>
  <c r="X749" i="5"/>
  <c r="R774" i="5"/>
  <c r="R730" i="5"/>
  <c r="R638" i="5"/>
  <c r="R768" i="5"/>
  <c r="R621" i="5"/>
  <c r="X808" i="5"/>
  <c r="R803" i="5"/>
  <c r="R769" i="5"/>
  <c r="AG720" i="5"/>
  <c r="R660" i="5"/>
  <c r="R716" i="5"/>
  <c r="S716" i="5" s="1"/>
  <c r="R637" i="5"/>
  <c r="S637" i="5" s="1"/>
  <c r="R444" i="5"/>
  <c r="S444" i="5" s="1"/>
  <c r="R589" i="5"/>
  <c r="R536" i="5"/>
  <c r="X452" i="5"/>
  <c r="R469" i="5"/>
  <c r="R481" i="5"/>
  <c r="R482" i="5" s="1"/>
  <c r="R349" i="5"/>
  <c r="R350" i="5" s="1"/>
  <c r="R606" i="5"/>
  <c r="R598" i="5"/>
  <c r="S598" i="5" s="1"/>
  <c r="X535" i="5"/>
  <c r="R505" i="5"/>
  <c r="R322" i="5"/>
  <c r="R616" i="5"/>
  <c r="R539" i="5"/>
  <c r="S539" i="5" s="1"/>
  <c r="R502" i="5"/>
  <c r="AG450" i="5"/>
  <c r="AG466" i="5"/>
  <c r="U383" i="5"/>
  <c r="R359" i="5"/>
  <c r="X370" i="5"/>
  <c r="R357" i="5"/>
  <c r="AG374" i="5"/>
  <c r="R468" i="5"/>
  <c r="R401" i="5"/>
  <c r="R406" i="5"/>
  <c r="R407" i="5" s="1"/>
  <c r="R368" i="5"/>
  <c r="R353" i="5"/>
  <c r="R328" i="5"/>
  <c r="U238" i="5"/>
  <c r="AD321" i="5"/>
  <c r="X216" i="5"/>
  <c r="X292" i="5"/>
  <c r="X270" i="5"/>
  <c r="AG262" i="5"/>
  <c r="X188" i="5"/>
  <c r="R277" i="5"/>
  <c r="S277" i="5" s="1"/>
  <c r="AA398" i="5"/>
  <c r="AD398" i="5"/>
  <c r="AD327" i="5"/>
  <c r="AA497" i="5"/>
  <c r="AB497" i="5" s="1"/>
  <c r="R497" i="5"/>
  <c r="AD561" i="5"/>
  <c r="AD376" i="5"/>
  <c r="AD590" i="5"/>
  <c r="AD596" i="5"/>
  <c r="R698" i="5"/>
  <c r="S698" i="5" s="1"/>
  <c r="AD825" i="5"/>
  <c r="R784" i="5"/>
  <c r="X711" i="5"/>
  <c r="X714" i="5"/>
  <c r="X758" i="5"/>
  <c r="AD785" i="5"/>
  <c r="AG646" i="5"/>
  <c r="AD822" i="5"/>
  <c r="X707" i="5"/>
  <c r="U674" i="5"/>
  <c r="AD687" i="5"/>
  <c r="AA572" i="5"/>
  <c r="U572" i="5"/>
  <c r="AG609" i="5"/>
  <c r="X798" i="5"/>
  <c r="AA473" i="5"/>
  <c r="U473" i="5"/>
  <c r="AA501" i="5"/>
  <c r="AB501" i="5" s="1"/>
  <c r="AA495" i="5"/>
  <c r="U495" i="5"/>
  <c r="AA537" i="5"/>
  <c r="AB537" i="5" s="1"/>
  <c r="AA544" i="5"/>
  <c r="AA588" i="5"/>
  <c r="U588" i="5"/>
  <c r="AA592" i="5"/>
  <c r="U592" i="5"/>
  <c r="AA605" i="5"/>
  <c r="AB605" i="5" s="1"/>
  <c r="AA809" i="5"/>
  <c r="U809" i="5"/>
  <c r="AA810" i="5"/>
  <c r="AB810" i="5" s="1"/>
  <c r="U810" i="5"/>
  <c r="AA794" i="5"/>
  <c r="AB794" i="5" s="1"/>
  <c r="AA613" i="5"/>
  <c r="AD655" i="5"/>
  <c r="U770" i="5"/>
  <c r="U804" i="5"/>
  <c r="R690" i="5"/>
  <c r="U695" i="5"/>
  <c r="U805" i="5"/>
  <c r="AG808" i="5"/>
  <c r="AD728" i="5"/>
  <c r="U773" i="5"/>
  <c r="AD733" i="5"/>
  <c r="X734" i="5"/>
  <c r="AD737" i="5"/>
  <c r="AD738" i="5"/>
  <c r="U740" i="5"/>
  <c r="U745" i="5"/>
  <c r="AD751" i="5"/>
  <c r="U830" i="5"/>
  <c r="U870" i="5"/>
  <c r="U871" i="5" s="1"/>
  <c r="AD875" i="5"/>
  <c r="U849" i="5"/>
  <c r="U850" i="5"/>
  <c r="AD883" i="5"/>
  <c r="U853" i="5"/>
  <c r="U855" i="5"/>
  <c r="U857" i="5"/>
  <c r="U952" i="5"/>
  <c r="U953" i="5"/>
  <c r="U956" i="5"/>
  <c r="AD917" i="5"/>
  <c r="U918" i="5"/>
  <c r="X919" i="5"/>
  <c r="U920" i="5"/>
  <c r="U921" i="5"/>
  <c r="X921" i="5"/>
  <c r="AD892" i="5"/>
  <c r="R893" i="5"/>
  <c r="S893" i="5" s="1"/>
  <c r="U893" i="5"/>
  <c r="U957" i="5"/>
  <c r="U864" i="5"/>
  <c r="U897" i="5"/>
  <c r="AD866" i="5"/>
  <c r="U867" i="5"/>
  <c r="U878" i="5"/>
  <c r="U812" i="5"/>
  <c r="AA671" i="5"/>
  <c r="AB671" i="5" s="1"/>
  <c r="U787" i="5"/>
  <c r="R729" i="5"/>
  <c r="R737" i="5"/>
  <c r="S737" i="5" s="1"/>
  <c r="AD864" i="5"/>
  <c r="AA493" i="5"/>
  <c r="AB493" i="5" s="1"/>
  <c r="U570" i="5"/>
  <c r="U614" i="5"/>
  <c r="U780" i="5"/>
  <c r="U782" i="5" s="1"/>
  <c r="U759" i="5"/>
  <c r="X822" i="5"/>
  <c r="R800" i="5"/>
  <c r="X658" i="5"/>
  <c r="R823" i="5"/>
  <c r="S823" i="5" s="1"/>
  <c r="AD665" i="5"/>
  <c r="R677" i="5"/>
  <c r="AA682" i="5"/>
  <c r="AB682" i="5" s="1"/>
  <c r="X733" i="5"/>
  <c r="X742" i="5"/>
  <c r="AD585" i="5"/>
  <c r="AD632" i="5"/>
  <c r="AA675" i="5"/>
  <c r="U731" i="5"/>
  <c r="AD393" i="5"/>
  <c r="AD559" i="5"/>
  <c r="AD609" i="5"/>
  <c r="AA640" i="5"/>
  <c r="AA652" i="5"/>
  <c r="AA791" i="5"/>
  <c r="AG778" i="5"/>
  <c r="U726" i="5"/>
  <c r="AD694" i="5"/>
  <c r="AD732" i="5"/>
  <c r="AD919" i="5"/>
  <c r="AD958" i="5"/>
  <c r="AD8" i="5"/>
  <c r="AA642" i="5"/>
  <c r="AB642" i="5" s="1"/>
  <c r="R720" i="5"/>
  <c r="AD677" i="5"/>
  <c r="AG855" i="5"/>
  <c r="AG776" i="5"/>
  <c r="X847" i="5"/>
  <c r="X744" i="5"/>
  <c r="X685" i="5"/>
  <c r="X715" i="5"/>
  <c r="X687" i="5"/>
  <c r="X681" i="5"/>
  <c r="R797" i="5"/>
  <c r="S797" i="5" s="1"/>
  <c r="X632" i="5"/>
  <c r="AG395" i="5"/>
  <c r="R765" i="5"/>
  <c r="R896" i="5"/>
  <c r="R953" i="5"/>
  <c r="R858" i="5"/>
  <c r="R883" i="5"/>
  <c r="R877" i="5"/>
  <c r="S877" i="5" s="1"/>
  <c r="R841" i="5"/>
  <c r="R817" i="5"/>
  <c r="S817" i="5" s="1"/>
  <c r="R749" i="5"/>
  <c r="S749" i="5" s="1"/>
  <c r="X676" i="5"/>
  <c r="X811" i="5"/>
  <c r="X594" i="5"/>
  <c r="X650" i="5"/>
  <c r="X218" i="5"/>
  <c r="AA742" i="5"/>
  <c r="AB742" i="5" s="1"/>
  <c r="X773" i="5"/>
  <c r="R808" i="5"/>
  <c r="S808" i="5" s="1"/>
  <c r="AA691" i="5"/>
  <c r="R691" i="5"/>
  <c r="X678" i="5"/>
  <c r="X705" i="5"/>
  <c r="X591" i="5"/>
  <c r="X499" i="5"/>
  <c r="AG657" i="5"/>
  <c r="AG647" i="5"/>
  <c r="AG712" i="5"/>
  <c r="AG771" i="5"/>
  <c r="U598" i="5"/>
  <c r="X554" i="5"/>
  <c r="AG496" i="5"/>
  <c r="U505" i="5"/>
  <c r="R452" i="5"/>
  <c r="X475" i="5"/>
  <c r="U670" i="5"/>
  <c r="AA801" i="5"/>
  <c r="U797" i="5"/>
  <c r="AA793" i="5"/>
  <c r="U785" i="5"/>
  <c r="AA636" i="5"/>
  <c r="U756" i="5"/>
  <c r="AA698" i="5"/>
  <c r="AB698" i="5" s="1"/>
  <c r="X696" i="5"/>
  <c r="AA598" i="5"/>
  <c r="X604" i="5"/>
  <c r="AG558" i="5"/>
  <c r="U532" i="5"/>
  <c r="R535" i="5"/>
  <c r="X524" i="5"/>
  <c r="X525" i="5" s="1"/>
  <c r="AA505" i="5"/>
  <c r="AG435" i="5"/>
  <c r="X354" i="5"/>
  <c r="U706" i="5"/>
  <c r="U813" i="5"/>
  <c r="U641" i="5"/>
  <c r="U585" i="5"/>
  <c r="AG584" i="5"/>
  <c r="AA600" i="5"/>
  <c r="AB600" i="5" s="1"/>
  <c r="U594" i="5"/>
  <c r="AG536" i="5"/>
  <c r="AA567" i="5"/>
  <c r="U558" i="5"/>
  <c r="AG533" i="5"/>
  <c r="AA507" i="5"/>
  <c r="AB507" i="5" s="1"/>
  <c r="U514" i="5"/>
  <c r="AG475" i="5"/>
  <c r="AA439" i="5"/>
  <c r="X509" i="5"/>
  <c r="X510" i="5" s="1"/>
  <c r="R397" i="5"/>
  <c r="R399" i="5" s="1"/>
  <c r="R370" i="5"/>
  <c r="R310" i="5"/>
  <c r="AG465" i="5"/>
  <c r="X425" i="5"/>
  <c r="X426" i="5" s="1"/>
  <c r="R324" i="5"/>
  <c r="X239" i="5"/>
  <c r="R265" i="5"/>
  <c r="AG213" i="5"/>
  <c r="R461" i="5"/>
  <c r="AG422" i="5"/>
  <c r="X412" i="5"/>
  <c r="AG431" i="5"/>
  <c r="AG330" i="5"/>
  <c r="X273" i="5"/>
  <c r="R333" i="5"/>
  <c r="R216" i="5"/>
  <c r="S216" i="5" s="1"/>
  <c r="R238" i="5"/>
  <c r="R292" i="5"/>
  <c r="R243" i="5"/>
  <c r="R270" i="5"/>
  <c r="S270" i="5" s="1"/>
  <c r="R188" i="5"/>
  <c r="U226" i="5"/>
  <c r="R200" i="5"/>
  <c r="U306" i="5"/>
  <c r="AD573" i="5"/>
  <c r="X724" i="5"/>
  <c r="X679" i="5"/>
  <c r="AA608" i="5"/>
  <c r="AA799" i="5"/>
  <c r="U799" i="5"/>
  <c r="AA808" i="5"/>
  <c r="AB808" i="5" s="1"/>
  <c r="AD808" i="5"/>
  <c r="U728" i="5"/>
  <c r="R731" i="5"/>
  <c r="AD870" i="5"/>
  <c r="AD850" i="5"/>
  <c r="AD953" i="5"/>
  <c r="X867" i="5"/>
  <c r="AA570" i="5"/>
  <c r="AA780" i="5"/>
  <c r="AA648" i="5"/>
  <c r="AA665" i="5"/>
  <c r="AB665" i="5" s="1"/>
  <c r="U679" i="5"/>
  <c r="R772" i="5"/>
  <c r="AA741" i="5"/>
  <c r="AB741" i="5" s="1"/>
  <c r="U741" i="5"/>
  <c r="AD750" i="5"/>
  <c r="AD843" i="5"/>
  <c r="AD853" i="5"/>
  <c r="AD954" i="5"/>
  <c r="U684" i="5"/>
  <c r="X645" i="5"/>
  <c r="AA781" i="5"/>
  <c r="AB781" i="5" s="1"/>
  <c r="R715" i="5"/>
  <c r="X861" i="5"/>
  <c r="AA839" i="5"/>
  <c r="X839" i="5"/>
  <c r="AA817" i="5"/>
  <c r="R676" i="5"/>
  <c r="S676" i="5" s="1"/>
  <c r="AG732" i="5"/>
  <c r="R591" i="5"/>
  <c r="R554" i="5"/>
  <c r="X481" i="5"/>
  <c r="X482" i="5" s="1"/>
  <c r="R696" i="5"/>
  <c r="R524" i="5"/>
  <c r="R525" i="5" s="1"/>
  <c r="AA706" i="5"/>
  <c r="U425" i="5"/>
  <c r="U426" i="5" s="1"/>
  <c r="AG306" i="5"/>
  <c r="X324" i="5"/>
  <c r="X461" i="5"/>
  <c r="U416" i="5"/>
  <c r="AG387" i="5"/>
  <c r="AA251" i="5"/>
  <c r="X333" i="5"/>
  <c r="X335" i="5" s="1"/>
  <c r="X238" i="5"/>
  <c r="R264" i="5"/>
  <c r="S264" i="5" s="1"/>
  <c r="U213" i="5"/>
  <c r="U288" i="5"/>
  <c r="AG187" i="5"/>
  <c r="R94" i="5"/>
  <c r="X100" i="5"/>
  <c r="R127" i="5"/>
  <c r="X102" i="5"/>
  <c r="R62" i="5"/>
  <c r="X45" i="5"/>
  <c r="AD12" i="5"/>
  <c r="R833" i="5"/>
  <c r="R834" i="5" s="1"/>
  <c r="X833" i="5"/>
  <c r="X834" i="5" s="1"/>
  <c r="X693" i="5"/>
  <c r="X694" i="5"/>
  <c r="AD722" i="5"/>
  <c r="AG763" i="5"/>
  <c r="U696" i="5"/>
  <c r="AG539" i="5"/>
  <c r="X430" i="5"/>
  <c r="X433" i="5" s="1"/>
  <c r="U638" i="5"/>
  <c r="U546" i="5"/>
  <c r="U662" i="5"/>
  <c r="AG702" i="5"/>
  <c r="AG589" i="5"/>
  <c r="X534" i="5"/>
  <c r="U435" i="5"/>
  <c r="X463" i="5"/>
  <c r="X373" i="5"/>
  <c r="X427" i="5"/>
  <c r="X372" i="5"/>
  <c r="AD281" i="5"/>
  <c r="X203" i="5"/>
  <c r="AG194" i="5"/>
  <c r="X141" i="5"/>
  <c r="X863" i="5"/>
  <c r="X857" i="5"/>
  <c r="X876" i="5"/>
  <c r="X816" i="5"/>
  <c r="X743" i="5"/>
  <c r="X735" i="5"/>
  <c r="U738" i="5"/>
  <c r="X787" i="5"/>
  <c r="U683" i="5"/>
  <c r="AG662" i="5"/>
  <c r="X644" i="5"/>
  <c r="AD628" i="5"/>
  <c r="X460" i="5"/>
  <c r="R354" i="5"/>
  <c r="AG725" i="5"/>
  <c r="AG811" i="5"/>
  <c r="U624" i="5"/>
  <c r="U703" i="5"/>
  <c r="AG599" i="5"/>
  <c r="U591" i="5"/>
  <c r="AG554" i="5"/>
  <c r="U562" i="5"/>
  <c r="AG527" i="5"/>
  <c r="U444" i="5"/>
  <c r="AG469" i="5"/>
  <c r="X262" i="5"/>
  <c r="X323" i="5"/>
  <c r="U248" i="5"/>
  <c r="AD291" i="5"/>
  <c r="AD210" i="5"/>
  <c r="X237" i="5"/>
  <c r="X280" i="5"/>
  <c r="X269" i="5"/>
  <c r="AG246" i="5"/>
  <c r="AG232" i="5"/>
  <c r="AG215" i="5"/>
  <c r="X190" i="5"/>
  <c r="X125" i="5"/>
  <c r="U286" i="5"/>
  <c r="X184" i="5"/>
  <c r="U151" i="5"/>
  <c r="X103" i="5"/>
  <c r="AG125" i="5"/>
  <c r="X94" i="5"/>
  <c r="AG56" i="5"/>
  <c r="AG41" i="5"/>
  <c r="R11" i="5"/>
  <c r="S11" i="5" s="1"/>
  <c r="AG867" i="5"/>
  <c r="AG886" i="5"/>
  <c r="X775" i="5"/>
  <c r="X369" i="5"/>
  <c r="X659" i="5"/>
  <c r="X527" i="5"/>
  <c r="X541" i="5"/>
  <c r="X317" i="5"/>
  <c r="AD416" i="5"/>
  <c r="U755" i="5"/>
  <c r="AA700" i="5"/>
  <c r="U700" i="5"/>
  <c r="R723" i="5"/>
  <c r="AD726" i="5"/>
  <c r="U687" i="5"/>
  <c r="AA619" i="5"/>
  <c r="AB619" i="5" s="1"/>
  <c r="AA654" i="5"/>
  <c r="R654" i="5"/>
  <c r="R379" i="5"/>
  <c r="AA506" i="5"/>
  <c r="U506" i="5"/>
  <c r="AA656" i="5"/>
  <c r="AG695" i="5"/>
  <c r="U736" i="5"/>
  <c r="U846" i="5"/>
  <c r="U851" i="5"/>
  <c r="U854" i="5"/>
  <c r="U951" i="5"/>
  <c r="U955" i="5" s="1"/>
  <c r="X865" i="5"/>
  <c r="AA658" i="5"/>
  <c r="R770" i="5"/>
  <c r="S770" i="5" s="1"/>
  <c r="AA681" i="5"/>
  <c r="AD681" i="5"/>
  <c r="U686" i="5"/>
  <c r="AD814" i="5"/>
  <c r="AD874" i="5"/>
  <c r="AD855" i="5"/>
  <c r="AD868" i="5"/>
  <c r="AA645" i="5"/>
  <c r="AB645" i="5" s="1"/>
  <c r="AG770" i="5"/>
  <c r="AA737" i="5"/>
  <c r="AB737" i="5" s="1"/>
  <c r="AA921" i="5"/>
  <c r="R685" i="5"/>
  <c r="AA854" i="5"/>
  <c r="AB854" i="5" s="1"/>
  <c r="X854" i="5"/>
  <c r="AA883" i="5"/>
  <c r="X753" i="5"/>
  <c r="X730" i="5"/>
  <c r="R725" i="5"/>
  <c r="R218" i="5"/>
  <c r="R773" i="5"/>
  <c r="S773" i="5" s="1"/>
  <c r="X803" i="5"/>
  <c r="R678" i="5"/>
  <c r="AA657" i="5"/>
  <c r="AB657" i="5" s="1"/>
  <c r="AA712" i="5"/>
  <c r="X589" i="5"/>
  <c r="AA475" i="5"/>
  <c r="R475" i="5"/>
  <c r="AA524" i="5"/>
  <c r="AA585" i="5"/>
  <c r="X306" i="5"/>
  <c r="X357" i="5"/>
  <c r="AA245" i="5"/>
  <c r="AB245" i="5" s="1"/>
  <c r="R425" i="5"/>
  <c r="R426" i="5" s="1"/>
  <c r="X406" i="5"/>
  <c r="X407" i="5" s="1"/>
  <c r="X312" i="5"/>
  <c r="R412" i="5"/>
  <c r="AA353" i="5"/>
  <c r="AB353" i="5" s="1"/>
  <c r="AA324" i="5"/>
  <c r="AB324" i="5" s="1"/>
  <c r="AA321" i="5"/>
  <c r="AA216" i="5"/>
  <c r="AB216" i="5" s="1"/>
  <c r="R115" i="5"/>
  <c r="R194" i="5"/>
  <c r="X133" i="5"/>
  <c r="X204" i="5"/>
  <c r="X109" i="5"/>
  <c r="R176" i="5"/>
  <c r="AG115" i="5"/>
  <c r="X148" i="5"/>
  <c r="X139" i="5"/>
  <c r="U115" i="5"/>
  <c r="AG148" i="5"/>
  <c r="R137" i="5"/>
  <c r="S137" i="5" s="1"/>
  <c r="U98" i="5"/>
  <c r="R68" i="5"/>
  <c r="R69" i="5" s="1"/>
  <c r="R70" i="5"/>
  <c r="R71" i="5" s="1"/>
  <c r="X127" i="5"/>
  <c r="AA127" i="5"/>
  <c r="AG103" i="5"/>
  <c r="U84" i="5"/>
  <c r="AG133" i="5"/>
  <c r="U68" i="5"/>
  <c r="U69" i="5" s="1"/>
  <c r="U72" i="5" s="1"/>
  <c r="X78" i="5"/>
  <c r="X79" i="5" s="1"/>
  <c r="AD26" i="5"/>
  <c r="R851" i="5"/>
  <c r="R693" i="5"/>
  <c r="S693" i="5" s="1"/>
  <c r="R806" i="5"/>
  <c r="AG730" i="5"/>
  <c r="AG707" i="5"/>
  <c r="R599" i="5"/>
  <c r="S599" i="5" s="1"/>
  <c r="R430" i="5"/>
  <c r="R463" i="5"/>
  <c r="S463" i="5" s="1"/>
  <c r="AA347" i="5"/>
  <c r="AB347" i="5" s="1"/>
  <c r="R373" i="5"/>
  <c r="X466" i="5"/>
  <c r="R427" i="5"/>
  <c r="R429" i="5" s="1"/>
  <c r="R326" i="5"/>
  <c r="S326" i="5" s="1"/>
  <c r="R372" i="5"/>
  <c r="R377" i="5" s="1"/>
  <c r="R255" i="5"/>
  <c r="S255" i="5" s="1"/>
  <c r="X85" i="5"/>
  <c r="X50" i="5"/>
  <c r="X891" i="5"/>
  <c r="X849" i="5"/>
  <c r="X831" i="5"/>
  <c r="X746" i="5"/>
  <c r="R894" i="5"/>
  <c r="S894" i="5" s="1"/>
  <c r="AG746" i="5"/>
  <c r="X855" i="5"/>
  <c r="X814" i="5"/>
  <c r="R644" i="5"/>
  <c r="R460" i="5"/>
  <c r="X683" i="5"/>
  <c r="X762" i="5"/>
  <c r="R708" i="5"/>
  <c r="X558" i="5"/>
  <c r="R313" i="5"/>
  <c r="X207" i="5"/>
  <c r="U719" i="5"/>
  <c r="U693" i="5"/>
  <c r="U685" i="5"/>
  <c r="U680" i="5"/>
  <c r="U672" i="5"/>
  <c r="X819" i="5"/>
  <c r="X820" i="5" s="1"/>
  <c r="X638" i="5"/>
  <c r="R441" i="5"/>
  <c r="U668" i="5"/>
  <c r="U795" i="5"/>
  <c r="W795" i="5" s="1"/>
  <c r="U827" i="5"/>
  <c r="U828" i="5" s="1"/>
  <c r="U825" i="5"/>
  <c r="U826" i="5" s="1"/>
  <c r="X702" i="5"/>
  <c r="AG616" i="5"/>
  <c r="U564" i="5"/>
  <c r="R557" i="5"/>
  <c r="X561" i="5"/>
  <c r="AG502" i="5"/>
  <c r="U442" i="5"/>
  <c r="AD464" i="5"/>
  <c r="AG668" i="5"/>
  <c r="AG795" i="5"/>
  <c r="AG827" i="5"/>
  <c r="AG825" i="5"/>
  <c r="AG621" i="5"/>
  <c r="U596" i="5"/>
  <c r="R581" i="5"/>
  <c r="X564" i="5"/>
  <c r="AG548" i="5"/>
  <c r="U517" i="5"/>
  <c r="U518" i="5" s="1"/>
  <c r="R476" i="5"/>
  <c r="X442" i="5"/>
  <c r="R363" i="5"/>
  <c r="R393" i="5"/>
  <c r="X375" i="5"/>
  <c r="AG412" i="5"/>
  <c r="AG428" i="5"/>
  <c r="R389" i="5"/>
  <c r="R395" i="5"/>
  <c r="X355" i="5"/>
  <c r="R394" i="5"/>
  <c r="R262" i="5"/>
  <c r="U461" i="5"/>
  <c r="X383" i="5"/>
  <c r="AG331" i="5"/>
  <c r="U484" i="5"/>
  <c r="AG270" i="5"/>
  <c r="AA300" i="5"/>
  <c r="AB300" i="5" s="1"/>
  <c r="AH300" i="5" s="1"/>
  <c r="R269" i="5"/>
  <c r="R254" i="5"/>
  <c r="U319" i="5"/>
  <c r="U320" i="5" s="1"/>
  <c r="R204" i="5"/>
  <c r="R125" i="5"/>
  <c r="S125" i="5" s="1"/>
  <c r="AA222" i="5"/>
  <c r="R202" i="5"/>
  <c r="U187" i="5"/>
  <c r="U192" i="5"/>
  <c r="U198" i="5" s="1"/>
  <c r="X171" i="5"/>
  <c r="X106" i="5"/>
  <c r="X111" i="5"/>
  <c r="X193" i="5"/>
  <c r="X164" i="5"/>
  <c r="R131" i="5"/>
  <c r="R132" i="5" s="1"/>
  <c r="R149" i="5"/>
  <c r="R93" i="5"/>
  <c r="R103" i="5"/>
  <c r="R117" i="5"/>
  <c r="U56" i="5"/>
  <c r="X51" i="5"/>
  <c r="AA958" i="5"/>
  <c r="R802" i="5"/>
  <c r="AD643" i="5"/>
  <c r="X785" i="5"/>
  <c r="AG705" i="5"/>
  <c r="AG783" i="5"/>
  <c r="AG546" i="5"/>
  <c r="X448" i="5"/>
  <c r="R309" i="5"/>
  <c r="S309" i="5" s="1"/>
  <c r="AG724" i="5"/>
  <c r="AG573" i="5"/>
  <c r="U436" i="5"/>
  <c r="X331" i="5"/>
  <c r="AA419" i="5"/>
  <c r="R419" i="5"/>
  <c r="AD564" i="5"/>
  <c r="U823" i="5"/>
  <c r="R668" i="5"/>
  <c r="R611" i="5"/>
  <c r="S611" i="5" s="1"/>
  <c r="AA661" i="5"/>
  <c r="X661" i="5"/>
  <c r="AA549" i="5"/>
  <c r="AA620" i="5"/>
  <c r="U620" i="5"/>
  <c r="AA711" i="5"/>
  <c r="AB711" i="5" s="1"/>
  <c r="R688" i="5"/>
  <c r="U744" i="5"/>
  <c r="AA749" i="5"/>
  <c r="AB749" i="5" s="1"/>
  <c r="U749" i="5"/>
  <c r="U873" i="5"/>
  <c r="U876" i="5"/>
  <c r="AA858" i="5"/>
  <c r="U858" i="5"/>
  <c r="U892" i="5"/>
  <c r="AA897" i="5"/>
  <c r="AD897" i="5"/>
  <c r="AD865" i="5"/>
  <c r="AA555" i="5"/>
  <c r="AB555" i="5" s="1"/>
  <c r="AA812" i="5"/>
  <c r="AB812" i="5" s="1"/>
  <c r="AA673" i="5"/>
  <c r="AD673" i="5"/>
  <c r="AA614" i="5"/>
  <c r="AA759" i="5"/>
  <c r="R718" i="5"/>
  <c r="R733" i="5"/>
  <c r="AD744" i="5"/>
  <c r="AD776" i="5"/>
  <c r="AD847" i="5"/>
  <c r="AD859" i="5"/>
  <c r="AA733" i="5"/>
  <c r="AA726" i="5"/>
  <c r="AB726" i="5" s="1"/>
  <c r="AA688" i="5"/>
  <c r="AA611" i="5"/>
  <c r="AD716" i="5"/>
  <c r="X920" i="5"/>
  <c r="R687" i="5"/>
  <c r="AA850" i="5"/>
  <c r="AB850" i="5" s="1"/>
  <c r="X850" i="5"/>
  <c r="AA774" i="5"/>
  <c r="X774" i="5"/>
  <c r="R594" i="5"/>
  <c r="R650" i="5"/>
  <c r="S650" i="5" s="1"/>
  <c r="AA803" i="5"/>
  <c r="AB803" i="5" s="1"/>
  <c r="AA678" i="5"/>
  <c r="AB678" i="5" s="1"/>
  <c r="X637" i="5"/>
  <c r="X606" i="5"/>
  <c r="R604" i="5"/>
  <c r="AA813" i="5"/>
  <c r="AB813" i="5" s="1"/>
  <c r="AA450" i="5"/>
  <c r="AA425" i="5"/>
  <c r="X328" i="5"/>
  <c r="AA312" i="5"/>
  <c r="AB312" i="5" s="1"/>
  <c r="R312" i="5"/>
  <c r="X265" i="5"/>
  <c r="R212" i="5"/>
  <c r="AG352" i="5"/>
  <c r="U264" i="5"/>
  <c r="X243" i="5"/>
  <c r="R89" i="5"/>
  <c r="X231" i="5"/>
  <c r="R109" i="5"/>
  <c r="R148" i="5"/>
  <c r="R154" i="5"/>
  <c r="AG192" i="5"/>
  <c r="R139" i="5"/>
  <c r="S139" i="5" s="1"/>
  <c r="X119" i="5"/>
  <c r="X163" i="5"/>
  <c r="X56" i="5"/>
  <c r="R96" i="5"/>
  <c r="AA102" i="5"/>
  <c r="R102" i="5"/>
  <c r="S102" i="5" s="1"/>
  <c r="X36" i="5"/>
  <c r="AA12" i="5"/>
  <c r="R8" i="5"/>
  <c r="R744" i="5"/>
  <c r="AG865" i="5"/>
  <c r="X457" i="5"/>
  <c r="AA694" i="5"/>
  <c r="X770" i="5"/>
  <c r="AA722" i="5"/>
  <c r="AG632" i="5"/>
  <c r="AA744" i="5"/>
  <c r="AB744" i="5" s="1"/>
  <c r="AG800" i="5"/>
  <c r="AA763" i="5"/>
  <c r="AB763" i="5" s="1"/>
  <c r="U714" i="5"/>
  <c r="AA696" i="5"/>
  <c r="AA539" i="5"/>
  <c r="AB539" i="5" s="1"/>
  <c r="U535" i="5"/>
  <c r="U811" i="5"/>
  <c r="X701" i="5"/>
  <c r="AG457" i="5"/>
  <c r="AG756" i="5"/>
  <c r="U601" i="5"/>
  <c r="AA589" i="5"/>
  <c r="U530" i="5"/>
  <c r="AA534" i="5"/>
  <c r="AB534" i="5" s="1"/>
  <c r="AG452" i="5"/>
  <c r="AA435" i="5"/>
  <c r="X380" i="5"/>
  <c r="AG376" i="5"/>
  <c r="AG401" i="5"/>
  <c r="R466" i="5"/>
  <c r="X400" i="5"/>
  <c r="X255" i="5"/>
  <c r="X258" i="5"/>
  <c r="AA261" i="5"/>
  <c r="AB261" i="5" s="1"/>
  <c r="AG334" i="5"/>
  <c r="X192" i="5"/>
  <c r="R151" i="5"/>
  <c r="AG174" i="5"/>
  <c r="AA141" i="5"/>
  <c r="X58" i="5"/>
  <c r="X59" i="5" s="1"/>
  <c r="AG876" i="5"/>
  <c r="X952" i="5"/>
  <c r="X886" i="5"/>
  <c r="X887" i="5" s="1"/>
  <c r="X840" i="5"/>
  <c r="X748" i="5"/>
  <c r="X246" i="5"/>
  <c r="U730" i="5"/>
  <c r="AA787" i="5"/>
  <c r="AB787" i="5" s="1"/>
  <c r="AG693" i="5"/>
  <c r="X674" i="5"/>
  <c r="X653" i="5"/>
  <c r="AA644" i="5"/>
  <c r="X756" i="5"/>
  <c r="AA628" i="5"/>
  <c r="AB628" i="5" s="1"/>
  <c r="X601" i="5"/>
  <c r="R683" i="5"/>
  <c r="S683" i="5" s="1"/>
  <c r="R762" i="5"/>
  <c r="R558" i="5"/>
  <c r="R207" i="5"/>
  <c r="R732" i="5"/>
  <c r="S732" i="5" s="1"/>
  <c r="R819" i="5"/>
  <c r="R820" i="5" s="1"/>
  <c r="R702" i="5"/>
  <c r="S702" i="5" s="1"/>
  <c r="R561" i="5"/>
  <c r="R564" i="5"/>
  <c r="S564" i="5" s="1"/>
  <c r="R442" i="5"/>
  <c r="U720" i="5"/>
  <c r="U705" i="5"/>
  <c r="U632" i="5"/>
  <c r="AG610" i="5"/>
  <c r="X771" i="5"/>
  <c r="X593" i="5"/>
  <c r="X575" i="5"/>
  <c r="AA554" i="5"/>
  <c r="X543" i="5"/>
  <c r="X532" i="5"/>
  <c r="X522" i="5"/>
  <c r="X523" i="5" s="1"/>
  <c r="X500" i="5"/>
  <c r="AA469" i="5"/>
  <c r="R375" i="5"/>
  <c r="R355" i="5"/>
  <c r="X336" i="5"/>
  <c r="X337" i="5" s="1"/>
  <c r="R288" i="5"/>
  <c r="R383" i="5"/>
  <c r="AA323" i="5"/>
  <c r="R323" i="5"/>
  <c r="U270" i="5"/>
  <c r="AD279" i="5"/>
  <c r="AA291" i="5"/>
  <c r="X288" i="5"/>
  <c r="AA210" i="5"/>
  <c r="AB210" i="5" s="1"/>
  <c r="AC210" i="5" s="1"/>
  <c r="X212" i="5"/>
  <c r="AA237" i="5"/>
  <c r="AB237" i="5" s="1"/>
  <c r="AC237" i="5" s="1"/>
  <c r="X272" i="5"/>
  <c r="AA280" i="5"/>
  <c r="AB280" i="5" s="1"/>
  <c r="X266" i="5"/>
  <c r="X248" i="5"/>
  <c r="AG240" i="5"/>
  <c r="AA273" i="5"/>
  <c r="AA267" i="5"/>
  <c r="AB267" i="5" s="1"/>
  <c r="R284" i="5"/>
  <c r="AG319" i="5"/>
  <c r="X197" i="5"/>
  <c r="R177" i="5"/>
  <c r="AG288" i="5"/>
  <c r="AG188" i="5"/>
  <c r="R106" i="5"/>
  <c r="S106" i="5" s="1"/>
  <c r="R111" i="5"/>
  <c r="S111" i="5" s="1"/>
  <c r="R193" i="5"/>
  <c r="R164" i="5"/>
  <c r="X149" i="5"/>
  <c r="X88" i="5"/>
  <c r="AG135" i="5"/>
  <c r="AA103" i="5"/>
  <c r="AG151" i="5"/>
  <c r="AA125" i="5"/>
  <c r="AB125" i="5" s="1"/>
  <c r="U163" i="5"/>
  <c r="U165" i="5" s="1"/>
  <c r="AA94" i="5"/>
  <c r="X91" i="5"/>
  <c r="U62" i="5"/>
  <c r="AA41" i="5"/>
  <c r="AB41" i="5" s="1"/>
  <c r="AA867" i="5"/>
  <c r="AB867" i="5" s="1"/>
  <c r="R814" i="5"/>
  <c r="X862" i="5"/>
  <c r="R369" i="5"/>
  <c r="S369" i="5" s="1"/>
  <c r="X573" i="5"/>
  <c r="R659" i="5"/>
  <c r="X548" i="5"/>
  <c r="X562" i="5"/>
  <c r="AA527" i="5"/>
  <c r="R527" i="5"/>
  <c r="R541" i="5"/>
  <c r="S541" i="5" s="1"/>
  <c r="X413" i="5"/>
  <c r="AG356" i="5"/>
  <c r="AG227" i="5"/>
  <c r="U229" i="5"/>
  <c r="X129" i="5"/>
  <c r="R863" i="5"/>
  <c r="S863" i="5" s="1"/>
  <c r="R857" i="5"/>
  <c r="S857" i="5" s="1"/>
  <c r="R876" i="5"/>
  <c r="S876" i="5" s="1"/>
  <c r="R816" i="5"/>
  <c r="S816" i="5" s="1"/>
  <c r="R743" i="5"/>
  <c r="S743" i="5" s="1"/>
  <c r="X866" i="5"/>
  <c r="X954" i="5"/>
  <c r="X843" i="5"/>
  <c r="X844" i="5" s="1"/>
  <c r="X284" i="5"/>
  <c r="X695" i="5"/>
  <c r="X686" i="5"/>
  <c r="X670" i="5"/>
  <c r="X767" i="5"/>
  <c r="X821" i="5"/>
  <c r="X651" i="5"/>
  <c r="X689" i="5"/>
  <c r="AG641" i="5"/>
  <c r="AG666" i="5"/>
  <c r="AG822" i="5"/>
  <c r="AG760" i="5"/>
  <c r="AG627" i="5"/>
  <c r="AG575" i="5"/>
  <c r="U571" i="5"/>
  <c r="X533" i="5"/>
  <c r="AG436" i="5"/>
  <c r="AG325" i="5"/>
  <c r="U490" i="5"/>
  <c r="X422" i="5"/>
  <c r="X351" i="5"/>
  <c r="AG254" i="5"/>
  <c r="AG460" i="5"/>
  <c r="U412" i="5"/>
  <c r="AG635" i="5"/>
  <c r="AA798" i="5"/>
  <c r="AB798" i="5" s="1"/>
  <c r="AA773" i="5"/>
  <c r="AG773" i="5"/>
  <c r="U816" i="5"/>
  <c r="AD884" i="5"/>
  <c r="AA895" i="5"/>
  <c r="AB895" i="5" s="1"/>
  <c r="AD895" i="5"/>
  <c r="AD862" i="5"/>
  <c r="AA766" i="5"/>
  <c r="AB766" i="5" s="1"/>
  <c r="AA729" i="5"/>
  <c r="U729" i="5"/>
  <c r="AG653" i="5"/>
  <c r="AA953" i="5"/>
  <c r="AB953" i="5" s="1"/>
  <c r="AA873" i="5"/>
  <c r="X873" i="5"/>
  <c r="AA499" i="5"/>
  <c r="AB499" i="5" s="1"/>
  <c r="R499" i="5"/>
  <c r="AA536" i="5"/>
  <c r="AB536" i="5" s="1"/>
  <c r="AG461" i="5"/>
  <c r="R239" i="5"/>
  <c r="AA328" i="5"/>
  <c r="AB328" i="5" s="1"/>
  <c r="R231" i="5"/>
  <c r="AA204" i="5"/>
  <c r="U172" i="5"/>
  <c r="AG200" i="5"/>
  <c r="X137" i="5"/>
  <c r="X68" i="5"/>
  <c r="X69" i="5" s="1"/>
  <c r="AA128" i="5"/>
  <c r="U128" i="5"/>
  <c r="X80" i="5"/>
  <c r="AA62" i="5"/>
  <c r="AD62" i="5"/>
  <c r="AA770" i="5"/>
  <c r="AA715" i="5"/>
  <c r="AB715" i="5" s="1"/>
  <c r="X806" i="5"/>
  <c r="AA707" i="5"/>
  <c r="AA800" i="5"/>
  <c r="AA535" i="5"/>
  <c r="R701" i="5"/>
  <c r="AA452" i="5"/>
  <c r="AB452" i="5" s="1"/>
  <c r="AA400" i="5"/>
  <c r="AA181" i="5"/>
  <c r="AB181" i="5" s="1"/>
  <c r="AA118" i="5"/>
  <c r="AB118" i="5" s="1"/>
  <c r="AG120" i="5"/>
  <c r="X888" i="5"/>
  <c r="X889" i="5" s="1"/>
  <c r="R840" i="5"/>
  <c r="X868" i="5"/>
  <c r="AA708" i="5"/>
  <c r="X708" i="5"/>
  <c r="AA558" i="5"/>
  <c r="AA207" i="5"/>
  <c r="AB207" i="5" s="1"/>
  <c r="X807" i="5"/>
  <c r="AA685" i="5"/>
  <c r="AA672" i="5"/>
  <c r="AB672" i="5" s="1"/>
  <c r="AA792" i="5"/>
  <c r="AB792" i="5" s="1"/>
  <c r="AG792" i="5"/>
  <c r="AA612" i="5"/>
  <c r="AG612" i="5"/>
  <c r="U581" i="5"/>
  <c r="AG517" i="5"/>
  <c r="AG389" i="5"/>
  <c r="AA795" i="5"/>
  <c r="AA825" i="5"/>
  <c r="AB825" i="5" s="1"/>
  <c r="AG562" i="5"/>
  <c r="AA632" i="5"/>
  <c r="AB632" i="5" s="1"/>
  <c r="AA543" i="5"/>
  <c r="AB543" i="5" s="1"/>
  <c r="AG362" i="5"/>
  <c r="AA355" i="5"/>
  <c r="AB355" i="5" s="1"/>
  <c r="AA308" i="5"/>
  <c r="AB308" i="5" s="1"/>
  <c r="AA277" i="5"/>
  <c r="AA409" i="5"/>
  <c r="AA397" i="5"/>
  <c r="AA372" i="5"/>
  <c r="AA212" i="5"/>
  <c r="AA240" i="5"/>
  <c r="AA202" i="5"/>
  <c r="AB202" i="5" s="1"/>
  <c r="X202" i="5"/>
  <c r="X205" i="5" s="1"/>
  <c r="R197" i="5"/>
  <c r="R190" i="5"/>
  <c r="AA171" i="5"/>
  <c r="AB171" i="5" s="1"/>
  <c r="X93" i="5"/>
  <c r="R91" i="5"/>
  <c r="R874" i="5"/>
  <c r="S874" i="5" s="1"/>
  <c r="R573" i="5"/>
  <c r="AG689" i="5"/>
  <c r="AA624" i="5"/>
  <c r="AG624" i="5"/>
  <c r="AA783" i="5"/>
  <c r="X609" i="5"/>
  <c r="R517" i="5"/>
  <c r="R518" i="5" s="1"/>
  <c r="U269" i="5"/>
  <c r="X200" i="5"/>
  <c r="X161" i="5"/>
  <c r="U104" i="5"/>
  <c r="X39" i="5"/>
  <c r="R888" i="5"/>
  <c r="R889" i="5" s="1"/>
  <c r="R846" i="5"/>
  <c r="AA840" i="5"/>
  <c r="R746" i="5"/>
  <c r="S746" i="5" s="1"/>
  <c r="X957" i="5"/>
  <c r="R735" i="5"/>
  <c r="R892" i="5"/>
  <c r="AG919" i="5"/>
  <c r="U689" i="5"/>
  <c r="R767" i="5"/>
  <c r="R530" i="5"/>
  <c r="R918" i="5"/>
  <c r="X860" i="5"/>
  <c r="X856" i="5"/>
  <c r="R852" i="5"/>
  <c r="R875" i="5"/>
  <c r="S875" i="5" s="1"/>
  <c r="X830" i="5"/>
  <c r="X815" i="5"/>
  <c r="R747" i="5"/>
  <c r="R689" i="5"/>
  <c r="S689" i="5" s="1"/>
  <c r="T689" i="5" s="1"/>
  <c r="R514" i="5"/>
  <c r="AG740" i="5"/>
  <c r="X699" i="5"/>
  <c r="U723" i="5"/>
  <c r="U784" i="5"/>
  <c r="U454" i="5"/>
  <c r="AG784" i="5"/>
  <c r="AG520" i="5"/>
  <c r="U655" i="5"/>
  <c r="AG797" i="5"/>
  <c r="U621" i="5"/>
  <c r="U548" i="5"/>
  <c r="U550" i="5" s="1"/>
  <c r="X367" i="5"/>
  <c r="R422" i="5"/>
  <c r="S422" i="5" s="1"/>
  <c r="R351" i="5"/>
  <c r="R307" i="5"/>
  <c r="AG416" i="5"/>
  <c r="X256" i="5"/>
  <c r="AG413" i="5"/>
  <c r="R382" i="5"/>
  <c r="S382" i="5" s="1"/>
  <c r="AA431" i="5"/>
  <c r="X361" i="5"/>
  <c r="R315" i="5"/>
  <c r="S315" i="5" s="1"/>
  <c r="T315" i="5" s="1"/>
  <c r="X276" i="5"/>
  <c r="X263" i="5"/>
  <c r="X259" i="5"/>
  <c r="X342" i="5"/>
  <c r="X343" i="5" s="1"/>
  <c r="X211" i="5"/>
  <c r="AG234" i="5"/>
  <c r="X215" i="5"/>
  <c r="R112" i="5"/>
  <c r="AG196" i="5"/>
  <c r="X116" i="5"/>
  <c r="X145" i="5"/>
  <c r="U185" i="5"/>
  <c r="X113" i="5"/>
  <c r="U155" i="5"/>
  <c r="X151" i="5"/>
  <c r="AG98" i="5"/>
  <c r="AD40" i="5"/>
  <c r="X154" i="5"/>
  <c r="X60" i="5"/>
  <c r="AD49" i="5"/>
  <c r="R9" i="5"/>
  <c r="S9" i="5" s="1"/>
  <c r="R859" i="5"/>
  <c r="S859" i="5" s="1"/>
  <c r="R843" i="5"/>
  <c r="R844" i="5" s="1"/>
  <c r="X739" i="5"/>
  <c r="X878" i="5"/>
  <c r="X736" i="5"/>
  <c r="U676" i="5"/>
  <c r="X520" i="5"/>
  <c r="AG738" i="5"/>
  <c r="AG683" i="5"/>
  <c r="X725" i="5"/>
  <c r="U725" i="5"/>
  <c r="AG714" i="5"/>
  <c r="U545" i="5"/>
  <c r="AG444" i="5"/>
  <c r="U468" i="5"/>
  <c r="AG420" i="5"/>
  <c r="U259" i="5"/>
  <c r="AG336" i="5"/>
  <c r="X247" i="5"/>
  <c r="X187" i="5"/>
  <c r="X221" i="5"/>
  <c r="X213" i="5"/>
  <c r="R55" i="5"/>
  <c r="AG163" i="5"/>
  <c r="AD66" i="5"/>
  <c r="X90" i="5"/>
  <c r="AG68" i="5"/>
  <c r="AA697" i="5"/>
  <c r="AB697" i="5" s="1"/>
  <c r="AG697" i="5"/>
  <c r="AA443" i="5"/>
  <c r="AB443" i="5" s="1"/>
  <c r="AA753" i="5"/>
  <c r="U753" i="5"/>
  <c r="AA861" i="5"/>
  <c r="AD861" i="5"/>
  <c r="AA896" i="5"/>
  <c r="U896" i="5"/>
  <c r="AD894" i="5"/>
  <c r="R641" i="5"/>
  <c r="AD690" i="5"/>
  <c r="AA917" i="5"/>
  <c r="AB917" i="5" s="1"/>
  <c r="X917" i="5"/>
  <c r="R509" i="5"/>
  <c r="R510" i="5" s="1"/>
  <c r="AA223" i="5"/>
  <c r="R223" i="5"/>
  <c r="R119" i="5"/>
  <c r="S119" i="5" s="1"/>
  <c r="AG84" i="5"/>
  <c r="R748" i="5"/>
  <c r="AA893" i="5"/>
  <c r="AA674" i="5"/>
  <c r="AB674" i="5" s="1"/>
  <c r="R674" i="5"/>
  <c r="AA762" i="5"/>
  <c r="AB762" i="5" s="1"/>
  <c r="AA677" i="5"/>
  <c r="X677" i="5"/>
  <c r="AA635" i="5"/>
  <c r="AB635" i="5" s="1"/>
  <c r="AD635" i="5"/>
  <c r="AA464" i="5"/>
  <c r="AB464" i="5" s="1"/>
  <c r="U709" i="5"/>
  <c r="AA564" i="5"/>
  <c r="X363" i="5"/>
  <c r="AA771" i="5"/>
  <c r="R771" i="5"/>
  <c r="AA428" i="5"/>
  <c r="AB428" i="5" s="1"/>
  <c r="AA376" i="5"/>
  <c r="AA461" i="5"/>
  <c r="AB461" i="5" s="1"/>
  <c r="AA414" i="5"/>
  <c r="X414" i="5"/>
  <c r="AA316" i="5"/>
  <c r="AB316" i="5" s="1"/>
  <c r="AG342" i="5"/>
  <c r="AA190" i="5"/>
  <c r="AB190" i="5" s="1"/>
  <c r="U111" i="5"/>
  <c r="R88" i="5"/>
  <c r="AA26" i="5"/>
  <c r="AB26" i="5" s="1"/>
  <c r="R413" i="5"/>
  <c r="R295" i="5"/>
  <c r="X195" i="5"/>
  <c r="X107" i="5"/>
  <c r="AA129" i="5"/>
  <c r="AB129" i="5" s="1"/>
  <c r="R129" i="5"/>
  <c r="S129" i="5" s="1"/>
  <c r="X32" i="5"/>
  <c r="R946" i="5"/>
  <c r="R950" i="5" s="1"/>
  <c r="R831" i="5"/>
  <c r="S831" i="5" s="1"/>
  <c r="AG954" i="5"/>
  <c r="R719" i="5"/>
  <c r="S719" i="5" s="1"/>
  <c r="AA284" i="5"/>
  <c r="AB284" i="5" s="1"/>
  <c r="R670" i="5"/>
  <c r="AA767" i="5"/>
  <c r="R821" i="5"/>
  <c r="R951" i="5"/>
  <c r="X884" i="5"/>
  <c r="X852" i="5"/>
  <c r="R848" i="5"/>
  <c r="S848" i="5" s="1"/>
  <c r="R836" i="5"/>
  <c r="X751" i="5"/>
  <c r="X747" i="5"/>
  <c r="R745" i="5"/>
  <c r="R669" i="5"/>
  <c r="X514" i="5"/>
  <c r="R709" i="5"/>
  <c r="X703" i="5"/>
  <c r="AG545" i="5"/>
  <c r="AG764" i="5"/>
  <c r="U616" i="5"/>
  <c r="X420" i="5"/>
  <c r="R306" i="5"/>
  <c r="AG821" i="5"/>
  <c r="R610" i="5"/>
  <c r="S610" i="5" s="1"/>
  <c r="X704" i="5"/>
  <c r="AG557" i="5"/>
  <c r="X346" i="5"/>
  <c r="X307" i="5"/>
  <c r="U460" i="5"/>
  <c r="X315" i="5"/>
  <c r="R340" i="5"/>
  <c r="R242" i="5"/>
  <c r="R215" i="5"/>
  <c r="S215" i="5" s="1"/>
  <c r="X142" i="5"/>
  <c r="R142" i="5"/>
  <c r="S142" i="5" s="1"/>
  <c r="T142" i="5" s="1"/>
  <c r="U215" i="5"/>
  <c r="AG203" i="5"/>
  <c r="X172" i="5"/>
  <c r="X84" i="5"/>
  <c r="R84" i="5"/>
  <c r="AG70" i="5"/>
  <c r="AA134" i="5"/>
  <c r="AB134" i="5" s="1"/>
  <c r="AG93" i="5"/>
  <c r="AD38" i="5"/>
  <c r="X10" i="5"/>
  <c r="R740" i="5"/>
  <c r="S740" i="5" s="1"/>
  <c r="T740" i="5" s="1"/>
  <c r="X618" i="5"/>
  <c r="R618" i="5"/>
  <c r="S618" i="5" s="1"/>
  <c r="R494" i="5"/>
  <c r="R392" i="5"/>
  <c r="R105" i="5"/>
  <c r="S105" i="5" s="1"/>
  <c r="AA213" i="5"/>
  <c r="R213" i="5"/>
  <c r="S213" i="5" s="1"/>
  <c r="AA717" i="5"/>
  <c r="AB717" i="5" s="1"/>
  <c r="AA578" i="5"/>
  <c r="AB578" i="5" s="1"/>
  <c r="R734" i="5"/>
  <c r="AA877" i="5"/>
  <c r="AB877" i="5" s="1"/>
  <c r="AD877" i="5"/>
  <c r="AD775" i="5"/>
  <c r="AF775" i="5" s="1"/>
  <c r="AA559" i="5"/>
  <c r="AB559" i="5" s="1"/>
  <c r="R653" i="5"/>
  <c r="S653" i="5" s="1"/>
  <c r="R855" i="5"/>
  <c r="X755" i="5"/>
  <c r="AA841" i="5"/>
  <c r="AA692" i="5"/>
  <c r="AA769" i="5"/>
  <c r="X769" i="5"/>
  <c r="AA647" i="5"/>
  <c r="AA368" i="5"/>
  <c r="X368" i="5"/>
  <c r="X264" i="5"/>
  <c r="X115" i="5"/>
  <c r="AA231" i="5"/>
  <c r="AA176" i="5"/>
  <c r="X176" i="5"/>
  <c r="AA115" i="5"/>
  <c r="AB115" i="5" s="1"/>
  <c r="R100" i="5"/>
  <c r="X70" i="5"/>
  <c r="X71" i="5" s="1"/>
  <c r="AA119" i="5"/>
  <c r="AB119" i="5" s="1"/>
  <c r="AA16" i="5"/>
  <c r="AD16" i="5"/>
  <c r="R750" i="5"/>
  <c r="S750" i="5" s="1"/>
  <c r="R457" i="5"/>
  <c r="AA599" i="5"/>
  <c r="X599" i="5"/>
  <c r="AA401" i="5"/>
  <c r="AA334" i="5"/>
  <c r="AG66" i="5"/>
  <c r="X946" i="5"/>
  <c r="X950" i="5" s="1"/>
  <c r="R886" i="5"/>
  <c r="R887" i="5" s="1"/>
  <c r="AA894" i="5"/>
  <c r="AB894" i="5" s="1"/>
  <c r="AH894" i="5" s="1"/>
  <c r="X894" i="5"/>
  <c r="X874" i="5"/>
  <c r="AA246" i="5"/>
  <c r="AB246" i="5" s="1"/>
  <c r="R246" i="5"/>
  <c r="AA313" i="5"/>
  <c r="X313" i="5"/>
  <c r="AA693" i="5"/>
  <c r="AB693" i="5" s="1"/>
  <c r="X720" i="5"/>
  <c r="AA778" i="5"/>
  <c r="AB778" i="5" s="1"/>
  <c r="AD778" i="5"/>
  <c r="X557" i="5"/>
  <c r="U476" i="5"/>
  <c r="U765" i="5"/>
  <c r="AG703" i="5"/>
  <c r="U496" i="5"/>
  <c r="AA720" i="5"/>
  <c r="R575" i="5"/>
  <c r="AA522" i="5"/>
  <c r="AB522" i="5" s="1"/>
  <c r="AA465" i="5"/>
  <c r="AB465" i="5" s="1"/>
  <c r="U465" i="5"/>
  <c r="W465" i="5" s="1"/>
  <c r="X394" i="5"/>
  <c r="R336" i="5"/>
  <c r="R337" i="5" s="1"/>
  <c r="AA466" i="5"/>
  <c r="U466" i="5"/>
  <c r="AA354" i="5"/>
  <c r="AB354" i="5" s="1"/>
  <c r="AG354" i="5"/>
  <c r="AA484" i="5"/>
  <c r="AB484" i="5" s="1"/>
  <c r="AA391" i="5"/>
  <c r="AB391" i="5" s="1"/>
  <c r="R248" i="5"/>
  <c r="S248" i="5" s="1"/>
  <c r="AA197" i="5"/>
  <c r="AA288" i="5"/>
  <c r="AB288" i="5" s="1"/>
  <c r="U203" i="5"/>
  <c r="U107" i="5"/>
  <c r="AA136" i="5"/>
  <c r="X136" i="5"/>
  <c r="AA109" i="5"/>
  <c r="U109" i="5"/>
  <c r="AA91" i="5"/>
  <c r="AA117" i="5"/>
  <c r="X117" i="5"/>
  <c r="AA21" i="5"/>
  <c r="X21" i="5"/>
  <c r="X22" i="5" s="1"/>
  <c r="AA11" i="5"/>
  <c r="AB11" i="5" s="1"/>
  <c r="AH11" i="5" s="1"/>
  <c r="AA814" i="5"/>
  <c r="AB814" i="5" s="1"/>
  <c r="AA650" i="5"/>
  <c r="AA643" i="5"/>
  <c r="AB643" i="5" s="1"/>
  <c r="AA705" i="5"/>
  <c r="AB705" i="5" s="1"/>
  <c r="R562" i="5"/>
  <c r="AA591" i="5"/>
  <c r="AG591" i="5"/>
  <c r="AA359" i="5"/>
  <c r="AB359" i="5" s="1"/>
  <c r="AG359" i="5"/>
  <c r="X596" i="5"/>
  <c r="R596" i="5"/>
  <c r="S596" i="5" s="1"/>
  <c r="AA310" i="5"/>
  <c r="R314" i="5"/>
  <c r="S314" i="5" s="1"/>
  <c r="AG242" i="5"/>
  <c r="R195" i="5"/>
  <c r="R107" i="5"/>
  <c r="X120" i="5"/>
  <c r="AA32" i="5"/>
  <c r="AG816" i="5"/>
  <c r="AG864" i="5"/>
  <c r="AA946" i="5"/>
  <c r="R891" i="5"/>
  <c r="AA857" i="5"/>
  <c r="R752" i="5"/>
  <c r="AA748" i="5"/>
  <c r="AB748" i="5" s="1"/>
  <c r="R866" i="5"/>
  <c r="AA866" i="5"/>
  <c r="AB866" i="5" s="1"/>
  <c r="AA957" i="5"/>
  <c r="R957" i="5"/>
  <c r="X853" i="5"/>
  <c r="R695" i="5"/>
  <c r="S695" i="5" s="1"/>
  <c r="AA695" i="5"/>
  <c r="AB695" i="5" s="1"/>
  <c r="AG680" i="5"/>
  <c r="AA786" i="5"/>
  <c r="AB786" i="5" s="1"/>
  <c r="X956" i="5"/>
  <c r="X951" i="5"/>
  <c r="X955" i="5" s="1"/>
  <c r="AA951" i="5"/>
  <c r="AB951" i="5" s="1"/>
  <c r="AA856" i="5"/>
  <c r="AB856" i="5" s="1"/>
  <c r="R856" i="5"/>
  <c r="S856" i="5" s="1"/>
  <c r="R884" i="5"/>
  <c r="S884" i="5" s="1"/>
  <c r="X870" i="5"/>
  <c r="X871" i="5" s="1"/>
  <c r="X836" i="5"/>
  <c r="AA815" i="5"/>
  <c r="AB815" i="5" s="1"/>
  <c r="R815" i="5"/>
  <c r="S815" i="5" s="1"/>
  <c r="R751" i="5"/>
  <c r="S751" i="5" s="1"/>
  <c r="R739" i="5"/>
  <c r="S739" i="5" s="1"/>
  <c r="R609" i="5"/>
  <c r="S609" i="5" s="1"/>
  <c r="X709" i="5"/>
  <c r="AA709" i="5"/>
  <c r="AB709" i="5" s="1"/>
  <c r="U734" i="5"/>
  <c r="AA721" i="5"/>
  <c r="X721" i="5"/>
  <c r="R699" i="5"/>
  <c r="S699" i="5" s="1"/>
  <c r="R703" i="5"/>
  <c r="S703" i="5" s="1"/>
  <c r="T703" i="5" s="1"/>
  <c r="AA666" i="5"/>
  <c r="AA760" i="5"/>
  <c r="U541" i="5"/>
  <c r="X416" i="5"/>
  <c r="X418" i="5" s="1"/>
  <c r="U660" i="5"/>
  <c r="U610" i="5"/>
  <c r="AA616" i="5"/>
  <c r="AB616" i="5" s="1"/>
  <c r="X571" i="5"/>
  <c r="AA514" i="5"/>
  <c r="AG514" i="5"/>
  <c r="U502" i="5"/>
  <c r="R420" i="5"/>
  <c r="U646" i="5"/>
  <c r="AA758" i="5"/>
  <c r="U758" i="5"/>
  <c r="X610" i="5"/>
  <c r="AA610" i="5"/>
  <c r="AB610" i="5" s="1"/>
  <c r="X602" i="5"/>
  <c r="AG618" i="5"/>
  <c r="X590" i="5"/>
  <c r="R545" i="5"/>
  <c r="S545" i="5" s="1"/>
  <c r="AA557" i="5"/>
  <c r="AB557" i="5" s="1"/>
  <c r="X496" i="5"/>
  <c r="AG494" i="5"/>
  <c r="X440" i="5"/>
  <c r="R436" i="5"/>
  <c r="S436" i="5" s="1"/>
  <c r="R367" i="5"/>
  <c r="AA325" i="5"/>
  <c r="AB325" i="5" s="1"/>
  <c r="R325" i="5"/>
  <c r="AA306" i="5"/>
  <c r="AB306" i="5" s="1"/>
  <c r="AA270" i="5"/>
  <c r="AB270" i="5" s="1"/>
  <c r="U420" i="5"/>
  <c r="X360" i="5"/>
  <c r="X390" i="5"/>
  <c r="X242" i="5"/>
  <c r="AA242" i="5"/>
  <c r="AB242" i="5" s="1"/>
  <c r="AA430" i="5"/>
  <c r="AB430" i="5" s="1"/>
  <c r="AA349" i="5"/>
  <c r="AA369" i="5"/>
  <c r="U243" i="5"/>
  <c r="X229" i="5"/>
  <c r="R259" i="5"/>
  <c r="S259" i="5" s="1"/>
  <c r="AA252" i="5"/>
  <c r="R211" i="5"/>
  <c r="X182" i="5"/>
  <c r="AA142" i="5"/>
  <c r="AB142" i="5" s="1"/>
  <c r="AG294" i="5"/>
  <c r="AA215" i="5"/>
  <c r="AB215" i="5" s="1"/>
  <c r="AG220" i="5"/>
  <c r="R85" i="5"/>
  <c r="AA203" i="5"/>
  <c r="X169" i="5"/>
  <c r="X170" i="5" s="1"/>
  <c r="R172" i="5"/>
  <c r="S172" i="5" s="1"/>
  <c r="AA172" i="5"/>
  <c r="AB172" i="5" s="1"/>
  <c r="R113" i="5"/>
  <c r="S113" i="5" s="1"/>
  <c r="R78" i="5"/>
  <c r="R79" i="5" s="1"/>
  <c r="AA84" i="5"/>
  <c r="X66" i="5"/>
  <c r="X67" i="5" s="1"/>
  <c r="R124" i="5"/>
  <c r="S124" i="5" s="1"/>
  <c r="AA70" i="5"/>
  <c r="X124" i="5"/>
  <c r="AA78" i="5"/>
  <c r="AB78" i="5" s="1"/>
  <c r="AC78" i="5" s="1"/>
  <c r="AG96" i="5"/>
  <c r="X89" i="5"/>
  <c r="R60" i="5"/>
  <c r="AA37" i="5"/>
  <c r="AB37" i="5" s="1"/>
  <c r="AD48" i="5"/>
  <c r="AD19" i="5"/>
  <c r="R862" i="5"/>
  <c r="S862" i="5" s="1"/>
  <c r="R847" i="5"/>
  <c r="AA843" i="5"/>
  <c r="AB843" i="5" s="1"/>
  <c r="R878" i="5"/>
  <c r="S878" i="5" s="1"/>
  <c r="R736" i="5"/>
  <c r="R520" i="5"/>
  <c r="AA874" i="5"/>
  <c r="AB874" i="5" s="1"/>
  <c r="AA804" i="5"/>
  <c r="U606" i="5"/>
  <c r="AA618" i="5"/>
  <c r="AB618" i="5" s="1"/>
  <c r="U560" i="5"/>
  <c r="AG768" i="5"/>
  <c r="AG638" i="5"/>
  <c r="X553" i="5"/>
  <c r="U520" i="5"/>
  <c r="AD453" i="5"/>
  <c r="AA238" i="5"/>
  <c r="AA255" i="5"/>
  <c r="AG509" i="5"/>
  <c r="X365" i="5"/>
  <c r="AA394" i="5"/>
  <c r="R221" i="5"/>
  <c r="S221" i="5" s="1"/>
  <c r="T221" i="5" s="1"/>
  <c r="X194" i="5"/>
  <c r="R174" i="5"/>
  <c r="S174" i="5" s="1"/>
  <c r="X138" i="5"/>
  <c r="AG8" i="5"/>
  <c r="AD714" i="5"/>
  <c r="AD851" i="5"/>
  <c r="AA920" i="5"/>
  <c r="AB920" i="5" s="1"/>
  <c r="AA148" i="5"/>
  <c r="AA380" i="5"/>
  <c r="AB380" i="5" s="1"/>
  <c r="R380" i="5"/>
  <c r="S380" i="5" s="1"/>
  <c r="X326" i="5"/>
  <c r="AA846" i="5"/>
  <c r="AB846" i="5" s="1"/>
  <c r="X846" i="5"/>
  <c r="AA730" i="5"/>
  <c r="R601" i="5"/>
  <c r="X690" i="5"/>
  <c r="AA581" i="5"/>
  <c r="X581" i="5"/>
  <c r="R500" i="5"/>
  <c r="AA383" i="5"/>
  <c r="AA106" i="5"/>
  <c r="AB106" i="5" s="1"/>
  <c r="AA131" i="5"/>
  <c r="AB131" i="5" s="1"/>
  <c r="X131" i="5"/>
  <c r="X132" i="5" s="1"/>
  <c r="AA51" i="5"/>
  <c r="R548" i="5"/>
  <c r="U649" i="5"/>
  <c r="AA710" i="5"/>
  <c r="AB710" i="5" s="1"/>
  <c r="U710" i="5"/>
  <c r="X517" i="5"/>
  <c r="X518" i="5" s="1"/>
  <c r="AA356" i="5"/>
  <c r="AB356" i="5" s="1"/>
  <c r="AA370" i="5"/>
  <c r="AB370" i="5" s="1"/>
  <c r="AA195" i="5"/>
  <c r="AB195" i="5" s="1"/>
  <c r="AA112" i="5"/>
  <c r="AB112" i="5" s="1"/>
  <c r="X112" i="5"/>
  <c r="AA864" i="5"/>
  <c r="AB864" i="5" s="1"/>
  <c r="AA891" i="5"/>
  <c r="AB891" i="5" s="1"/>
  <c r="AA886" i="5"/>
  <c r="AA743" i="5"/>
  <c r="AB743" i="5" s="1"/>
  <c r="AA659" i="5"/>
  <c r="AB659" i="5" s="1"/>
  <c r="AA852" i="5"/>
  <c r="AB852" i="5" s="1"/>
  <c r="AC852" i="5" s="1"/>
  <c r="AA747" i="5"/>
  <c r="AA807" i="5"/>
  <c r="AB807" i="5" s="1"/>
  <c r="AA716" i="5"/>
  <c r="AB716" i="5" s="1"/>
  <c r="R533" i="5"/>
  <c r="AA660" i="5"/>
  <c r="AB660" i="5" s="1"/>
  <c r="U575" i="5"/>
  <c r="AA502" i="5"/>
  <c r="AA346" i="5"/>
  <c r="AB346" i="5" s="1"/>
  <c r="R346" i="5"/>
  <c r="AA590" i="5"/>
  <c r="X436" i="5"/>
  <c r="R364" i="5"/>
  <c r="AA390" i="5"/>
  <c r="R390" i="5"/>
  <c r="S390" i="5" s="1"/>
  <c r="AA352" i="5"/>
  <c r="AB352" i="5" s="1"/>
  <c r="AA363" i="5"/>
  <c r="AA375" i="5"/>
  <c r="AB375" i="5" s="1"/>
  <c r="AA333" i="5"/>
  <c r="R95" i="5"/>
  <c r="AA868" i="5"/>
  <c r="R868" i="5"/>
  <c r="R776" i="5"/>
  <c r="R796" i="5"/>
  <c r="S796" i="5" s="1"/>
  <c r="AA740" i="5"/>
  <c r="R560" i="5"/>
  <c r="AA653" i="5"/>
  <c r="AB653" i="5" s="1"/>
  <c r="U653" i="5"/>
  <c r="AA607" i="5"/>
  <c r="AB607" i="5" s="1"/>
  <c r="X607" i="5"/>
  <c r="AA561" i="5"/>
  <c r="AB561" i="5" s="1"/>
  <c r="AG561" i="5"/>
  <c r="AA456" i="5"/>
  <c r="X456" i="5"/>
  <c r="X459" i="5" s="1"/>
  <c r="AA423" i="5"/>
  <c r="AB423" i="5" s="1"/>
  <c r="X423" i="5"/>
  <c r="AA174" i="5"/>
  <c r="AB174" i="5" s="1"/>
  <c r="X174" i="5"/>
  <c r="AA36" i="5"/>
  <c r="AB36" i="5" s="1"/>
  <c r="AG36" i="5"/>
  <c r="AA595" i="5"/>
  <c r="U595" i="5"/>
  <c r="AA836" i="5"/>
  <c r="AB836" i="5" s="1"/>
  <c r="AD836" i="5"/>
  <c r="AA805" i="5"/>
  <c r="AB805" i="5" s="1"/>
  <c r="AD833" i="5"/>
  <c r="AA728" i="5"/>
  <c r="X728" i="5"/>
  <c r="R756" i="5"/>
  <c r="AA811" i="5"/>
  <c r="AB811" i="5" s="1"/>
  <c r="R811" i="5"/>
  <c r="AA314" i="5"/>
  <c r="AB314" i="5" s="1"/>
  <c r="AG314" i="5"/>
  <c r="AA604" i="5"/>
  <c r="AA345" i="5"/>
  <c r="AA406" i="5"/>
  <c r="AD254" i="5"/>
  <c r="AG256" i="5"/>
  <c r="AA206" i="5"/>
  <c r="AB206" i="5" s="1"/>
  <c r="R206" i="5"/>
  <c r="R208" i="5" s="1"/>
  <c r="U342" i="5"/>
  <c r="U343" i="5" s="1"/>
  <c r="AA137" i="5"/>
  <c r="AB137" i="5" s="1"/>
  <c r="AG137" i="5"/>
  <c r="AA111" i="5"/>
  <c r="AG111" i="5"/>
  <c r="AA149" i="5"/>
  <c r="AD149" i="5"/>
  <c r="AA56" i="5"/>
  <c r="AB56" i="5" s="1"/>
  <c r="R56" i="5"/>
  <c r="S56" i="5" s="1"/>
  <c r="AA93" i="5"/>
  <c r="U93" i="5"/>
  <c r="AA63" i="5"/>
  <c r="AB63" i="5" s="1"/>
  <c r="X63" i="5"/>
  <c r="X8" i="5"/>
  <c r="AA833" i="5"/>
  <c r="AA664" i="5"/>
  <c r="AB664" i="5" s="1"/>
  <c r="AD664" i="5"/>
  <c r="AA427" i="5"/>
  <c r="AA258" i="5"/>
  <c r="AB258" i="5" s="1"/>
  <c r="R285" i="5"/>
  <c r="R196" i="5"/>
  <c r="S196" i="5" s="1"/>
  <c r="AA58" i="5"/>
  <c r="R58" i="5"/>
  <c r="R59" i="5" s="1"/>
  <c r="AA50" i="5"/>
  <c r="AB50" i="5" s="1"/>
  <c r="R952" i="5"/>
  <c r="AA752" i="5"/>
  <c r="X752" i="5"/>
  <c r="AA865" i="5"/>
  <c r="AB865" i="5" s="1"/>
  <c r="AA718" i="5"/>
  <c r="AA732" i="5"/>
  <c r="AB732" i="5" s="1"/>
  <c r="AA690" i="5"/>
  <c r="AA684" i="5"/>
  <c r="AB684" i="5" s="1"/>
  <c r="X684" i="5"/>
  <c r="AA823" i="5"/>
  <c r="AB823" i="5" s="1"/>
  <c r="AG823" i="5"/>
  <c r="AA634" i="5"/>
  <c r="AG634" i="5"/>
  <c r="AA702" i="5"/>
  <c r="X441" i="5"/>
  <c r="AA668" i="5"/>
  <c r="AB668" i="5" s="1"/>
  <c r="AA827" i="5"/>
  <c r="AB827" i="5" s="1"/>
  <c r="U602" i="5"/>
  <c r="AA476" i="5"/>
  <c r="AB476" i="5" s="1"/>
  <c r="X476" i="5"/>
  <c r="AA442" i="5"/>
  <c r="AB442" i="5" s="1"/>
  <c r="AA532" i="5"/>
  <c r="AB532" i="5" s="1"/>
  <c r="R532" i="5"/>
  <c r="AG382" i="5"/>
  <c r="AG490" i="5"/>
  <c r="AA327" i="5"/>
  <c r="AA326" i="5"/>
  <c r="AB326" i="5" s="1"/>
  <c r="AA266" i="5"/>
  <c r="AB266" i="5" s="1"/>
  <c r="AA260" i="5"/>
  <c r="AB260" i="5" s="1"/>
  <c r="AA319" i="5"/>
  <c r="AA184" i="5"/>
  <c r="R184" i="5"/>
  <c r="AA192" i="5"/>
  <c r="AB192" i="5" s="1"/>
  <c r="AA73" i="5"/>
  <c r="AB73" i="5" s="1"/>
  <c r="AA76" i="5"/>
  <c r="AG76" i="5"/>
  <c r="AA802" i="5"/>
  <c r="AB802" i="5" s="1"/>
  <c r="X802" i="5"/>
  <c r="R651" i="5"/>
  <c r="S651" i="5" s="1"/>
  <c r="AA562" i="5"/>
  <c r="AA701" i="5"/>
  <c r="U701" i="5"/>
  <c r="X309" i="5"/>
  <c r="X546" i="5"/>
  <c r="AA546" i="5"/>
  <c r="AB546" i="5" s="1"/>
  <c r="R546" i="5"/>
  <c r="AA517" i="5"/>
  <c r="AB517" i="5" s="1"/>
  <c r="AA317" i="5"/>
  <c r="AB317" i="5" s="1"/>
  <c r="R317" i="5"/>
  <c r="S317" i="5" s="1"/>
  <c r="AA249" i="5"/>
  <c r="AA311" i="5"/>
  <c r="AB311" i="5" s="1"/>
  <c r="AG311" i="5"/>
  <c r="AA239" i="5"/>
  <c r="AB239" i="5" s="1"/>
  <c r="X295" i="5"/>
  <c r="AA295" i="5"/>
  <c r="AB295" i="5" s="1"/>
  <c r="AC295" i="5" s="1"/>
  <c r="AA214" i="5"/>
  <c r="AB214" i="5" s="1"/>
  <c r="R214" i="5"/>
  <c r="AA227" i="5"/>
  <c r="AB227" i="5" s="1"/>
  <c r="AA200" i="5"/>
  <c r="AA188" i="5"/>
  <c r="AB188" i="5" s="1"/>
  <c r="AG144" i="5"/>
  <c r="AA180" i="5"/>
  <c r="AB180" i="5" s="1"/>
  <c r="U180" i="5"/>
  <c r="AA161" i="5"/>
  <c r="AB161" i="5" s="1"/>
  <c r="AA150" i="5"/>
  <c r="AB150" i="5" s="1"/>
  <c r="AA120" i="5"/>
  <c r="R120" i="5"/>
  <c r="AA104" i="5"/>
  <c r="AB104" i="5" s="1"/>
  <c r="AH104" i="5" s="1"/>
  <c r="AA39" i="5"/>
  <c r="AB39" i="5" s="1"/>
  <c r="AH39" i="5" s="1"/>
  <c r="AG90" i="5"/>
  <c r="AA29" i="5"/>
  <c r="AG29" i="5"/>
  <c r="AA880" i="5"/>
  <c r="AA952" i="5"/>
  <c r="AB952" i="5" s="1"/>
  <c r="AA888" i="5"/>
  <c r="AB888" i="5" s="1"/>
  <c r="AC888" i="5" s="1"/>
  <c r="AA849" i="5"/>
  <c r="AB849" i="5" s="1"/>
  <c r="R849" i="5"/>
  <c r="S849" i="5" s="1"/>
  <c r="AA876" i="5"/>
  <c r="AB876" i="5" s="1"/>
  <c r="AA831" i="5"/>
  <c r="AB831" i="5" s="1"/>
  <c r="AA816" i="5"/>
  <c r="AB816" i="5" s="1"/>
  <c r="AA735" i="5"/>
  <c r="X892" i="5"/>
  <c r="AA892" i="5"/>
  <c r="AB892" i="5" s="1"/>
  <c r="AA919" i="5"/>
  <c r="X719" i="5"/>
  <c r="X680" i="5"/>
  <c r="AA686" i="5"/>
  <c r="AB686" i="5" s="1"/>
  <c r="AA662" i="5"/>
  <c r="AB662" i="5" s="1"/>
  <c r="X662" i="5"/>
  <c r="AA395" i="5"/>
  <c r="AB395" i="5" s="1"/>
  <c r="AA785" i="5"/>
  <c r="AB785" i="5" s="1"/>
  <c r="AA218" i="5"/>
  <c r="X918" i="5"/>
  <c r="AA918" i="5"/>
  <c r="AB918" i="5" s="1"/>
  <c r="R956" i="5"/>
  <c r="AA956" i="5"/>
  <c r="AA860" i="5"/>
  <c r="R860" i="5"/>
  <c r="S860" i="5" s="1"/>
  <c r="X848" i="5"/>
  <c r="X875" i="5"/>
  <c r="AA875" i="5"/>
  <c r="AB875" i="5" s="1"/>
  <c r="AC875" i="5" s="1"/>
  <c r="R870" i="5"/>
  <c r="R871" i="5" s="1"/>
  <c r="AA870" i="5"/>
  <c r="AB870" i="5" s="1"/>
  <c r="AA830" i="5"/>
  <c r="AB830" i="5" s="1"/>
  <c r="R830" i="5"/>
  <c r="X745" i="5"/>
  <c r="AA731" i="5"/>
  <c r="AB731" i="5" s="1"/>
  <c r="AA679" i="5"/>
  <c r="X669" i="5"/>
  <c r="AA669" i="5"/>
  <c r="AB669" i="5" s="1"/>
  <c r="AA609" i="5"/>
  <c r="AB609" i="5" s="1"/>
  <c r="AA637" i="5"/>
  <c r="AB637" i="5" s="1"/>
  <c r="AA756" i="5"/>
  <c r="R329" i="5"/>
  <c r="S329" i="5" s="1"/>
  <c r="AA822" i="5"/>
  <c r="AB822" i="5" s="1"/>
  <c r="AA764" i="5"/>
  <c r="AB764" i="5" s="1"/>
  <c r="U764" i="5"/>
  <c r="AA627" i="5"/>
  <c r="AB627" i="5" s="1"/>
  <c r="X584" i="5"/>
  <c r="X587" i="5" s="1"/>
  <c r="AA533" i="5"/>
  <c r="AG500" i="5"/>
  <c r="AA454" i="5"/>
  <c r="AA481" i="5"/>
  <c r="R416" i="5"/>
  <c r="X329" i="5"/>
  <c r="AA723" i="5"/>
  <c r="AB723" i="5" s="1"/>
  <c r="AG723" i="5"/>
  <c r="AA651" i="5"/>
  <c r="U651" i="5"/>
  <c r="AA784" i="5"/>
  <c r="AB784" i="5" s="1"/>
  <c r="AA601" i="5"/>
  <c r="AG601" i="5"/>
  <c r="AA594" i="5"/>
  <c r="AB594" i="5" s="1"/>
  <c r="AG594" i="5"/>
  <c r="AA575" i="5"/>
  <c r="AB575" i="5" s="1"/>
  <c r="AA571" i="5"/>
  <c r="AB571" i="5" s="1"/>
  <c r="R571" i="5"/>
  <c r="S571" i="5" s="1"/>
  <c r="AA500" i="5"/>
  <c r="U500" i="5"/>
  <c r="AA655" i="5"/>
  <c r="AA797" i="5"/>
  <c r="AB797" i="5" s="1"/>
  <c r="AA631" i="5"/>
  <c r="AB631" i="5" s="1"/>
  <c r="U631" i="5"/>
  <c r="AA704" i="5"/>
  <c r="AA621" i="5"/>
  <c r="AB621" i="5" s="1"/>
  <c r="R602" i="5"/>
  <c r="AA602" i="5"/>
  <c r="AA573" i="5"/>
  <c r="AB573" i="5" s="1"/>
  <c r="U573" i="5"/>
  <c r="AA548" i="5"/>
  <c r="R496" i="5"/>
  <c r="S496" i="5" s="1"/>
  <c r="AA496" i="5"/>
  <c r="AB496" i="5" s="1"/>
  <c r="AA457" i="5"/>
  <c r="AB457" i="5" s="1"/>
  <c r="U457" i="5"/>
  <c r="AA463" i="5"/>
  <c r="AB463" i="5" s="1"/>
  <c r="AG463" i="5"/>
  <c r="AA379" i="5"/>
  <c r="AG379" i="5"/>
  <c r="AA364" i="5"/>
  <c r="AA374" i="5"/>
  <c r="AB374" i="5" s="1"/>
  <c r="AA269" i="5"/>
  <c r="AB269" i="5" s="1"/>
  <c r="AG269" i="5"/>
  <c r="AA416" i="5"/>
  <c r="AB416" i="5" s="1"/>
  <c r="AA412" i="5"/>
  <c r="U382" i="5"/>
  <c r="AA393" i="5"/>
  <c r="AB393" i="5" s="1"/>
  <c r="AA256" i="5"/>
  <c r="AB256" i="5" s="1"/>
  <c r="R256" i="5"/>
  <c r="AA460" i="5"/>
  <c r="AA413" i="5"/>
  <c r="R360" i="5"/>
  <c r="AA360" i="5"/>
  <c r="AA361" i="5"/>
  <c r="R361" i="5"/>
  <c r="X340" i="5"/>
  <c r="AA340" i="5"/>
  <c r="AA296" i="5"/>
  <c r="AB296" i="5" s="1"/>
  <c r="AA309" i="5"/>
  <c r="AA322" i="5"/>
  <c r="AA253" i="5"/>
  <c r="AB253" i="5" s="1"/>
  <c r="X253" i="5"/>
  <c r="AA262" i="5"/>
  <c r="AA276" i="5"/>
  <c r="AA282" i="5"/>
  <c r="X282" i="5"/>
  <c r="AA229" i="5"/>
  <c r="AB229" i="5" s="1"/>
  <c r="AA263" i="5"/>
  <c r="AB263" i="5" s="1"/>
  <c r="X302" i="5"/>
  <c r="X303" i="5" s="1"/>
  <c r="AA279" i="5"/>
  <c r="AB279" i="5" s="1"/>
  <c r="AC279" i="5" s="1"/>
  <c r="AA342" i="5"/>
  <c r="AB342" i="5" s="1"/>
  <c r="AG286" i="5"/>
  <c r="AA241" i="5"/>
  <c r="AA244" i="5"/>
  <c r="AB244" i="5" s="1"/>
  <c r="AG244" i="5"/>
  <c r="AA211" i="5"/>
  <c r="AB211" i="5" s="1"/>
  <c r="U294" i="5"/>
  <c r="U298" i="5" s="1"/>
  <c r="AA234" i="5"/>
  <c r="AG285" i="5"/>
  <c r="R182" i="5"/>
  <c r="AA182" i="5"/>
  <c r="AA294" i="5"/>
  <c r="R189" i="5"/>
  <c r="AA220" i="5"/>
  <c r="AG224" i="5"/>
  <c r="AA196" i="5"/>
  <c r="AB196" i="5" s="1"/>
  <c r="U169" i="5"/>
  <c r="U170" i="5" s="1"/>
  <c r="AA116" i="5"/>
  <c r="AB116" i="5" s="1"/>
  <c r="AG164" i="5"/>
  <c r="AA145" i="5"/>
  <c r="U139" i="5"/>
  <c r="AA85" i="5"/>
  <c r="R169" i="5"/>
  <c r="R170" i="5" s="1"/>
  <c r="AA80" i="5"/>
  <c r="AB80" i="5" s="1"/>
  <c r="AH80" i="5" s="1"/>
  <c r="R80" i="5"/>
  <c r="AA185" i="5"/>
  <c r="AB185" i="5" s="1"/>
  <c r="AA177" i="5"/>
  <c r="X177" i="5"/>
  <c r="AA113" i="5"/>
  <c r="AB113" i="5" s="1"/>
  <c r="AA126" i="5"/>
  <c r="X126" i="5"/>
  <c r="X144" i="5"/>
  <c r="AA151" i="5"/>
  <c r="AB151" i="5" s="1"/>
  <c r="X96" i="5"/>
  <c r="R66" i="5"/>
  <c r="AA33" i="5"/>
  <c r="AB33" i="5" s="1"/>
  <c r="AA98" i="5"/>
  <c r="AB98" i="5" s="1"/>
  <c r="X135" i="5"/>
  <c r="AA100" i="5"/>
  <c r="AA96" i="5"/>
  <c r="AA89" i="5"/>
  <c r="AA88" i="5"/>
  <c r="AA40" i="5"/>
  <c r="AB40" i="5" s="1"/>
  <c r="AA123" i="5"/>
  <c r="AB123" i="5" s="1"/>
  <c r="U123" i="5"/>
  <c r="AA154" i="5"/>
  <c r="AB154" i="5" s="1"/>
  <c r="AC154" i="5" s="1"/>
  <c r="AA95" i="5"/>
  <c r="X95" i="5"/>
  <c r="AA60" i="5"/>
  <c r="AB60" i="5" s="1"/>
  <c r="AG55" i="5"/>
  <c r="AA48" i="5"/>
  <c r="AA10" i="5"/>
  <c r="AB10" i="5" s="1"/>
  <c r="R10" i="5"/>
  <c r="S10" i="5" s="1"/>
  <c r="AA49" i="5"/>
  <c r="AA38" i="5"/>
  <c r="AA9" i="5"/>
  <c r="AB9" i="5" s="1"/>
  <c r="R954" i="5"/>
  <c r="S954" i="5" s="1"/>
  <c r="AA862" i="5"/>
  <c r="AB862" i="5" s="1"/>
  <c r="R853" i="5"/>
  <c r="AA847" i="5"/>
  <c r="AB847" i="5" s="1"/>
  <c r="R775" i="5"/>
  <c r="AA739" i="5"/>
  <c r="X851" i="5"/>
  <c r="AA878" i="5"/>
  <c r="X155" i="5"/>
  <c r="AA719" i="5"/>
  <c r="AB719" i="5" s="1"/>
  <c r="AG719" i="5"/>
  <c r="AA765" i="5"/>
  <c r="X765" i="5"/>
  <c r="AA954" i="5"/>
  <c r="AA859" i="5"/>
  <c r="AB859" i="5" s="1"/>
  <c r="AA776" i="5"/>
  <c r="AB776" i="5" s="1"/>
  <c r="AA775" i="5"/>
  <c r="AB775" i="5" s="1"/>
  <c r="AA738" i="5"/>
  <c r="AB738" i="5" s="1"/>
  <c r="X796" i="5"/>
  <c r="AA683" i="5"/>
  <c r="AG676" i="5"/>
  <c r="AA641" i="5"/>
  <c r="AB641" i="5" s="1"/>
  <c r="X641" i="5"/>
  <c r="AA329" i="5"/>
  <c r="AB329" i="5" s="1"/>
  <c r="R331" i="5"/>
  <c r="AA725" i="5"/>
  <c r="AA649" i="5"/>
  <c r="AB649" i="5" s="1"/>
  <c r="AG649" i="5"/>
  <c r="AA714" i="5"/>
  <c r="AA821" i="5"/>
  <c r="AB821" i="5" s="1"/>
  <c r="U821" i="5"/>
  <c r="AA560" i="5"/>
  <c r="X560" i="5"/>
  <c r="AA444" i="5"/>
  <c r="AB444" i="5" s="1"/>
  <c r="AA367" i="5"/>
  <c r="AG488" i="5"/>
  <c r="AA468" i="5"/>
  <c r="AB468" i="5" s="1"/>
  <c r="X387" i="5"/>
  <c r="X388" i="5" s="1"/>
  <c r="AA362" i="5"/>
  <c r="AA248" i="5"/>
  <c r="AB248" i="5" s="1"/>
  <c r="AA441" i="5"/>
  <c r="U441" i="5"/>
  <c r="AA420" i="5"/>
  <c r="AA392" i="5"/>
  <c r="AB392" i="5" s="1"/>
  <c r="X392" i="5"/>
  <c r="AA331" i="5"/>
  <c r="AA509" i="5"/>
  <c r="R365" i="5"/>
  <c r="S365" i="5" s="1"/>
  <c r="AA357" i="5"/>
  <c r="AB357" i="5" s="1"/>
  <c r="AA373" i="5"/>
  <c r="AB373" i="5" s="1"/>
  <c r="AA292" i="5"/>
  <c r="AB292" i="5" s="1"/>
  <c r="U292" i="5"/>
  <c r="AA259" i="5"/>
  <c r="AB259" i="5" s="1"/>
  <c r="AA275" i="5"/>
  <c r="AB275" i="5" s="1"/>
  <c r="AD275" i="5"/>
  <c r="AA336" i="5"/>
  <c r="AB336" i="5" s="1"/>
  <c r="AA265" i="5"/>
  <c r="AG265" i="5"/>
  <c r="AA247" i="5"/>
  <c r="X199" i="5"/>
  <c r="AA232" i="5"/>
  <c r="AB232" i="5" s="1"/>
  <c r="AA187" i="5"/>
  <c r="AA226" i="5"/>
  <c r="AB226" i="5" s="1"/>
  <c r="AG226" i="5"/>
  <c r="AA221" i="5"/>
  <c r="AB221" i="5" s="1"/>
  <c r="AA105" i="5"/>
  <c r="AB105" i="5" s="1"/>
  <c r="X105" i="5"/>
  <c r="AA194" i="5"/>
  <c r="R224" i="5"/>
  <c r="S224" i="5" s="1"/>
  <c r="AA224" i="5"/>
  <c r="AA138" i="5"/>
  <c r="AB138" i="5" s="1"/>
  <c r="R90" i="5"/>
  <c r="S90" i="5" s="1"/>
  <c r="AA53" i="5"/>
  <c r="R133" i="5"/>
  <c r="AA133" i="5"/>
  <c r="AB133" i="5" s="1"/>
  <c r="AA68" i="5"/>
  <c r="AB68" i="5" s="1"/>
  <c r="AA135" i="5"/>
  <c r="AB135" i="5" s="1"/>
  <c r="U135" i="5"/>
  <c r="X86" i="5"/>
  <c r="AA66" i="5"/>
  <c r="AA8" i="5"/>
  <c r="AA687" i="5"/>
  <c r="AB687" i="5" s="1"/>
  <c r="AA404" i="5"/>
  <c r="AB404" i="5" s="1"/>
  <c r="AA271" i="5"/>
  <c r="AA44" i="5"/>
  <c r="AB44" i="5" s="1"/>
  <c r="AA163" i="5"/>
  <c r="R163" i="5"/>
  <c r="AA806" i="5"/>
  <c r="AG806" i="5"/>
  <c r="AA114" i="5"/>
  <c r="AB114" i="5" s="1"/>
  <c r="AA55" i="5"/>
  <c r="X55" i="5"/>
  <c r="X57" i="5" s="1"/>
  <c r="AA772" i="5"/>
  <c r="X772" i="5"/>
  <c r="AA819" i="5"/>
  <c r="AB819" i="5" s="1"/>
  <c r="AA596" i="5"/>
  <c r="AB596" i="5" s="1"/>
  <c r="AG596" i="5"/>
  <c r="U768" i="5"/>
  <c r="AA593" i="5"/>
  <c r="AA272" i="5"/>
  <c r="AA193" i="5"/>
  <c r="AA264" i="5"/>
  <c r="AB264" i="5" s="1"/>
  <c r="AA462" i="5"/>
  <c r="AA338" i="5"/>
  <c r="AB338" i="5" s="1"/>
  <c r="AA107" i="5"/>
  <c r="AA45" i="5"/>
  <c r="AB45" i="5" s="1"/>
  <c r="AG45" i="5"/>
  <c r="AA863" i="5"/>
  <c r="AB863" i="5" s="1"/>
  <c r="AA746" i="5"/>
  <c r="AB746" i="5" s="1"/>
  <c r="AA750" i="5"/>
  <c r="X750" i="5"/>
  <c r="R680" i="5"/>
  <c r="S680" i="5" s="1"/>
  <c r="T680" i="5" s="1"/>
  <c r="AA736" i="5"/>
  <c r="AG736" i="5"/>
  <c r="AA680" i="5"/>
  <c r="AB680" i="5" s="1"/>
  <c r="AA755" i="5"/>
  <c r="AA530" i="5"/>
  <c r="AB530" i="5" s="1"/>
  <c r="AH530" i="5" s="1"/>
  <c r="X530" i="5"/>
  <c r="AA884" i="5"/>
  <c r="AA848" i="5"/>
  <c r="AB848" i="5" s="1"/>
  <c r="AA751" i="5"/>
  <c r="AB751" i="5" s="1"/>
  <c r="AA745" i="5"/>
  <c r="AB745" i="5" s="1"/>
  <c r="AA689" i="5"/>
  <c r="AG339" i="5"/>
  <c r="AA734" i="5"/>
  <c r="AA703" i="5"/>
  <c r="AA584" i="5"/>
  <c r="R584" i="5"/>
  <c r="AA541" i="5"/>
  <c r="AB541" i="5" s="1"/>
  <c r="AA699" i="5"/>
  <c r="U699" i="5"/>
  <c r="AA670" i="5"/>
  <c r="AB670" i="5" s="1"/>
  <c r="AG670" i="5"/>
  <c r="AA646" i="5"/>
  <c r="AA545" i="5"/>
  <c r="AB545" i="5" s="1"/>
  <c r="X545" i="5"/>
  <c r="AA538" i="5"/>
  <c r="AB538" i="5" s="1"/>
  <c r="X538" i="5"/>
  <c r="AA440" i="5"/>
  <c r="AA436" i="5"/>
  <c r="AB436" i="5" s="1"/>
  <c r="AA490" i="5"/>
  <c r="AB490" i="5" s="1"/>
  <c r="AH490" i="5" s="1"/>
  <c r="AA422" i="5"/>
  <c r="AA351" i="5"/>
  <c r="AB351" i="5" s="1"/>
  <c r="AA307" i="5"/>
  <c r="AB307" i="5" s="1"/>
  <c r="AA408" i="5"/>
  <c r="AA448" i="5"/>
  <c r="U448" i="5"/>
  <c r="AA382" i="5"/>
  <c r="AB382" i="5" s="1"/>
  <c r="X382" i="5"/>
  <c r="AA315" i="5"/>
  <c r="AB315" i="5" s="1"/>
  <c r="AA330" i="5"/>
  <c r="AB330" i="5" s="1"/>
  <c r="AA243" i="5"/>
  <c r="AB243" i="5" s="1"/>
  <c r="AA254" i="5"/>
  <c r="AB254" i="5" s="1"/>
  <c r="AA302" i="5"/>
  <c r="AB302" i="5" s="1"/>
  <c r="AA281" i="5"/>
  <c r="AA286" i="5"/>
  <c r="AA285" i="5"/>
  <c r="AA189" i="5"/>
  <c r="AB189" i="5" s="1"/>
  <c r="AA164" i="5"/>
  <c r="AA139" i="5"/>
  <c r="AB139" i="5" s="1"/>
  <c r="AA144" i="5"/>
  <c r="AB144" i="5" s="1"/>
  <c r="R144" i="5"/>
  <c r="S144" i="5" s="1"/>
  <c r="AA124" i="5"/>
  <c r="AA19" i="5"/>
  <c r="AA855" i="5"/>
  <c r="AB855" i="5" s="1"/>
  <c r="AA853" i="5"/>
  <c r="AB853" i="5" s="1"/>
  <c r="AA155" i="5"/>
  <c r="R155" i="5"/>
  <c r="AA851" i="5"/>
  <c r="AB851" i="5" s="1"/>
  <c r="AA796" i="5"/>
  <c r="AB796" i="5" s="1"/>
  <c r="AA676" i="5"/>
  <c r="AA724" i="5"/>
  <c r="AB724" i="5" s="1"/>
  <c r="U724" i="5"/>
  <c r="AA606" i="5"/>
  <c r="AA494" i="5"/>
  <c r="AB494" i="5" s="1"/>
  <c r="X494" i="5"/>
  <c r="AA389" i="5"/>
  <c r="AA768" i="5"/>
  <c r="AB768" i="5" s="1"/>
  <c r="AA638" i="5"/>
  <c r="AB638" i="5" s="1"/>
  <c r="AA553" i="5"/>
  <c r="AB553" i="5" s="1"/>
  <c r="AA520" i="5"/>
  <c r="AA453" i="5"/>
  <c r="AB453" i="5" s="1"/>
  <c r="AA488" i="5"/>
  <c r="AB488" i="5" s="1"/>
  <c r="AA387" i="5"/>
  <c r="AB387" i="5" s="1"/>
  <c r="R387" i="5"/>
  <c r="R388" i="5" s="1"/>
  <c r="AA339" i="5"/>
  <c r="AB339" i="5" s="1"/>
  <c r="R339" i="5"/>
  <c r="AA365" i="5"/>
  <c r="AB365" i="5" s="1"/>
  <c r="AA199" i="5"/>
  <c r="R199" i="5"/>
  <c r="R201" i="5" s="1"/>
  <c r="AA169" i="5"/>
  <c r="AB169" i="5" s="1"/>
  <c r="AG169" i="5"/>
  <c r="AA90" i="5"/>
  <c r="AB90" i="5" s="1"/>
  <c r="U90" i="5"/>
  <c r="AA86" i="5"/>
  <c r="R86" i="5"/>
  <c r="U130" i="5" l="1"/>
  <c r="R82" i="5"/>
  <c r="R550" i="5"/>
  <c r="R371" i="5"/>
  <c r="X924" i="5"/>
  <c r="X371" i="5"/>
  <c r="X358" i="5"/>
  <c r="X293" i="5"/>
  <c r="R396" i="5"/>
  <c r="R471" i="5"/>
  <c r="R433" i="5"/>
  <c r="X411" i="5"/>
  <c r="X191" i="5"/>
  <c r="X377" i="5"/>
  <c r="U959" i="5"/>
  <c r="R924" i="5"/>
  <c r="X304" i="5"/>
  <c r="X521" i="5"/>
  <c r="U455" i="5"/>
  <c r="U399" i="5"/>
  <c r="U402" i="5"/>
  <c r="U335" i="5"/>
  <c r="U341" i="5"/>
  <c r="R824" i="5"/>
  <c r="R219" i="5"/>
  <c r="R410" i="5"/>
  <c r="X449" i="5"/>
  <c r="U433" i="5"/>
  <c r="U384" i="5"/>
  <c r="X208" i="5"/>
  <c r="U77" i="5"/>
  <c r="U208" i="5"/>
  <c r="R516" i="5"/>
  <c r="U437" i="5"/>
  <c r="R879" i="5"/>
  <c r="R882" i="5" s="1"/>
  <c r="X219" i="5"/>
  <c r="X818" i="5"/>
  <c r="R485" i="5"/>
  <c r="R486" i="5"/>
  <c r="U480" i="5"/>
  <c r="U483" i="5" s="1"/>
  <c r="X754" i="5"/>
  <c r="R405" i="5"/>
  <c r="R411" i="5" s="1"/>
  <c r="X498" i="5"/>
  <c r="U178" i="5"/>
  <c r="R341" i="5"/>
  <c r="R318" i="5"/>
  <c r="U219" i="5"/>
  <c r="U168" i="5"/>
  <c r="U179" i="5" s="1"/>
  <c r="R52" i="5"/>
  <c r="X30" i="5"/>
  <c r="X31" i="5"/>
  <c r="R74" i="5"/>
  <c r="R46" i="5"/>
  <c r="R47" i="5"/>
  <c r="U46" i="5"/>
  <c r="U47" i="5"/>
  <c r="R587" i="5"/>
  <c r="X566" i="5"/>
  <c r="R955" i="5"/>
  <c r="U283" i="5"/>
  <c r="X879" i="5"/>
  <c r="X882" i="5" s="1"/>
  <c r="U415" i="5"/>
  <c r="R293" i="5"/>
  <c r="X198" i="5"/>
  <c r="R283" i="5"/>
  <c r="X122" i="5"/>
  <c r="X429" i="5"/>
  <c r="U576" i="5"/>
  <c r="U577" i="5"/>
  <c r="R754" i="5"/>
  <c r="X788" i="5"/>
  <c r="X629" i="5"/>
  <c r="X630" i="5"/>
  <c r="U521" i="5"/>
  <c r="X576" i="5"/>
  <c r="X577" i="5"/>
  <c r="X477" i="5"/>
  <c r="X446" i="5"/>
  <c r="X298" i="5"/>
  <c r="U250" i="5"/>
  <c r="U293" i="5"/>
  <c r="U396" i="5"/>
  <c r="U191" i="5"/>
  <c r="R27" i="5"/>
  <c r="R28" i="5"/>
  <c r="X384" i="5"/>
  <c r="R332" i="5"/>
  <c r="X348" i="5"/>
  <c r="R178" i="5"/>
  <c r="R130" i="5"/>
  <c r="X130" i="5"/>
  <c r="R77" i="5"/>
  <c r="R83" i="5" s="1"/>
  <c r="R34" i="5"/>
  <c r="R35" i="5"/>
  <c r="R165" i="5"/>
  <c r="U824" i="5"/>
  <c r="R67" i="5"/>
  <c r="R72" i="5" s="1"/>
  <c r="R418" i="5"/>
  <c r="R191" i="5"/>
  <c r="R64" i="5"/>
  <c r="X233" i="5"/>
  <c r="X959" i="5"/>
  <c r="R108" i="5"/>
  <c r="U471" i="5"/>
  <c r="X34" i="5"/>
  <c r="X35" i="5"/>
  <c r="R57" i="5"/>
  <c r="R65" i="5" s="1"/>
  <c r="R358" i="5"/>
  <c r="R531" i="5"/>
  <c r="X82" i="5"/>
  <c r="U233" i="5"/>
  <c r="X550" i="5"/>
  <c r="X547" i="5"/>
  <c r="X402" i="5"/>
  <c r="U531" i="5"/>
  <c r="X165" i="5"/>
  <c r="R156" i="5"/>
  <c r="R424" i="5"/>
  <c r="R566" i="5"/>
  <c r="R415" i="5"/>
  <c r="R384" i="5"/>
  <c r="R403" i="5"/>
  <c r="U516" i="5"/>
  <c r="R455" i="5"/>
  <c r="R622" i="5"/>
  <c r="R842" i="5"/>
  <c r="R845" i="5" s="1"/>
  <c r="R437" i="5"/>
  <c r="U556" i="5"/>
  <c r="U818" i="5"/>
  <c r="X485" i="5"/>
  <c r="X486" i="5"/>
  <c r="U842" i="5"/>
  <c r="U845" i="5" s="1"/>
  <c r="U885" i="5"/>
  <c r="U890" i="5"/>
  <c r="R625" i="5"/>
  <c r="R615" i="5"/>
  <c r="U579" i="5"/>
  <c r="U580" i="5"/>
  <c r="U788" i="5"/>
  <c r="R818" i="5"/>
  <c r="R782" i="5"/>
  <c r="X424" i="5"/>
  <c r="U491" i="5"/>
  <c r="U492" i="5"/>
  <c r="R480" i="5"/>
  <c r="R483" i="5"/>
  <c r="R477" i="5"/>
  <c r="R498" i="5"/>
  <c r="R459" i="5"/>
  <c r="U459" i="5"/>
  <c r="U498" i="5"/>
  <c r="R446" i="5"/>
  <c r="X366" i="5"/>
  <c r="U410" i="5"/>
  <c r="X318" i="5"/>
  <c r="R183" i="5"/>
  <c r="U108" i="5"/>
  <c r="U152" i="5"/>
  <c r="U366" i="5"/>
  <c r="U358" i="5"/>
  <c r="U377" i="5"/>
  <c r="X332" i="5"/>
  <c r="R168" i="5"/>
  <c r="R179" i="5" s="1"/>
  <c r="U205" i="5"/>
  <c r="X152" i="5"/>
  <c r="U162" i="5"/>
  <c r="X168" i="5"/>
  <c r="X179" i="5" s="1"/>
  <c r="R162" i="5"/>
  <c r="R166" i="5" s="1"/>
  <c r="X46" i="5"/>
  <c r="X47" i="5"/>
  <c r="X77" i="5"/>
  <c r="U18" i="5"/>
  <c r="U17" i="5"/>
  <c r="U82" i="5"/>
  <c r="U28" i="5"/>
  <c r="U27" i="5"/>
  <c r="U42" i="5"/>
  <c r="U43" i="5"/>
  <c r="X74" i="5"/>
  <c r="X83" i="5" s="1"/>
  <c r="U30" i="5"/>
  <c r="U31" i="5"/>
  <c r="U74" i="5"/>
  <c r="U83" i="5" s="1"/>
  <c r="X14" i="5"/>
  <c r="X15" i="5"/>
  <c r="X869" i="5"/>
  <c r="X872" i="5" s="1"/>
  <c r="X777" i="5"/>
  <c r="X99" i="5"/>
  <c r="X516" i="5"/>
  <c r="X526" i="5" s="1"/>
  <c r="X156" i="5"/>
  <c r="X832" i="5"/>
  <c r="X835" i="5" s="1"/>
  <c r="X268" i="5"/>
  <c r="R122" i="5"/>
  <c r="X178" i="5"/>
  <c r="U485" i="5"/>
  <c r="U486" i="5"/>
  <c r="U869" i="5"/>
  <c r="U872" i="5" s="1"/>
  <c r="U547" i="5"/>
  <c r="R366" i="5"/>
  <c r="R788" i="5"/>
  <c r="U348" i="5"/>
  <c r="U587" i="5"/>
  <c r="X615" i="5"/>
  <c r="R250" i="5"/>
  <c r="U528" i="5"/>
  <c r="U529" i="5"/>
  <c r="X396" i="5"/>
  <c r="X18" i="5"/>
  <c r="X17" i="5"/>
  <c r="R152" i="5"/>
  <c r="U146" i="5"/>
  <c r="R20" i="5"/>
  <c r="R25" i="5" s="1"/>
  <c r="X201" i="5"/>
  <c r="R832" i="5"/>
  <c r="R835" i="5" s="1"/>
  <c r="R837" i="5"/>
  <c r="R838" i="5"/>
  <c r="U582" i="5"/>
  <c r="U583" i="5"/>
  <c r="X72" i="5"/>
  <c r="X43" i="5"/>
  <c r="X42" i="5"/>
  <c r="X913" i="5"/>
  <c r="X250" i="5"/>
  <c r="X108" i="5"/>
  <c r="X842" i="5"/>
  <c r="X845" i="5" s="1"/>
  <c r="R885" i="5"/>
  <c r="R890" i="5" s="1"/>
  <c r="U615" i="5"/>
  <c r="U913" i="5"/>
  <c r="V955" i="5"/>
  <c r="U837" i="5"/>
  <c r="U838" i="5"/>
  <c r="R521" i="5"/>
  <c r="X491" i="5"/>
  <c r="X492" i="5"/>
  <c r="X556" i="5"/>
  <c r="U446" i="5"/>
  <c r="R449" i="5"/>
  <c r="U301" i="5"/>
  <c r="U304" i="5" s="1"/>
  <c r="X257" i="5"/>
  <c r="U257" i="5"/>
  <c r="X228" i="5"/>
  <c r="U156" i="5"/>
  <c r="R17" i="5"/>
  <c r="R18" i="5"/>
  <c r="U52" i="5"/>
  <c r="U65" i="5"/>
  <c r="R43" i="5"/>
  <c r="R42" i="5"/>
  <c r="U35" i="5"/>
  <c r="U34" i="5"/>
  <c r="X531" i="5"/>
  <c r="R146" i="5"/>
  <c r="U754" i="5"/>
  <c r="U829" i="5"/>
  <c r="R959" i="5"/>
  <c r="U183" i="5"/>
  <c r="R547" i="5"/>
  <c r="X582" i="5"/>
  <c r="X583" i="5"/>
  <c r="X837" i="5"/>
  <c r="X838" i="5"/>
  <c r="R913" i="5"/>
  <c r="U122" i="5"/>
  <c r="R99" i="5"/>
  <c r="U622" i="5"/>
  <c r="X64" i="5"/>
  <c r="R869" i="5"/>
  <c r="R872" i="5" s="1"/>
  <c r="R508" i="5"/>
  <c r="X824" i="5"/>
  <c r="R528" i="5"/>
  <c r="R529" i="5"/>
  <c r="R14" i="5"/>
  <c r="R15" i="5"/>
  <c r="U882" i="5"/>
  <c r="U879" i="5"/>
  <c r="R205" i="5"/>
  <c r="R582" i="5"/>
  <c r="R583" i="5"/>
  <c r="U99" i="5"/>
  <c r="X146" i="5"/>
  <c r="U777" i="5"/>
  <c r="X529" i="5"/>
  <c r="X528" i="5"/>
  <c r="X283" i="5"/>
  <c r="X471" i="5"/>
  <c r="U418" i="5"/>
  <c r="R335" i="5"/>
  <c r="X415" i="5"/>
  <c r="X508" i="5"/>
  <c r="U832" i="5"/>
  <c r="U835" i="5" s="1"/>
  <c r="X455" i="5"/>
  <c r="X885" i="5"/>
  <c r="X890" i="5" s="1"/>
  <c r="R777" i="5"/>
  <c r="R301" i="5"/>
  <c r="R304" i="5" s="1"/>
  <c r="U14" i="5"/>
  <c r="U15" i="5"/>
  <c r="X622" i="5"/>
  <c r="X437" i="5"/>
  <c r="U924" i="5"/>
  <c r="U960" i="5" s="1"/>
  <c r="V959" i="5"/>
  <c r="R630" i="5"/>
  <c r="R629" i="5"/>
  <c r="R579" i="5"/>
  <c r="R580" i="5"/>
  <c r="U629" i="5"/>
  <c r="U630" i="5"/>
  <c r="U477" i="5"/>
  <c r="U429" i="5"/>
  <c r="X625" i="5"/>
  <c r="X579" i="5"/>
  <c r="X580" i="5"/>
  <c r="R576" i="5"/>
  <c r="R577" i="5"/>
  <c r="R491" i="5"/>
  <c r="R492" i="5"/>
  <c r="R556" i="5"/>
  <c r="U566" i="5"/>
  <c r="U508" i="5"/>
  <c r="X480" i="5"/>
  <c r="X483" i="5" s="1"/>
  <c r="U405" i="5"/>
  <c r="U411" i="5" s="1"/>
  <c r="R348" i="5"/>
  <c r="R378" i="5"/>
  <c r="R233" i="5"/>
  <c r="U424" i="5"/>
  <c r="U371" i="5"/>
  <c r="R257" i="5"/>
  <c r="U318" i="5"/>
  <c r="R228" i="5"/>
  <c r="R236" i="5" s="1"/>
  <c r="R268" i="5"/>
  <c r="X341" i="5"/>
  <c r="R298" i="5"/>
  <c r="U332" i="5"/>
  <c r="X183" i="5"/>
  <c r="U268" i="5"/>
  <c r="U228" i="5"/>
  <c r="R198" i="5"/>
  <c r="X162" i="5"/>
  <c r="U64" i="5"/>
  <c r="X27" i="5"/>
  <c r="X28" i="5"/>
  <c r="X52" i="5"/>
  <c r="X65" i="5" s="1"/>
  <c r="R30" i="5"/>
  <c r="R31" i="5"/>
  <c r="U20" i="5"/>
  <c r="U25" i="5" s="1"/>
  <c r="V924" i="5"/>
  <c r="V913" i="5"/>
  <c r="V885" i="5"/>
  <c r="V890" i="5" s="1"/>
  <c r="V550" i="5"/>
  <c r="V879" i="5"/>
  <c r="V882" i="5" s="1"/>
  <c r="V832" i="5"/>
  <c r="V835" i="5" s="1"/>
  <c r="V869" i="5"/>
  <c r="V872" i="5" s="1"/>
  <c r="V842" i="5"/>
  <c r="V845" i="5" s="1"/>
  <c r="V838" i="5"/>
  <c r="V837" i="5"/>
  <c r="V824" i="5"/>
  <c r="V818" i="5"/>
  <c r="V788" i="5"/>
  <c r="V782" i="5"/>
  <c r="V777" i="5"/>
  <c r="V754" i="5"/>
  <c r="V630" i="5"/>
  <c r="V629" i="5"/>
  <c r="V625" i="5"/>
  <c r="V622" i="5"/>
  <c r="V615" i="5"/>
  <c r="V587" i="5"/>
  <c r="V583" i="5"/>
  <c r="V582" i="5"/>
  <c r="V580" i="5"/>
  <c r="V579" i="5"/>
  <c r="V576" i="5"/>
  <c r="V566" i="5"/>
  <c r="V556" i="5"/>
  <c r="V547" i="5"/>
  <c r="V529" i="5"/>
  <c r="V528" i="5"/>
  <c r="V521" i="5"/>
  <c r="V516" i="5"/>
  <c r="V498" i="5"/>
  <c r="V508" i="5"/>
  <c r="V491" i="5"/>
  <c r="V486" i="5"/>
  <c r="V485" i="5"/>
  <c r="V455" i="5"/>
  <c r="V477" i="5"/>
  <c r="V471" i="5"/>
  <c r="V459" i="5"/>
  <c r="V449" i="5"/>
  <c r="V446" i="5"/>
  <c r="V437" i="5"/>
  <c r="V433" i="5"/>
  <c r="V429" i="5"/>
  <c r="V424" i="5"/>
  <c r="V418" i="5"/>
  <c r="V415" i="5"/>
  <c r="V402" i="5"/>
  <c r="V399" i="5"/>
  <c r="V396" i="5"/>
  <c r="V384" i="5"/>
  <c r="V377" i="5"/>
  <c r="V371" i="5"/>
  <c r="V366" i="5"/>
  <c r="V358" i="5"/>
  <c r="V348" i="5"/>
  <c r="V341" i="5"/>
  <c r="AF180" i="5"/>
  <c r="V335" i="5"/>
  <c r="V332" i="5"/>
  <c r="V318" i="5"/>
  <c r="V298" i="5"/>
  <c r="V293" i="5"/>
  <c r="V283" i="5"/>
  <c r="V268" i="5"/>
  <c r="V257" i="5"/>
  <c r="V250" i="5"/>
  <c r="V304" i="5"/>
  <c r="V219" i="5"/>
  <c r="V233" i="5"/>
  <c r="V228" i="5"/>
  <c r="V208" i="5"/>
  <c r="V205" i="5"/>
  <c r="V198" i="5"/>
  <c r="V191" i="5"/>
  <c r="V183" i="5"/>
  <c r="V178" i="5"/>
  <c r="V165" i="5"/>
  <c r="V162" i="5"/>
  <c r="V156" i="5"/>
  <c r="V152" i="5"/>
  <c r="V146" i="5"/>
  <c r="V130" i="5"/>
  <c r="V122" i="5"/>
  <c r="V64" i="5"/>
  <c r="V108" i="5"/>
  <c r="V99" i="5"/>
  <c r="V82" i="5"/>
  <c r="V77" i="5"/>
  <c r="V83" i="5" s="1"/>
  <c r="V52" i="5"/>
  <c r="V57" i="5"/>
  <c r="V47" i="5"/>
  <c r="V46" i="5"/>
  <c r="V42" i="5"/>
  <c r="V34" i="5"/>
  <c r="V31" i="5"/>
  <c r="V30" i="5"/>
  <c r="V28" i="5"/>
  <c r="V27" i="5"/>
  <c r="V18" i="5"/>
  <c r="V17" i="5"/>
  <c r="V14" i="5"/>
  <c r="V577" i="5"/>
  <c r="V492" i="5"/>
  <c r="V483" i="5"/>
  <c r="V411" i="5"/>
  <c r="V179" i="5"/>
  <c r="V72" i="5"/>
  <c r="AF211" i="5"/>
  <c r="V43" i="5"/>
  <c r="V35" i="5"/>
  <c r="V25" i="5"/>
  <c r="V15" i="5"/>
  <c r="S892" i="5"/>
  <c r="S843" i="5"/>
  <c r="S844" i="5" s="1"/>
  <c r="S776" i="5"/>
  <c r="S747" i="5"/>
  <c r="S725" i="5"/>
  <c r="S819" i="5"/>
  <c r="S820" i="5" s="1"/>
  <c r="S787" i="5"/>
  <c r="S718" i="5"/>
  <c r="S717" i="5"/>
  <c r="S811" i="5"/>
  <c r="S709" i="5"/>
  <c r="S786" i="5"/>
  <c r="S705" i="5"/>
  <c r="S821" i="5"/>
  <c r="S802" i="5"/>
  <c r="S674" i="5"/>
  <c r="S654" i="5"/>
  <c r="S767" i="5"/>
  <c r="S793" i="5"/>
  <c r="S647" i="5"/>
  <c r="S766" i="5"/>
  <c r="S645" i="5"/>
  <c r="S644" i="5"/>
  <c r="S764" i="5"/>
  <c r="S763" i="5"/>
  <c r="S785" i="5"/>
  <c r="S762" i="5"/>
  <c r="S827" i="5"/>
  <c r="S828" i="5" s="1"/>
  <c r="S758" i="5"/>
  <c r="S632" i="5"/>
  <c r="S789" i="5"/>
  <c r="S790" i="5" s="1"/>
  <c r="S780" i="5"/>
  <c r="S755" i="5"/>
  <c r="S614" i="5"/>
  <c r="S584" i="5"/>
  <c r="S605" i="5"/>
  <c r="S619" i="5"/>
  <c r="S593" i="5"/>
  <c r="S555" i="5"/>
  <c r="S544" i="5"/>
  <c r="S530" i="5"/>
  <c r="S553" i="5"/>
  <c r="S543" i="5"/>
  <c r="S557" i="5"/>
  <c r="S532" i="5"/>
  <c r="S515" i="5"/>
  <c r="S494" i="5"/>
  <c r="S511" i="5"/>
  <c r="S512" i="5" s="1"/>
  <c r="S500" i="5"/>
  <c r="S493" i="5"/>
  <c r="S509" i="5"/>
  <c r="S510" i="5" s="1"/>
  <c r="W509" i="5"/>
  <c r="W510" i="5" s="1"/>
  <c r="S479" i="5"/>
  <c r="S480" i="5" s="1"/>
  <c r="S476" i="5"/>
  <c r="W476" i="5"/>
  <c r="S442" i="5"/>
  <c r="S435" i="5"/>
  <c r="S453" i="5"/>
  <c r="S450" i="5"/>
  <c r="S451" i="5" s="1"/>
  <c r="S448" i="5"/>
  <c r="S452" i="5"/>
  <c r="S438" i="5"/>
  <c r="S416" i="5"/>
  <c r="S418" i="5" s="1"/>
  <c r="S419" i="5"/>
  <c r="S430" i="5"/>
  <c r="S404" i="5"/>
  <c r="S406" i="5"/>
  <c r="S407" i="5" s="1"/>
  <c r="S387" i="5"/>
  <c r="S388" i="5" s="1"/>
  <c r="S400" i="5"/>
  <c r="S395" i="5"/>
  <c r="S347" i="5"/>
  <c r="S352" i="5"/>
  <c r="S362" i="5"/>
  <c r="S359" i="5"/>
  <c r="S339" i="5"/>
  <c r="S334" i="5"/>
  <c r="S342" i="5"/>
  <c r="S343" i="5" s="1"/>
  <c r="S333" i="5"/>
  <c r="S336" i="5"/>
  <c r="S337" i="5" s="1"/>
  <c r="S256" i="5"/>
  <c r="S281" i="5"/>
  <c r="S243" i="5"/>
  <c r="S280" i="5"/>
  <c r="S273" i="5"/>
  <c r="S253" i="5"/>
  <c r="S252" i="5"/>
  <c r="S237" i="5"/>
  <c r="S292" i="5"/>
  <c r="S227" i="5"/>
  <c r="S210" i="5"/>
  <c r="S234" i="5"/>
  <c r="S235" i="5" s="1"/>
  <c r="S229" i="5"/>
  <c r="S180" i="5"/>
  <c r="S190" i="5"/>
  <c r="S199" i="5"/>
  <c r="AH36" i="5"/>
  <c r="AI36" i="5" s="1"/>
  <c r="S189" i="5"/>
  <c r="S206" i="5"/>
  <c r="S197" i="5"/>
  <c r="S186" i="5"/>
  <c r="S195" i="5"/>
  <c r="S184" i="5"/>
  <c r="S202" i="5"/>
  <c r="S177" i="5"/>
  <c r="S169" i="5"/>
  <c r="S170" i="5" s="1"/>
  <c r="S164" i="5"/>
  <c r="S155" i="5"/>
  <c r="S161" i="5"/>
  <c r="S154" i="5"/>
  <c r="S163" i="5"/>
  <c r="S165" i="5" s="1"/>
  <c r="S151" i="5"/>
  <c r="S96" i="5"/>
  <c r="S147" i="5"/>
  <c r="S123" i="5"/>
  <c r="S109" i="5"/>
  <c r="S80" i="5"/>
  <c r="S82" i="5" s="1"/>
  <c r="S78" i="5"/>
  <c r="S79" i="5" s="1"/>
  <c r="S60" i="5"/>
  <c r="S58" i="5"/>
  <c r="S59" i="5" s="1"/>
  <c r="S55" i="5"/>
  <c r="S57" i="5" s="1"/>
  <c r="AF567" i="5"/>
  <c r="Y10" i="5"/>
  <c r="Z10" i="5" s="1"/>
  <c r="S581" i="5"/>
  <c r="S427" i="5"/>
  <c r="S429" i="5" s="1"/>
  <c r="S825" i="5"/>
  <c r="S826" i="5" s="1"/>
  <c r="S627" i="5"/>
  <c r="S578" i="5"/>
  <c r="S722" i="5"/>
  <c r="S244" i="5"/>
  <c r="S192" i="5"/>
  <c r="S89" i="5"/>
  <c r="S460" i="5"/>
  <c r="S536" i="5"/>
  <c r="S873" i="5"/>
  <c r="S484" i="5"/>
  <c r="S604" i="5"/>
  <c r="T604" i="5" s="1"/>
  <c r="S84" i="5"/>
  <c r="S331" i="5"/>
  <c r="S560" i="5"/>
  <c r="S367" i="5"/>
  <c r="S830" i="5"/>
  <c r="S533" i="5"/>
  <c r="S284" i="5"/>
  <c r="S36" i="5"/>
  <c r="W200" i="5"/>
  <c r="AH507" i="5"/>
  <c r="AI507" i="5" s="1"/>
  <c r="W679" i="5"/>
  <c r="AH642" i="5"/>
  <c r="AI642" i="5" s="1"/>
  <c r="W66" i="5"/>
  <c r="W67" i="5" s="1"/>
  <c r="W810" i="5"/>
  <c r="Y124" i="5"/>
  <c r="Z124" i="5" s="1"/>
  <c r="Y859" i="5"/>
  <c r="AH355" i="5"/>
  <c r="AI355" i="5" s="1"/>
  <c r="W823" i="5"/>
  <c r="W596" i="5"/>
  <c r="AF12" i="5"/>
  <c r="AH545" i="5"/>
  <c r="AI545" i="5" s="1"/>
  <c r="W699" i="5"/>
  <c r="AH764" i="5"/>
  <c r="AI764" i="5" s="1"/>
  <c r="W646" i="5"/>
  <c r="Y609" i="5"/>
  <c r="AH815" i="5"/>
  <c r="AI815" i="5" s="1"/>
  <c r="AF635" i="5"/>
  <c r="AH605" i="5"/>
  <c r="AI605" i="5" s="1"/>
  <c r="Y444" i="5"/>
  <c r="AH416" i="5"/>
  <c r="AI416" i="5" s="1"/>
  <c r="AH463" i="5"/>
  <c r="AI463" i="5" s="1"/>
  <c r="AH785" i="5"/>
  <c r="AI785" i="5" s="1"/>
  <c r="AH423" i="5"/>
  <c r="AI423" i="5" s="1"/>
  <c r="W649" i="5"/>
  <c r="AH635" i="5"/>
  <c r="AI635" i="5" s="1"/>
  <c r="W151" i="5"/>
  <c r="AF281" i="5"/>
  <c r="W585" i="5"/>
  <c r="W382" i="5"/>
  <c r="AH618" i="5"/>
  <c r="AI618" i="5" s="1"/>
  <c r="Y436" i="5"/>
  <c r="AH557" i="5"/>
  <c r="AI557" i="5" s="1"/>
  <c r="AH917" i="5"/>
  <c r="AI917" i="5" s="1"/>
  <c r="Y382" i="5"/>
  <c r="Z382" i="5" s="1"/>
  <c r="W570" i="5"/>
  <c r="AF53" i="5"/>
  <c r="AH571" i="5"/>
  <c r="AI571" i="5" s="1"/>
  <c r="AH214" i="5"/>
  <c r="AI214" i="5" s="1"/>
  <c r="AH543" i="5"/>
  <c r="AI543" i="5" s="1"/>
  <c r="W490" i="5"/>
  <c r="W680" i="5"/>
  <c r="W89" i="5"/>
  <c r="W733" i="5"/>
  <c r="AF624" i="5"/>
  <c r="W501" i="5"/>
  <c r="AF617" i="5"/>
  <c r="AF553" i="5"/>
  <c r="AF500" i="5"/>
  <c r="W952" i="5"/>
  <c r="AF563" i="5"/>
  <c r="AF917" i="5"/>
  <c r="AF584" i="5"/>
  <c r="W75" i="5"/>
  <c r="W288" i="5"/>
  <c r="AF393" i="5"/>
  <c r="AH436" i="5"/>
  <c r="AI436" i="5" s="1"/>
  <c r="AH670" i="5"/>
  <c r="AI670" i="5" s="1"/>
  <c r="Y90" i="5"/>
  <c r="AH392" i="5"/>
  <c r="AI392" i="5" s="1"/>
  <c r="AH546" i="5"/>
  <c r="AI546" i="5" s="1"/>
  <c r="Y196" i="5"/>
  <c r="W342" i="5"/>
  <c r="W343" i="5" s="1"/>
  <c r="AF254" i="5"/>
  <c r="AH174" i="5"/>
  <c r="AI174" i="5" s="1"/>
  <c r="AH359" i="5"/>
  <c r="AI359" i="5" s="1"/>
  <c r="AH697" i="5"/>
  <c r="AI697" i="5" s="1"/>
  <c r="W723" i="5"/>
  <c r="Y125" i="5"/>
  <c r="AH854" i="5"/>
  <c r="AI854" i="5" s="1"/>
  <c r="W813" i="5"/>
  <c r="AH698" i="5"/>
  <c r="AI698" i="5" s="1"/>
  <c r="AF677" i="5"/>
  <c r="W90" i="5"/>
  <c r="W135" i="5"/>
  <c r="AH275" i="5"/>
  <c r="AI275" i="5" s="1"/>
  <c r="AH444" i="5"/>
  <c r="AI444" i="5" s="1"/>
  <c r="AH738" i="5"/>
  <c r="AI738" i="5" s="1"/>
  <c r="AH311" i="5"/>
  <c r="AI311" i="5" s="1"/>
  <c r="AH476" i="5"/>
  <c r="AI476" i="5" s="1"/>
  <c r="AH258" i="5"/>
  <c r="AI258" i="5" s="1"/>
  <c r="AH215" i="5"/>
  <c r="AI215" i="5" s="1"/>
  <c r="AH242" i="5"/>
  <c r="AI242" i="5" s="1"/>
  <c r="AH443" i="5"/>
  <c r="AI443" i="5" s="1"/>
  <c r="AH280" i="5"/>
  <c r="AI280" i="5" s="1"/>
  <c r="Y61" i="5"/>
  <c r="W120" i="5"/>
  <c r="AH98" i="5"/>
  <c r="AI98" i="5" s="1"/>
  <c r="AH393" i="5"/>
  <c r="AI393" i="5" s="1"/>
  <c r="W457" i="5"/>
  <c r="AH227" i="5"/>
  <c r="AI227" i="5" s="1"/>
  <c r="AH532" i="5"/>
  <c r="AI532" i="5" s="1"/>
  <c r="W520" i="5"/>
  <c r="AH843" i="5"/>
  <c r="AI843" i="5" s="1"/>
  <c r="Y105" i="5"/>
  <c r="AH129" i="5"/>
  <c r="AI129" i="5" s="1"/>
  <c r="W172" i="5"/>
  <c r="W84" i="5"/>
  <c r="W416" i="5"/>
  <c r="W425" i="5"/>
  <c r="W426" i="5" s="1"/>
  <c r="Y676" i="5"/>
  <c r="AF870" i="5"/>
  <c r="AH808" i="5"/>
  <c r="AI808" i="5" s="1"/>
  <c r="AF687" i="5"/>
  <c r="W673" i="5"/>
  <c r="AF849" i="5"/>
  <c r="W555" i="5"/>
  <c r="W863" i="5"/>
  <c r="W604" i="5"/>
  <c r="AF672" i="5"/>
  <c r="AF823" i="5"/>
  <c r="AF588" i="5"/>
  <c r="AF392" i="5"/>
  <c r="W312" i="5"/>
  <c r="W240" i="5"/>
  <c r="W307" i="5"/>
  <c r="W136" i="5"/>
  <c r="W131" i="5"/>
  <c r="W132" i="5" s="1"/>
  <c r="W45" i="5"/>
  <c r="AF306" i="5"/>
  <c r="W237" i="5"/>
  <c r="W241" i="5"/>
  <c r="W300" i="5"/>
  <c r="W301" i="5" s="1"/>
  <c r="AF216" i="5"/>
  <c r="AF195" i="5"/>
  <c r="W141" i="5"/>
  <c r="AF339" i="5"/>
  <c r="AF113" i="5"/>
  <c r="AF131" i="5"/>
  <c r="W12" i="5"/>
  <c r="AF11" i="5"/>
  <c r="AH638" i="5"/>
  <c r="AI638" i="5" s="1"/>
  <c r="AH330" i="5"/>
  <c r="AI330" i="5" s="1"/>
  <c r="AH819" i="5"/>
  <c r="AI819" i="5" s="1"/>
  <c r="AH226" i="5"/>
  <c r="AI226" i="5" s="1"/>
  <c r="W821" i="5"/>
  <c r="AH802" i="5"/>
  <c r="AI802" i="5" s="1"/>
  <c r="AH192" i="5"/>
  <c r="AI192" i="5" s="1"/>
  <c r="Y56" i="5"/>
  <c r="AH195" i="5"/>
  <c r="AI195" i="5" s="1"/>
  <c r="W660" i="5"/>
  <c r="Y213" i="5"/>
  <c r="Z213" i="5" s="1"/>
  <c r="AF66" i="5"/>
  <c r="AH687" i="5"/>
  <c r="AI687" i="5" s="1"/>
  <c r="AH862" i="5"/>
  <c r="AI862" i="5" s="1"/>
  <c r="AH263" i="5"/>
  <c r="AI263" i="5" s="1"/>
  <c r="AH374" i="5"/>
  <c r="AI374" i="5" s="1"/>
  <c r="AH849" i="5"/>
  <c r="AI849" i="5" s="1"/>
  <c r="AH63" i="5"/>
  <c r="AI63" i="5" s="1"/>
  <c r="AH314" i="5"/>
  <c r="AI314" i="5" s="1"/>
  <c r="W243" i="5"/>
  <c r="AH115" i="5"/>
  <c r="AI115" i="5" s="1"/>
  <c r="W111" i="5"/>
  <c r="W676" i="5"/>
  <c r="AH668" i="5"/>
  <c r="AI668" i="5" s="1"/>
  <c r="Y610" i="5"/>
  <c r="Z610" i="5" s="1"/>
  <c r="AH851" i="5"/>
  <c r="AI851" i="5" s="1"/>
  <c r="AH855" i="5"/>
  <c r="AI855" i="5" s="1"/>
  <c r="AH113" i="5"/>
  <c r="AI113" i="5" s="1"/>
  <c r="AH342" i="5"/>
  <c r="AI342" i="5" s="1"/>
  <c r="AH822" i="5"/>
  <c r="AI822" i="5" s="1"/>
  <c r="AH731" i="5"/>
  <c r="AI731" i="5" s="1"/>
  <c r="AH653" i="5"/>
  <c r="AI653" i="5" s="1"/>
  <c r="W575" i="5"/>
  <c r="Y380" i="5"/>
  <c r="Y174" i="5"/>
  <c r="AH391" i="5"/>
  <c r="AI391" i="5" s="1"/>
  <c r="AH119" i="5"/>
  <c r="AI119" i="5" s="1"/>
  <c r="W104" i="5"/>
  <c r="AH125" i="5"/>
  <c r="AI125" i="5" s="1"/>
  <c r="AH267" i="5"/>
  <c r="AI267" i="5" s="1"/>
  <c r="AF643" i="5"/>
  <c r="AF874" i="5"/>
  <c r="W738" i="5"/>
  <c r="W213" i="5"/>
  <c r="AF853" i="5"/>
  <c r="Y749" i="5"/>
  <c r="AF665" i="5"/>
  <c r="AF697" i="5"/>
  <c r="W197" i="5"/>
  <c r="AH110" i="5"/>
  <c r="AI110" i="5" s="1"/>
  <c r="AF193" i="5"/>
  <c r="AF115" i="5"/>
  <c r="AH139" i="5"/>
  <c r="AI139" i="5" s="1"/>
  <c r="AH338" i="5"/>
  <c r="AI338" i="5" s="1"/>
  <c r="W292" i="5"/>
  <c r="AH776" i="5"/>
  <c r="AI776" i="5" s="1"/>
  <c r="AH627" i="5"/>
  <c r="AI627" i="5" s="1"/>
  <c r="AH395" i="5"/>
  <c r="AI395" i="5" s="1"/>
  <c r="AH876" i="5"/>
  <c r="AI876" i="5" s="1"/>
  <c r="AH952" i="5"/>
  <c r="AI952" i="5" s="1"/>
  <c r="AH180" i="5"/>
  <c r="AI180" i="5" s="1"/>
  <c r="AH823" i="5"/>
  <c r="AI823" i="5" s="1"/>
  <c r="AH306" i="5"/>
  <c r="AI306" i="5" s="1"/>
  <c r="AH695" i="5"/>
  <c r="AI695" i="5" s="1"/>
  <c r="AH717" i="5"/>
  <c r="AI717" i="5" s="1"/>
  <c r="AH328" i="5"/>
  <c r="AI328" i="5" s="1"/>
  <c r="AH216" i="5"/>
  <c r="AI216" i="5" s="1"/>
  <c r="Y770" i="5"/>
  <c r="AF822" i="5"/>
  <c r="AF321" i="5"/>
  <c r="W688" i="5"/>
  <c r="W800" i="5"/>
  <c r="W757" i="5"/>
  <c r="W186" i="5"/>
  <c r="AF177" i="5"/>
  <c r="AF110" i="5"/>
  <c r="AH830" i="5"/>
  <c r="AI830" i="5" s="1"/>
  <c r="AH142" i="5"/>
  <c r="AI142" i="5" s="1"/>
  <c r="W610" i="5"/>
  <c r="W530" i="5"/>
  <c r="W531" i="5" s="1"/>
  <c r="AF751" i="5"/>
  <c r="AF565" i="5"/>
  <c r="W647" i="5"/>
  <c r="AF763" i="5"/>
  <c r="AF801" i="5"/>
  <c r="W650" i="5"/>
  <c r="W448" i="5"/>
  <c r="AH541" i="5"/>
  <c r="AI541" i="5" s="1"/>
  <c r="AH221" i="5"/>
  <c r="AI221" i="5" s="1"/>
  <c r="AH259" i="5"/>
  <c r="AI259" i="5" s="1"/>
  <c r="AH357" i="5"/>
  <c r="AI357" i="5" s="1"/>
  <c r="AH468" i="5"/>
  <c r="AI468" i="5" s="1"/>
  <c r="Y954" i="5"/>
  <c r="AH846" i="5"/>
  <c r="AI846" i="5" s="1"/>
  <c r="AH877" i="5"/>
  <c r="AI877" i="5" s="1"/>
  <c r="AH316" i="5"/>
  <c r="AI316" i="5" s="1"/>
  <c r="AH762" i="5"/>
  <c r="AI762" i="5" s="1"/>
  <c r="AH555" i="5"/>
  <c r="AI555" i="5" s="1"/>
  <c r="W854" i="5"/>
  <c r="W703" i="5"/>
  <c r="W746" i="5"/>
  <c r="W769" i="5"/>
  <c r="AF653" i="5"/>
  <c r="W544" i="5"/>
  <c r="W657" i="5"/>
  <c r="AH489" i="5"/>
  <c r="AI489" i="5" s="1"/>
  <c r="Y534" i="5"/>
  <c r="W494" i="5"/>
  <c r="AF476" i="5"/>
  <c r="AF409" i="5"/>
  <c r="AH710" i="5"/>
  <c r="AI710" i="5" s="1"/>
  <c r="AF673" i="5"/>
  <c r="W684" i="5"/>
  <c r="AH669" i="5"/>
  <c r="AI669" i="5" s="1"/>
  <c r="AF864" i="5"/>
  <c r="AF891" i="5"/>
  <c r="AH144" i="5"/>
  <c r="AI144" i="5" s="1"/>
  <c r="Y878" i="5"/>
  <c r="AH814" i="5"/>
  <c r="AI814" i="5" s="1"/>
  <c r="AH190" i="5"/>
  <c r="AI190" i="5" s="1"/>
  <c r="Y746" i="5"/>
  <c r="W115" i="5"/>
  <c r="Y797" i="5"/>
  <c r="W603" i="5"/>
  <c r="W859" i="5"/>
  <c r="W605" i="5"/>
  <c r="W617" i="5"/>
  <c r="AF581" i="5"/>
  <c r="AF189" i="5"/>
  <c r="AH365" i="5"/>
  <c r="AI365" i="5" s="1"/>
  <c r="AH553" i="5"/>
  <c r="AI553" i="5" s="1"/>
  <c r="AH307" i="5"/>
  <c r="AI307" i="5" s="1"/>
  <c r="AH105" i="5"/>
  <c r="AI105" i="5" s="1"/>
  <c r="AH373" i="5"/>
  <c r="AI373" i="5" s="1"/>
  <c r="AH859" i="5"/>
  <c r="AI859" i="5" s="1"/>
  <c r="AH797" i="5"/>
  <c r="AI797" i="5" s="1"/>
  <c r="AH326" i="5"/>
  <c r="AI326" i="5" s="1"/>
  <c r="AH356" i="5"/>
  <c r="AI356" i="5" s="1"/>
  <c r="AF851" i="5"/>
  <c r="Y172" i="5"/>
  <c r="AH430" i="5"/>
  <c r="AI430" i="5" s="1"/>
  <c r="AH610" i="5"/>
  <c r="AI610" i="5" s="1"/>
  <c r="W109" i="5"/>
  <c r="W107" i="5"/>
  <c r="Y248" i="5"/>
  <c r="W765" i="5"/>
  <c r="AH778" i="5"/>
  <c r="AI778" i="5" s="1"/>
  <c r="AH559" i="5"/>
  <c r="AI559" i="5" s="1"/>
  <c r="AH798" i="5"/>
  <c r="AI798" i="5" s="1"/>
  <c r="AH261" i="5"/>
  <c r="AI261" i="5" s="1"/>
  <c r="AH744" i="5"/>
  <c r="AI744" i="5" s="1"/>
  <c r="Y650" i="5"/>
  <c r="AF744" i="5"/>
  <c r="W461" i="5"/>
  <c r="W444" i="5"/>
  <c r="AF628" i="5"/>
  <c r="W435" i="5"/>
  <c r="W785" i="5"/>
  <c r="AF8" i="5"/>
  <c r="W830" i="5"/>
  <c r="AF655" i="5"/>
  <c r="Y598" i="5"/>
  <c r="AH565" i="5"/>
  <c r="AI565" i="5" s="1"/>
  <c r="W874" i="5"/>
  <c r="AF741" i="5"/>
  <c r="AH617" i="5"/>
  <c r="AI617" i="5" s="1"/>
  <c r="W678" i="5"/>
  <c r="W954" i="5"/>
  <c r="AF875" i="5"/>
  <c r="W586" i="5"/>
  <c r="Z595" i="5"/>
  <c r="Z574" i="5"/>
  <c r="AF530" i="5"/>
  <c r="W443" i="5"/>
  <c r="W671" i="5"/>
  <c r="W540" i="5"/>
  <c r="AF545" i="5"/>
  <c r="W453" i="5"/>
  <c r="AF420" i="5"/>
  <c r="W177" i="5"/>
  <c r="W199" i="5"/>
  <c r="W201" i="5" s="1"/>
  <c r="AF229" i="5"/>
  <c r="W101" i="5"/>
  <c r="AH302" i="5"/>
  <c r="AI302" i="5" s="1"/>
  <c r="AH863" i="5"/>
  <c r="AI863" i="5" s="1"/>
  <c r="AH596" i="5"/>
  <c r="AI596" i="5" s="1"/>
  <c r="AH336" i="5"/>
  <c r="AI336" i="5" s="1"/>
  <c r="AH775" i="5"/>
  <c r="AI775" i="5" s="1"/>
  <c r="W139" i="5"/>
  <c r="AH229" i="5"/>
  <c r="AI229" i="5" s="1"/>
  <c r="AH870" i="5"/>
  <c r="AI870" i="5" s="1"/>
  <c r="AH686" i="5"/>
  <c r="AI686" i="5" s="1"/>
  <c r="AH865" i="5"/>
  <c r="AI865" i="5" s="1"/>
  <c r="AH891" i="5"/>
  <c r="AI891" i="5" s="1"/>
  <c r="W710" i="5"/>
  <c r="Y113" i="5"/>
  <c r="W725" i="5"/>
  <c r="W581" i="5"/>
  <c r="Y732" i="5"/>
  <c r="Z732" i="5" s="1"/>
  <c r="W436" i="5"/>
  <c r="Y463" i="5"/>
  <c r="W598" i="5"/>
  <c r="W787" i="5"/>
  <c r="W878" i="5"/>
  <c r="Y637" i="5"/>
  <c r="AH574" i="5"/>
  <c r="AI574" i="5" s="1"/>
  <c r="AF797" i="5"/>
  <c r="Y810" i="5"/>
  <c r="AF605" i="5"/>
  <c r="AF490" i="5"/>
  <c r="AH217" i="5"/>
  <c r="AI217" i="5" s="1"/>
  <c r="AF247" i="5"/>
  <c r="W439" i="5"/>
  <c r="AF493" i="5"/>
  <c r="Y501" i="5"/>
  <c r="AF188" i="5"/>
  <c r="AF360" i="5"/>
  <c r="AF144" i="5"/>
  <c r="AH641" i="5"/>
  <c r="AI641" i="5" s="1"/>
  <c r="AH185" i="5"/>
  <c r="AI185" i="5" s="1"/>
  <c r="AH308" i="5"/>
  <c r="AI308" i="5" s="1"/>
  <c r="Z658" i="5"/>
  <c r="AF496" i="5"/>
  <c r="AF440" i="5"/>
  <c r="W456" i="5"/>
  <c r="AF495" i="5"/>
  <c r="W493" i="5"/>
  <c r="AB376" i="5"/>
  <c r="AC376" i="5" s="1"/>
  <c r="S549" i="5"/>
  <c r="AH339" i="5"/>
  <c r="AI339" i="5" s="1"/>
  <c r="AH189" i="5"/>
  <c r="AI189" i="5" s="1"/>
  <c r="AH496" i="5"/>
  <c r="AI496" i="5" s="1"/>
  <c r="AH662" i="5"/>
  <c r="AI662" i="5" s="1"/>
  <c r="AH112" i="5"/>
  <c r="AI112" i="5" s="1"/>
  <c r="AH705" i="5"/>
  <c r="AI705" i="5" s="1"/>
  <c r="AH428" i="5"/>
  <c r="AI428" i="5" s="1"/>
  <c r="W500" i="5"/>
  <c r="W180" i="5"/>
  <c r="AH260" i="5"/>
  <c r="AI260" i="5" s="1"/>
  <c r="W897" i="5"/>
  <c r="W860" i="5"/>
  <c r="W870" i="5"/>
  <c r="W871" i="5" s="1"/>
  <c r="AF745" i="5"/>
  <c r="AH474" i="5"/>
  <c r="AI474" i="5" s="1"/>
  <c r="W666" i="5"/>
  <c r="AH467" i="5"/>
  <c r="AI467" i="5" s="1"/>
  <c r="AH289" i="5"/>
  <c r="AI289" i="5" s="1"/>
  <c r="AH387" i="5"/>
  <c r="AI387" i="5" s="1"/>
  <c r="AH243" i="5"/>
  <c r="AI243" i="5" s="1"/>
  <c r="AH745" i="5"/>
  <c r="AI745" i="5" s="1"/>
  <c r="AH133" i="5"/>
  <c r="AI133" i="5" s="1"/>
  <c r="AH847" i="5"/>
  <c r="AI847" i="5" s="1"/>
  <c r="AH123" i="5"/>
  <c r="AI123" i="5" s="1"/>
  <c r="W192" i="5"/>
  <c r="W853" i="5"/>
  <c r="Y698" i="5"/>
  <c r="Z698" i="5" s="1"/>
  <c r="W381" i="5"/>
  <c r="W284" i="5"/>
  <c r="AF333" i="5"/>
  <c r="AF186" i="5"/>
  <c r="W97" i="5"/>
  <c r="AF119" i="5"/>
  <c r="Y118" i="5"/>
  <c r="AF133" i="5"/>
  <c r="AH631" i="5"/>
  <c r="AI631" i="5" s="1"/>
  <c r="Y329" i="5"/>
  <c r="Y860" i="5"/>
  <c r="Y651" i="5"/>
  <c r="AH442" i="5"/>
  <c r="AI442" i="5" s="1"/>
  <c r="AH206" i="5"/>
  <c r="AI206" i="5" s="1"/>
  <c r="AH659" i="5"/>
  <c r="AI659" i="5" s="1"/>
  <c r="AH370" i="5"/>
  <c r="AI370" i="5" s="1"/>
  <c r="AH270" i="5"/>
  <c r="AI270" i="5" s="1"/>
  <c r="AH616" i="5"/>
  <c r="AI616" i="5" s="1"/>
  <c r="AH856" i="5"/>
  <c r="AI856" i="5" s="1"/>
  <c r="AH484" i="5"/>
  <c r="AI484" i="5" s="1"/>
  <c r="W496" i="5"/>
  <c r="Y750" i="5"/>
  <c r="Z750" i="5" s="1"/>
  <c r="AH171" i="5"/>
  <c r="AI171" i="5" s="1"/>
  <c r="AH452" i="5"/>
  <c r="AI452" i="5" s="1"/>
  <c r="AH499" i="5"/>
  <c r="AI499" i="5" s="1"/>
  <c r="W816" i="5"/>
  <c r="Y683" i="5"/>
  <c r="Z683" i="5" s="1"/>
  <c r="AH763" i="5"/>
  <c r="AI763" i="5" s="1"/>
  <c r="AH813" i="5"/>
  <c r="AI813" i="5" s="1"/>
  <c r="W876" i="5"/>
  <c r="W672" i="5"/>
  <c r="W546" i="5"/>
  <c r="W726" i="5"/>
  <c r="W850" i="5"/>
  <c r="AF738" i="5"/>
  <c r="W695" i="5"/>
  <c r="Y726" i="5"/>
  <c r="Y657" i="5"/>
  <c r="AF830" i="5"/>
  <c r="W563" i="5"/>
  <c r="AF755" i="5"/>
  <c r="AF676" i="5"/>
  <c r="W669" i="5"/>
  <c r="W642" i="5"/>
  <c r="W578" i="5"/>
  <c r="W690" i="5"/>
  <c r="AF659" i="5"/>
  <c r="W406" i="5"/>
  <c r="W407" i="5" s="1"/>
  <c r="Y116" i="5"/>
  <c r="Y458" i="5"/>
  <c r="AH297" i="5"/>
  <c r="AI297" i="5" s="1"/>
  <c r="W398" i="5"/>
  <c r="AF297" i="5"/>
  <c r="W140" i="5"/>
  <c r="AF272" i="5"/>
  <c r="W287" i="5"/>
  <c r="W334" i="5"/>
  <c r="AF213" i="5"/>
  <c r="Y287" i="5"/>
  <c r="AF206" i="5"/>
  <c r="AF171" i="5"/>
  <c r="AF138" i="5"/>
  <c r="Y81" i="5"/>
  <c r="W16" i="5"/>
  <c r="W80" i="5"/>
  <c r="AH40" i="5"/>
  <c r="AI40" i="5" s="1"/>
  <c r="W294" i="5"/>
  <c r="AH621" i="5"/>
  <c r="AI621" i="5" s="1"/>
  <c r="AH594" i="5"/>
  <c r="AI594" i="5" s="1"/>
  <c r="AH150" i="5"/>
  <c r="AI150" i="5" s="1"/>
  <c r="AH811" i="5"/>
  <c r="AI811" i="5" s="1"/>
  <c r="AH807" i="5"/>
  <c r="AI807" i="5" s="1"/>
  <c r="AH131" i="5"/>
  <c r="AI131" i="5" s="1"/>
  <c r="AF453" i="5"/>
  <c r="AH37" i="5"/>
  <c r="AI37" i="5" s="1"/>
  <c r="AH172" i="5"/>
  <c r="AI172" i="5" s="1"/>
  <c r="Y699" i="5"/>
  <c r="AF778" i="5"/>
  <c r="W460" i="5"/>
  <c r="Y719" i="5"/>
  <c r="W468" i="5"/>
  <c r="Y9" i="5"/>
  <c r="W729" i="5"/>
  <c r="AF279" i="5"/>
  <c r="AH539" i="5"/>
  <c r="AI539" i="5" s="1"/>
  <c r="Y102" i="5"/>
  <c r="AF847" i="5"/>
  <c r="W892" i="5"/>
  <c r="W706" i="5"/>
  <c r="Y817" i="5"/>
  <c r="Y823" i="5"/>
  <c r="W921" i="5"/>
  <c r="W849" i="5"/>
  <c r="AH501" i="5"/>
  <c r="AI501" i="5" s="1"/>
  <c r="W674" i="5"/>
  <c r="AH497" i="5"/>
  <c r="AI497" i="5" s="1"/>
  <c r="Y672" i="5"/>
  <c r="Z672" i="5" s="1"/>
  <c r="AF642" i="5"/>
  <c r="W698" i="5"/>
  <c r="AF721" i="5"/>
  <c r="AF752" i="5"/>
  <c r="AF705" i="5"/>
  <c r="AF668" i="5"/>
  <c r="W712" i="5"/>
  <c r="W822" i="5"/>
  <c r="AF640" i="5"/>
  <c r="W636" i="5"/>
  <c r="AF497" i="5"/>
  <c r="AF442" i="5"/>
  <c r="AF359" i="5"/>
  <c r="AF311" i="5"/>
  <c r="AF467" i="5"/>
  <c r="AF308" i="5"/>
  <c r="AF417" i="5"/>
  <c r="AF212" i="5"/>
  <c r="W305" i="5"/>
  <c r="AH147" i="5"/>
  <c r="AI147" i="5" s="1"/>
  <c r="AF389" i="5"/>
  <c r="AF357" i="5"/>
  <c r="W190" i="5"/>
  <c r="AF194" i="5"/>
  <c r="AF286" i="5"/>
  <c r="W232" i="5"/>
  <c r="W221" i="5"/>
  <c r="W102" i="5"/>
  <c r="W60" i="5"/>
  <c r="AF76" i="5"/>
  <c r="AF58" i="5"/>
  <c r="AH488" i="5"/>
  <c r="AI488" i="5" s="1"/>
  <c r="AH494" i="5"/>
  <c r="AI494" i="5" s="1"/>
  <c r="AH44" i="5"/>
  <c r="AI44" i="5" s="1"/>
  <c r="AH196" i="5"/>
  <c r="AI196" i="5" s="1"/>
  <c r="Y496" i="5"/>
  <c r="S285" i="5"/>
  <c r="AH805" i="5"/>
  <c r="AI805" i="5" s="1"/>
  <c r="W420" i="5"/>
  <c r="AH866" i="5"/>
  <c r="AI866" i="5" s="1"/>
  <c r="AF690" i="5"/>
  <c r="Y875" i="5"/>
  <c r="S589" i="5"/>
  <c r="Y652" i="5"/>
  <c r="AF867" i="5"/>
  <c r="W627" i="5"/>
  <c r="AF686" i="5"/>
  <c r="W661" i="5"/>
  <c r="AF383" i="5"/>
  <c r="AF404" i="5"/>
  <c r="AH453" i="5"/>
  <c r="AI453" i="5" s="1"/>
  <c r="AH768" i="5"/>
  <c r="AI768" i="5" s="1"/>
  <c r="AH382" i="5"/>
  <c r="AI382" i="5" s="1"/>
  <c r="AH848" i="5"/>
  <c r="AI848" i="5" s="1"/>
  <c r="AH135" i="5"/>
  <c r="AI135" i="5" s="1"/>
  <c r="AH232" i="5"/>
  <c r="AI232" i="5" s="1"/>
  <c r="AH296" i="5"/>
  <c r="AI296" i="5" s="1"/>
  <c r="AH784" i="5"/>
  <c r="AI784" i="5" s="1"/>
  <c r="Y849" i="5"/>
  <c r="AF836" i="5"/>
  <c r="AH792" i="5"/>
  <c r="AI792" i="5" s="1"/>
  <c r="AH207" i="5"/>
  <c r="AI207" i="5" s="1"/>
  <c r="AH118" i="5"/>
  <c r="AI118" i="5" s="1"/>
  <c r="AB204" i="5"/>
  <c r="W687" i="5"/>
  <c r="AF210" i="5"/>
  <c r="AF398" i="5"/>
  <c r="AF699" i="5"/>
  <c r="AF795" i="5"/>
  <c r="AF858" i="5"/>
  <c r="W750" i="5"/>
  <c r="W637" i="5"/>
  <c r="AF809" i="5"/>
  <c r="AF239" i="5"/>
  <c r="AF135" i="5"/>
  <c r="S86" i="5"/>
  <c r="W724" i="5"/>
  <c r="AH404" i="5"/>
  <c r="AI404" i="5" s="1"/>
  <c r="AH68" i="5"/>
  <c r="AI68" i="5" s="1"/>
  <c r="AH248" i="5"/>
  <c r="AI248" i="5" s="1"/>
  <c r="AH116" i="5"/>
  <c r="AI116" i="5" s="1"/>
  <c r="AH269" i="5"/>
  <c r="AI269" i="5" s="1"/>
  <c r="AH457" i="5"/>
  <c r="AI457" i="5" s="1"/>
  <c r="AH875" i="5"/>
  <c r="AI875" i="5" s="1"/>
  <c r="AH816" i="5"/>
  <c r="AI816" i="5" s="1"/>
  <c r="AH732" i="5"/>
  <c r="AI732" i="5" s="1"/>
  <c r="AH660" i="5"/>
  <c r="AI660" i="5" s="1"/>
  <c r="AC370" i="5"/>
  <c r="T884" i="5"/>
  <c r="AH951" i="5"/>
  <c r="AI951" i="5" s="1"/>
  <c r="AH748" i="5"/>
  <c r="AI748" i="5" s="1"/>
  <c r="AH461" i="5"/>
  <c r="AI461" i="5" s="1"/>
  <c r="W709" i="5"/>
  <c r="W655" i="5"/>
  <c r="W744" i="5"/>
  <c r="AF732" i="5"/>
  <c r="AF691" i="5"/>
  <c r="AF667" i="5"/>
  <c r="AF792" i="5"/>
  <c r="W664" i="5"/>
  <c r="W717" i="5"/>
  <c r="W539" i="5"/>
  <c r="AF334" i="5"/>
  <c r="AH347" i="5"/>
  <c r="AI347" i="5" s="1"/>
  <c r="W851" i="5"/>
  <c r="W920" i="5"/>
  <c r="AF854" i="5"/>
  <c r="AF660" i="5"/>
  <c r="Y628" i="5"/>
  <c r="AF812" i="5"/>
  <c r="AH667" i="5"/>
  <c r="AI667" i="5" s="1"/>
  <c r="W806" i="5"/>
  <c r="W807" i="5"/>
  <c r="AF921" i="5"/>
  <c r="AF718" i="5"/>
  <c r="AH713" i="5"/>
  <c r="AI713" i="5" s="1"/>
  <c r="AF462" i="5"/>
  <c r="W515" i="5"/>
  <c r="W565" i="5"/>
  <c r="W802" i="5"/>
  <c r="W658" i="5"/>
  <c r="AF712" i="5"/>
  <c r="W467" i="5"/>
  <c r="AF540" i="5"/>
  <c r="W450" i="5"/>
  <c r="W451" i="5" s="1"/>
  <c r="W507" i="5"/>
  <c r="W195" i="5"/>
  <c r="AF39" i="5"/>
  <c r="AF252" i="5"/>
  <c r="AF274" i="5"/>
  <c r="AF225" i="5"/>
  <c r="W223" i="5"/>
  <c r="W346" i="5"/>
  <c r="AF314" i="5"/>
  <c r="W61" i="5"/>
  <c r="AF174" i="5"/>
  <c r="W601" i="5"/>
  <c r="Y139" i="5"/>
  <c r="AF716" i="5"/>
  <c r="W620" i="5"/>
  <c r="Z51" i="5"/>
  <c r="AH645" i="5"/>
  <c r="AI645" i="5" s="1"/>
  <c r="W248" i="5"/>
  <c r="AH741" i="5"/>
  <c r="AI741" i="5" s="1"/>
  <c r="W558" i="5"/>
  <c r="AF919" i="5"/>
  <c r="W614" i="5"/>
  <c r="W864" i="5"/>
  <c r="W857" i="5"/>
  <c r="AF883" i="5"/>
  <c r="AF785" i="5"/>
  <c r="Y277" i="5"/>
  <c r="AH458" i="5"/>
  <c r="AI458" i="5" s="1"/>
  <c r="W791" i="5"/>
  <c r="Y636" i="5"/>
  <c r="W752" i="5"/>
  <c r="AF805" i="5"/>
  <c r="AF662" i="5"/>
  <c r="W762" i="5"/>
  <c r="W841" i="5"/>
  <c r="W789" i="5"/>
  <c r="W790" i="5" s="1"/>
  <c r="W682" i="5"/>
  <c r="AF575" i="5"/>
  <c r="W511" i="5"/>
  <c r="W512" i="5" s="1"/>
  <c r="AF692" i="5"/>
  <c r="AF670" i="5"/>
  <c r="AF784" i="5"/>
  <c r="W812" i="5"/>
  <c r="AH470" i="5"/>
  <c r="AI470" i="5" s="1"/>
  <c r="AF570" i="5"/>
  <c r="W543" i="5"/>
  <c r="AF419" i="5"/>
  <c r="AF356" i="5"/>
  <c r="W370" i="5"/>
  <c r="W289" i="5"/>
  <c r="AF264" i="5"/>
  <c r="AF295" i="5"/>
  <c r="AF101" i="5"/>
  <c r="AF315" i="5"/>
  <c r="W331" i="5"/>
  <c r="AF214" i="5"/>
  <c r="W210" i="5"/>
  <c r="S222" i="5"/>
  <c r="AF342" i="5"/>
  <c r="W234" i="5"/>
  <c r="W235" i="5" s="1"/>
  <c r="AF154" i="5"/>
  <c r="AF129" i="5"/>
  <c r="AF93" i="5"/>
  <c r="AH73" i="5"/>
  <c r="AI73" i="5" s="1"/>
  <c r="W279" i="5"/>
  <c r="AF376" i="5"/>
  <c r="AF9" i="5"/>
  <c r="AH45" i="5"/>
  <c r="AI45" i="5" s="1"/>
  <c r="AH138" i="5"/>
  <c r="AI138" i="5" s="1"/>
  <c r="AH649" i="5"/>
  <c r="AI649" i="5" s="1"/>
  <c r="AH329" i="5"/>
  <c r="AI329" i="5" s="1"/>
  <c r="AH9" i="5"/>
  <c r="AI9" i="5" s="1"/>
  <c r="AI80" i="5"/>
  <c r="AH684" i="5"/>
  <c r="AI684" i="5" s="1"/>
  <c r="AH50" i="5"/>
  <c r="AI50" i="5" s="1"/>
  <c r="T422" i="5"/>
  <c r="Y326" i="5"/>
  <c r="AC737" i="5"/>
  <c r="Y539" i="5"/>
  <c r="AF613" i="5"/>
  <c r="S711" i="5"/>
  <c r="Y711" i="5" s="1"/>
  <c r="S487" i="5"/>
  <c r="W383" i="5"/>
  <c r="W317" i="5"/>
  <c r="W351" i="5"/>
  <c r="W306" i="5"/>
  <c r="AF145" i="5"/>
  <c r="AF181" i="5"/>
  <c r="Y141" i="5"/>
  <c r="AF222" i="5"/>
  <c r="W29" i="5"/>
  <c r="AF19" i="5"/>
  <c r="AH724" i="5"/>
  <c r="AI724" i="5" s="1"/>
  <c r="AH315" i="5"/>
  <c r="AI315" i="5" s="1"/>
  <c r="AH746" i="5"/>
  <c r="AI746" i="5" s="1"/>
  <c r="AB193" i="5"/>
  <c r="AH193" i="5" s="1"/>
  <c r="AH292" i="5"/>
  <c r="AI292" i="5" s="1"/>
  <c r="AB420" i="5"/>
  <c r="AH420" i="5" s="1"/>
  <c r="W123" i="5"/>
  <c r="W169" i="5"/>
  <c r="W170" i="5" s="1"/>
  <c r="AH211" i="5"/>
  <c r="AI211" i="5" s="1"/>
  <c r="AH279" i="5"/>
  <c r="AI279" i="5" s="1"/>
  <c r="AH253" i="5"/>
  <c r="AI253" i="5" s="1"/>
  <c r="S361" i="5"/>
  <c r="AH637" i="5"/>
  <c r="AI637" i="5" s="1"/>
  <c r="AH831" i="5"/>
  <c r="AI831" i="5" s="1"/>
  <c r="AH827" i="5"/>
  <c r="AI827" i="5" s="1"/>
  <c r="AH56" i="5"/>
  <c r="AI56" i="5" s="1"/>
  <c r="AH380" i="5"/>
  <c r="AI380" i="5" s="1"/>
  <c r="Y815" i="5"/>
  <c r="AH786" i="5"/>
  <c r="AI786" i="5" s="1"/>
  <c r="Y215" i="5"/>
  <c r="AH284" i="5"/>
  <c r="AI284" i="5" s="1"/>
  <c r="W259" i="5"/>
  <c r="W185" i="5"/>
  <c r="AH181" i="5"/>
  <c r="AI181" i="5" s="1"/>
  <c r="W270" i="5"/>
  <c r="Y702" i="5"/>
  <c r="Z702" i="5" s="1"/>
  <c r="Y611" i="5"/>
  <c r="Z611" i="5" s="1"/>
  <c r="W484" i="5"/>
  <c r="W825" i="5"/>
  <c r="W826" i="5" s="1"/>
  <c r="AH353" i="5"/>
  <c r="AI353" i="5" s="1"/>
  <c r="AF866" i="5"/>
  <c r="AC678" i="5"/>
  <c r="W843" i="5"/>
  <c r="W844" i="5" s="1"/>
  <c r="W801" i="5"/>
  <c r="T919" i="5"/>
  <c r="T652" i="5"/>
  <c r="AF740" i="5"/>
  <c r="AH864" i="5"/>
  <c r="AI864" i="5" s="1"/>
  <c r="AF863" i="5"/>
  <c r="W917" i="5"/>
  <c r="AF794" i="5"/>
  <c r="Y812" i="5"/>
  <c r="W692" i="5"/>
  <c r="W804" i="5"/>
  <c r="AH678" i="5"/>
  <c r="AI678" i="5" s="1"/>
  <c r="W668" i="5"/>
  <c r="AF656" i="5"/>
  <c r="AF722" i="5"/>
  <c r="AF249" i="5"/>
  <c r="AB305" i="5"/>
  <c r="AH305" i="5" s="1"/>
  <c r="AI305" i="5" s="1"/>
  <c r="Y327" i="5"/>
  <c r="Z327" i="5" s="1"/>
  <c r="AF269" i="5"/>
  <c r="AF276" i="5"/>
  <c r="S562" i="5"/>
  <c r="T259" i="5"/>
  <c r="AH256" i="5"/>
  <c r="AI256" i="5" s="1"/>
  <c r="W764" i="5"/>
  <c r="AB604" i="5"/>
  <c r="AH604" i="5" s="1"/>
  <c r="AH352" i="5"/>
  <c r="AI352" i="5" s="1"/>
  <c r="AH346" i="5"/>
  <c r="AI346" i="5" s="1"/>
  <c r="AH106" i="5"/>
  <c r="AI106" i="5" s="1"/>
  <c r="W758" i="5"/>
  <c r="S752" i="5"/>
  <c r="T752" i="5" s="1"/>
  <c r="AF888" i="5"/>
  <c r="AH487" i="5"/>
  <c r="AI487" i="5" s="1"/>
  <c r="W574" i="5"/>
  <c r="W255" i="5"/>
  <c r="W364" i="5"/>
  <c r="AF230" i="5"/>
  <c r="W354" i="5"/>
  <c r="AF45" i="5"/>
  <c r="Y173" i="5"/>
  <c r="AF96" i="5"/>
  <c r="AH239" i="5"/>
  <c r="AI239" i="5" s="1"/>
  <c r="Y317" i="5"/>
  <c r="Z317" i="5" s="1"/>
  <c r="AH137" i="5"/>
  <c r="AI137" i="5" s="1"/>
  <c r="AH375" i="5"/>
  <c r="AI375" i="5" s="1"/>
  <c r="AH716" i="5"/>
  <c r="AI716" i="5" s="1"/>
  <c r="AH325" i="5"/>
  <c r="AI325" i="5" s="1"/>
  <c r="Y545" i="5"/>
  <c r="AH709" i="5"/>
  <c r="AI709" i="5" s="1"/>
  <c r="Y751" i="5"/>
  <c r="Z751" i="5" s="1"/>
  <c r="Y856" i="5"/>
  <c r="Y314" i="5"/>
  <c r="AH643" i="5"/>
  <c r="AI643" i="5" s="1"/>
  <c r="Y653" i="5"/>
  <c r="Y618" i="5"/>
  <c r="W215" i="5"/>
  <c r="Y129" i="5"/>
  <c r="Y119" i="5"/>
  <c r="AH202" i="5"/>
  <c r="AI202" i="5" s="1"/>
  <c r="AH766" i="5"/>
  <c r="AI766" i="5" s="1"/>
  <c r="W163" i="5"/>
  <c r="W632" i="5"/>
  <c r="AF776" i="5"/>
  <c r="AF865" i="5"/>
  <c r="W749" i="5"/>
  <c r="AH711" i="5"/>
  <c r="AI711" i="5" s="1"/>
  <c r="W624" i="5"/>
  <c r="W638" i="5"/>
  <c r="AH665" i="5"/>
  <c r="AI665" i="5" s="1"/>
  <c r="W799" i="5"/>
  <c r="W226" i="5"/>
  <c r="W797" i="5"/>
  <c r="W770" i="5"/>
  <c r="W238" i="5"/>
  <c r="AF951" i="5"/>
  <c r="AF654" i="5"/>
  <c r="AF633" i="5"/>
  <c r="W814" i="5"/>
  <c r="AF724" i="5"/>
  <c r="W951" i="5"/>
  <c r="AF856" i="5"/>
  <c r="W884" i="5"/>
  <c r="AF877" i="5"/>
  <c r="W739" i="5"/>
  <c r="W691" i="5"/>
  <c r="W542" i="5"/>
  <c r="AF804" i="5"/>
  <c r="AF796" i="5"/>
  <c r="AF711" i="5"/>
  <c r="AF757" i="5"/>
  <c r="W794" i="5"/>
  <c r="W707" i="5"/>
  <c r="AF669" i="5"/>
  <c r="AF648" i="5"/>
  <c r="AF634" i="5"/>
  <c r="W621" i="5"/>
  <c r="AF596" i="5"/>
  <c r="AH575" i="5"/>
  <c r="AI575" i="5" s="1"/>
  <c r="W553" i="5"/>
  <c r="W534" i="5"/>
  <c r="AF473" i="5"/>
  <c r="W281" i="5"/>
  <c r="AF207" i="5"/>
  <c r="AF353" i="5"/>
  <c r="W327" i="5"/>
  <c r="AH479" i="5"/>
  <c r="AI479" i="5" s="1"/>
  <c r="W422" i="5"/>
  <c r="AF427" i="5"/>
  <c r="W404" i="5"/>
  <c r="W405" i="5" s="1"/>
  <c r="AF355" i="5"/>
  <c r="AF349" i="5"/>
  <c r="T391" i="5"/>
  <c r="W374" i="5"/>
  <c r="W330" i="5"/>
  <c r="W322" i="5"/>
  <c r="W188" i="5"/>
  <c r="AF352" i="5"/>
  <c r="W340" i="5"/>
  <c r="AF373" i="5"/>
  <c r="W249" i="5"/>
  <c r="W114" i="5"/>
  <c r="Y98" i="5"/>
  <c r="W40" i="5"/>
  <c r="W694" i="5"/>
  <c r="W648" i="5"/>
  <c r="AF762" i="5"/>
  <c r="AF671" i="5"/>
  <c r="AF827" i="5"/>
  <c r="AF709" i="5"/>
  <c r="AF780" i="5"/>
  <c r="AF704" i="5"/>
  <c r="AF423" i="5"/>
  <c r="AF803" i="5"/>
  <c r="AF767" i="5"/>
  <c r="W470" i="5"/>
  <c r="AF439" i="5"/>
  <c r="AF558" i="5"/>
  <c r="W464" i="5"/>
  <c r="W557" i="5"/>
  <c r="AF487" i="5"/>
  <c r="W280" i="5"/>
  <c r="W314" i="5"/>
  <c r="AF300" i="5"/>
  <c r="AF340" i="5"/>
  <c r="AF285" i="5"/>
  <c r="W147" i="5"/>
  <c r="W349" i="5"/>
  <c r="W350" i="5" s="1"/>
  <c r="AF253" i="5"/>
  <c r="W313" i="5"/>
  <c r="W290" i="5"/>
  <c r="W157" i="5"/>
  <c r="W158" i="5" s="1"/>
  <c r="AF221" i="5"/>
  <c r="AF169" i="5"/>
  <c r="AF143" i="5"/>
  <c r="AF155" i="5"/>
  <c r="W106" i="5"/>
  <c r="W51" i="5"/>
  <c r="W76" i="5"/>
  <c r="AH230" i="5"/>
  <c r="AI230" i="5" s="1"/>
  <c r="AF609" i="5"/>
  <c r="AF702" i="5"/>
  <c r="AF595" i="5"/>
  <c r="AF616" i="5"/>
  <c r="AF542" i="5"/>
  <c r="W541" i="5"/>
  <c r="AF395" i="5"/>
  <c r="AF326" i="5"/>
  <c r="AF271" i="5"/>
  <c r="AF217" i="5"/>
  <c r="AF387" i="5"/>
  <c r="AF312" i="5"/>
  <c r="AF237" i="5"/>
  <c r="AF305" i="5"/>
  <c r="AF347" i="5"/>
  <c r="W242" i="5"/>
  <c r="W392" i="5"/>
  <c r="AF364" i="5"/>
  <c r="W326" i="5"/>
  <c r="AF330" i="5"/>
  <c r="W277" i="5"/>
  <c r="AF296" i="5"/>
  <c r="W373" i="5"/>
  <c r="AF116" i="5"/>
  <c r="AF288" i="5"/>
  <c r="AF242" i="5"/>
  <c r="AF319" i="5"/>
  <c r="W173" i="5"/>
  <c r="AF167" i="5"/>
  <c r="W380" i="5"/>
  <c r="AH354" i="5"/>
  <c r="AI354" i="5" s="1"/>
  <c r="W325" i="5"/>
  <c r="AF313" i="5"/>
  <c r="AF292" i="5"/>
  <c r="W321" i="5"/>
  <c r="AF243" i="5"/>
  <c r="W263" i="5"/>
  <c r="W273" i="5"/>
  <c r="W245" i="5"/>
  <c r="AF226" i="5"/>
  <c r="W256" i="5"/>
  <c r="W276" i="5"/>
  <c r="AF161" i="5"/>
  <c r="AF102" i="5"/>
  <c r="W207" i="5"/>
  <c r="AH87" i="5"/>
  <c r="AI87" i="5" s="1"/>
  <c r="AF164" i="5"/>
  <c r="AF109" i="5"/>
  <c r="AF80" i="5"/>
  <c r="AF151" i="5"/>
  <c r="Y97" i="5"/>
  <c r="W125" i="5"/>
  <c r="W68" i="5"/>
  <c r="W69" i="5" s="1"/>
  <c r="AH134" i="5"/>
  <c r="AI134" i="5" s="1"/>
  <c r="AF125" i="5"/>
  <c r="W124" i="5"/>
  <c r="W10" i="5"/>
  <c r="W41" i="5"/>
  <c r="AF87" i="5"/>
  <c r="AH33" i="5"/>
  <c r="AB95" i="5"/>
  <c r="AC95" i="5" s="1"/>
  <c r="AB361" i="5"/>
  <c r="AC361" i="5" s="1"/>
  <c r="AB412" i="5"/>
  <c r="AC412" i="5" s="1"/>
  <c r="W573" i="5"/>
  <c r="AB200" i="5"/>
  <c r="AC200" i="5" s="1"/>
  <c r="AB562" i="5"/>
  <c r="AC562" i="5" s="1"/>
  <c r="AC607" i="5"/>
  <c r="AB771" i="5"/>
  <c r="AC771" i="5" s="1"/>
  <c r="W896" i="5"/>
  <c r="AB535" i="5"/>
  <c r="AC535" i="5" s="1"/>
  <c r="AC715" i="5"/>
  <c r="AH715" i="5"/>
  <c r="AI715" i="5" s="1"/>
  <c r="W873" i="5"/>
  <c r="W700" i="5"/>
  <c r="AB839" i="5"/>
  <c r="AB793" i="5"/>
  <c r="AC793" i="5" s="1"/>
  <c r="AB675" i="5"/>
  <c r="AH675" i="5" s="1"/>
  <c r="AI675" i="5" s="1"/>
  <c r="W773" i="5"/>
  <c r="AF736" i="5"/>
  <c r="S648" i="5"/>
  <c r="Y648" i="5" s="1"/>
  <c r="S607" i="5"/>
  <c r="S617" i="5"/>
  <c r="AF554" i="5"/>
  <c r="AF401" i="5"/>
  <c r="AF503" i="5"/>
  <c r="AB175" i="5"/>
  <c r="AC175" i="5" s="1"/>
  <c r="W397" i="5"/>
  <c r="W399" i="5" s="1"/>
  <c r="W278" i="5"/>
  <c r="W324" i="5"/>
  <c r="AF176" i="5"/>
  <c r="W409" i="5"/>
  <c r="AB13" i="5"/>
  <c r="AC13" i="5" s="1"/>
  <c r="AF29" i="5"/>
  <c r="AH90" i="5"/>
  <c r="AI90" i="5" s="1"/>
  <c r="W768" i="5"/>
  <c r="AB331" i="5"/>
  <c r="AC331" i="5" s="1"/>
  <c r="AH10" i="5"/>
  <c r="AI10" i="5" s="1"/>
  <c r="AB294" i="5"/>
  <c r="AC294" i="5" s="1"/>
  <c r="AB322" i="5"/>
  <c r="AC322" i="5" s="1"/>
  <c r="AH573" i="5"/>
  <c r="AH892" i="5"/>
  <c r="AI892" i="5" s="1"/>
  <c r="AH317" i="5"/>
  <c r="AI317" i="5" s="1"/>
  <c r="AB728" i="5"/>
  <c r="AC728" i="5" s="1"/>
  <c r="S868" i="5"/>
  <c r="Y390" i="5"/>
  <c r="AB70" i="5"/>
  <c r="AC70" i="5" s="1"/>
  <c r="AB203" i="5"/>
  <c r="AC203" i="5" s="1"/>
  <c r="AB591" i="5"/>
  <c r="AC591" i="5" s="1"/>
  <c r="AB91" i="5"/>
  <c r="AC91" i="5" s="1"/>
  <c r="AH288" i="5"/>
  <c r="AB720" i="5"/>
  <c r="AC720" i="5" s="1"/>
  <c r="AB753" i="5"/>
  <c r="AC753" i="5" s="1"/>
  <c r="W264" i="5"/>
  <c r="AB450" i="5"/>
  <c r="AC450" i="5" s="1"/>
  <c r="AH726" i="5"/>
  <c r="AI726" i="5" s="1"/>
  <c r="S310" i="5"/>
  <c r="W594" i="5"/>
  <c r="AF852" i="5"/>
  <c r="W735" i="5"/>
  <c r="W608" i="5"/>
  <c r="W590" i="5"/>
  <c r="AF187" i="5"/>
  <c r="AF560" i="5"/>
  <c r="W552" i="5"/>
  <c r="W533" i="5"/>
  <c r="AF447" i="5"/>
  <c r="W447" i="5"/>
  <c r="W309" i="5"/>
  <c r="W267" i="5"/>
  <c r="W193" i="5"/>
  <c r="AF127" i="5"/>
  <c r="S49" i="5"/>
  <c r="AF63" i="5"/>
  <c r="AB285" i="5"/>
  <c r="AC285" i="5" s="1"/>
  <c r="AH538" i="5"/>
  <c r="AI538" i="5" s="1"/>
  <c r="AB734" i="5"/>
  <c r="AC734" i="5" s="1"/>
  <c r="AF275" i="5"/>
  <c r="W441" i="5"/>
  <c r="AH719" i="5"/>
  <c r="AI719" i="5" s="1"/>
  <c r="AH60" i="5"/>
  <c r="AI60" i="5" s="1"/>
  <c r="AH151" i="5"/>
  <c r="AI151" i="5" s="1"/>
  <c r="AB220" i="5"/>
  <c r="AC220" i="5" s="1"/>
  <c r="AH244" i="5"/>
  <c r="AB704" i="5"/>
  <c r="AC704" i="5" s="1"/>
  <c r="W651" i="5"/>
  <c r="AH918" i="5"/>
  <c r="AI918" i="5" s="1"/>
  <c r="AC150" i="5"/>
  <c r="W701" i="5"/>
  <c r="AB319" i="5"/>
  <c r="AC319" i="5" s="1"/>
  <c r="AI490" i="5"/>
  <c r="AF664" i="5"/>
  <c r="AF149" i="5"/>
  <c r="AB345" i="5"/>
  <c r="AC345" i="5" s="1"/>
  <c r="AF833" i="5"/>
  <c r="W595" i="5"/>
  <c r="AB868" i="5"/>
  <c r="AC868" i="5" s="1"/>
  <c r="AH743" i="5"/>
  <c r="AI743" i="5" s="1"/>
  <c r="AH920" i="5"/>
  <c r="AI920" i="5" s="1"/>
  <c r="W606" i="5"/>
  <c r="Y259" i="5"/>
  <c r="Y884" i="5"/>
  <c r="AH522" i="5"/>
  <c r="AI522" i="5" s="1"/>
  <c r="T618" i="5"/>
  <c r="AF38" i="5"/>
  <c r="S340" i="5"/>
  <c r="Y340" i="5" s="1"/>
  <c r="T610" i="5"/>
  <c r="W616" i="5"/>
  <c r="Y831" i="5"/>
  <c r="AH674" i="5"/>
  <c r="AI674" i="5" s="1"/>
  <c r="W545" i="5"/>
  <c r="AF49" i="5"/>
  <c r="AF40" i="5"/>
  <c r="W548" i="5"/>
  <c r="W269" i="5"/>
  <c r="Y874" i="5"/>
  <c r="S466" i="5"/>
  <c r="AB549" i="5"/>
  <c r="AC549" i="5" s="1"/>
  <c r="Y599" i="5"/>
  <c r="AB524" i="5"/>
  <c r="AC524" i="5" s="1"/>
  <c r="W662" i="5"/>
  <c r="S554" i="5"/>
  <c r="W505" i="5"/>
  <c r="AF958" i="5"/>
  <c r="Y737" i="5"/>
  <c r="T737" i="5"/>
  <c r="W592" i="5"/>
  <c r="AF327" i="5"/>
  <c r="S839" i="5"/>
  <c r="S300" i="5"/>
  <c r="AF840" i="5"/>
  <c r="AH597" i="5"/>
  <c r="AI597" i="5" s="1"/>
  <c r="AB551" i="5"/>
  <c r="AF701" i="5"/>
  <c r="W623" i="5"/>
  <c r="W503" i="5"/>
  <c r="AF956" i="5"/>
  <c r="W883" i="5"/>
  <c r="W704" i="5"/>
  <c r="S608" i="5"/>
  <c r="W597" i="5"/>
  <c r="AF769" i="5"/>
  <c r="AF621" i="5"/>
  <c r="AF771" i="5"/>
  <c r="AF533" i="5"/>
  <c r="AF441" i="5"/>
  <c r="AF400" i="5"/>
  <c r="Y414" i="5"/>
  <c r="W421" i="5"/>
  <c r="W271" i="5"/>
  <c r="W432" i="5"/>
  <c r="Y428" i="5"/>
  <c r="AF204" i="5"/>
  <c r="AF362" i="5"/>
  <c r="W431" i="5"/>
  <c r="W365" i="5"/>
  <c r="Y391" i="5"/>
  <c r="W184" i="5"/>
  <c r="W368" i="5"/>
  <c r="W352" i="5"/>
  <c r="W328" i="5"/>
  <c r="AF263" i="5"/>
  <c r="W359" i="5"/>
  <c r="W372" i="5"/>
  <c r="W275" i="5"/>
  <c r="W204" i="5"/>
  <c r="S167" i="5"/>
  <c r="W286" i="5"/>
  <c r="AF140" i="5"/>
  <c r="AF139" i="5"/>
  <c r="W149" i="5"/>
  <c r="AF84" i="5"/>
  <c r="AF21" i="5"/>
  <c r="AF23" i="5"/>
  <c r="AF91" i="5"/>
  <c r="W13" i="5"/>
  <c r="AF150" i="5"/>
  <c r="S16" i="5"/>
  <c r="W70" i="5"/>
  <c r="W71" i="5" s="1"/>
  <c r="Y45" i="5"/>
  <c r="S50" i="5"/>
  <c r="T50" i="5" s="1"/>
  <c r="W32" i="5"/>
  <c r="AB408" i="5"/>
  <c r="AC408" i="5" s="1"/>
  <c r="AB194" i="5"/>
  <c r="AC194" i="5" s="1"/>
  <c r="AB29" i="5"/>
  <c r="AC29" i="5" s="1"/>
  <c r="W502" i="5"/>
  <c r="AB841" i="5"/>
  <c r="AH841" i="5" s="1"/>
  <c r="AI841" i="5" s="1"/>
  <c r="S413" i="5"/>
  <c r="W753" i="5"/>
  <c r="AH536" i="5"/>
  <c r="AI536" i="5" s="1"/>
  <c r="W62" i="5"/>
  <c r="S117" i="5"/>
  <c r="AF773" i="5"/>
  <c r="AF772" i="5"/>
  <c r="AF730" i="5"/>
  <c r="W537" i="5"/>
  <c r="S454" i="5"/>
  <c r="AB447" i="5"/>
  <c r="AC447" i="5" s="1"/>
  <c r="W504" i="5"/>
  <c r="AF607" i="5"/>
  <c r="S421" i="5"/>
  <c r="W607" i="5"/>
  <c r="S432" i="5"/>
  <c r="AF412" i="5"/>
  <c r="AF182" i="5"/>
  <c r="AF203" i="5"/>
  <c r="AF92" i="5"/>
  <c r="AF160" i="5"/>
  <c r="W21" i="5"/>
  <c r="W22" i="5" s="1"/>
  <c r="AB19" i="5"/>
  <c r="AC19" i="5" s="1"/>
  <c r="AH680" i="5"/>
  <c r="AI680" i="5" s="1"/>
  <c r="AH836" i="5"/>
  <c r="AI836" i="5" s="1"/>
  <c r="AB502" i="5"/>
  <c r="AC502" i="5" s="1"/>
  <c r="S548" i="5"/>
  <c r="Y695" i="5"/>
  <c r="Z695" i="5" s="1"/>
  <c r="AB32" i="5"/>
  <c r="AC32" i="5" s="1"/>
  <c r="AB21" i="5"/>
  <c r="AB896" i="5"/>
  <c r="AC896" i="5" s="1"/>
  <c r="W454" i="5"/>
  <c r="AB222" i="5"/>
  <c r="AC222" i="5" s="1"/>
  <c r="W591" i="5"/>
  <c r="AF559" i="5"/>
  <c r="AH682" i="5"/>
  <c r="AI682" i="5" s="1"/>
  <c r="Y804" i="5"/>
  <c r="W774" i="5"/>
  <c r="W796" i="5"/>
  <c r="W472" i="5"/>
  <c r="AF394" i="5"/>
  <c r="W316" i="5"/>
  <c r="S220" i="5"/>
  <c r="AH121" i="5"/>
  <c r="AI121" i="5" s="1"/>
  <c r="W176" i="5"/>
  <c r="AF103" i="5"/>
  <c r="W196" i="5"/>
  <c r="W49" i="5"/>
  <c r="W33" i="5"/>
  <c r="AH254" i="5"/>
  <c r="AI254" i="5" s="1"/>
  <c r="AH351" i="5"/>
  <c r="AI351" i="5" s="1"/>
  <c r="AH751" i="5"/>
  <c r="AI751" i="5" s="1"/>
  <c r="AH114" i="5"/>
  <c r="AI114" i="5" s="1"/>
  <c r="AH169" i="5"/>
  <c r="AI169" i="5" s="1"/>
  <c r="AB286" i="5"/>
  <c r="AC286" i="5" s="1"/>
  <c r="AI530" i="5"/>
  <c r="AB736" i="5"/>
  <c r="AC736" i="5" s="1"/>
  <c r="AB772" i="5"/>
  <c r="AH772" i="5" s="1"/>
  <c r="AI772" i="5" s="1"/>
  <c r="AB53" i="5"/>
  <c r="AH53" i="5" s="1"/>
  <c r="Y224" i="5"/>
  <c r="Z224" i="5" s="1"/>
  <c r="AB187" i="5"/>
  <c r="Y365" i="5"/>
  <c r="AB48" i="5"/>
  <c r="AC48" i="5" s="1"/>
  <c r="AB89" i="5"/>
  <c r="AC89" i="5" s="1"/>
  <c r="AB533" i="5"/>
  <c r="AC533" i="5" s="1"/>
  <c r="AH609" i="5"/>
  <c r="AI609" i="5" s="1"/>
  <c r="AH161" i="5"/>
  <c r="AI161" i="5" s="1"/>
  <c r="AH188" i="5"/>
  <c r="AI188" i="5" s="1"/>
  <c r="W602" i="5"/>
  <c r="AB149" i="5"/>
  <c r="Y796" i="5"/>
  <c r="AB363" i="5"/>
  <c r="AC363" i="5" s="1"/>
  <c r="AB394" i="5"/>
  <c r="AC394" i="5" s="1"/>
  <c r="AF48" i="5"/>
  <c r="S420" i="5"/>
  <c r="T699" i="5"/>
  <c r="W734" i="5"/>
  <c r="W203" i="5"/>
  <c r="W466" i="5"/>
  <c r="AH246" i="5"/>
  <c r="AI246" i="5" s="1"/>
  <c r="AB231" i="5"/>
  <c r="AC231" i="5" s="1"/>
  <c r="AB368" i="5"/>
  <c r="AH578" i="5"/>
  <c r="AI578" i="5" s="1"/>
  <c r="AC37" i="5"/>
  <c r="S735" i="5"/>
  <c r="T735" i="5" s="1"/>
  <c r="AB840" i="5"/>
  <c r="AC840" i="5" s="1"/>
  <c r="AB409" i="5"/>
  <c r="AC409" i="5" s="1"/>
  <c r="AF62" i="5"/>
  <c r="W128" i="5"/>
  <c r="AB773" i="5"/>
  <c r="AC773" i="5" s="1"/>
  <c r="W412" i="5"/>
  <c r="AB554" i="5"/>
  <c r="AC554" i="5" s="1"/>
  <c r="S212" i="5"/>
  <c r="AH850" i="5"/>
  <c r="AI850" i="5" s="1"/>
  <c r="AB897" i="5"/>
  <c r="AC897" i="5" s="1"/>
  <c r="W56" i="5"/>
  <c r="W187" i="5"/>
  <c r="W564" i="5"/>
  <c r="S441" i="5"/>
  <c r="W719" i="5"/>
  <c r="Y255" i="5"/>
  <c r="T326" i="5"/>
  <c r="T599" i="5"/>
  <c r="S194" i="5"/>
  <c r="W736" i="5"/>
  <c r="AB506" i="5"/>
  <c r="AC506" i="5" s="1"/>
  <c r="S524" i="5"/>
  <c r="S525" i="5" s="1"/>
  <c r="AB608" i="5"/>
  <c r="AF573" i="5"/>
  <c r="Y216" i="5"/>
  <c r="W670" i="5"/>
  <c r="AB640" i="5"/>
  <c r="AH640" i="5" s="1"/>
  <c r="AI640" i="5" s="1"/>
  <c r="W809" i="5"/>
  <c r="AH537" i="5"/>
  <c r="AI537" i="5" s="1"/>
  <c r="AF739" i="5"/>
  <c r="AF878" i="5"/>
  <c r="AF896" i="5"/>
  <c r="W886" i="5"/>
  <c r="W887" i="5" s="1"/>
  <c r="W831" i="5"/>
  <c r="AF731" i="5"/>
  <c r="W833" i="5"/>
  <c r="W834" i="5" s="1"/>
  <c r="AF735" i="5"/>
  <c r="Y666" i="5"/>
  <c r="AF592" i="5"/>
  <c r="Y597" i="5"/>
  <c r="W445" i="5"/>
  <c r="AF683" i="5"/>
  <c r="W763" i="5"/>
  <c r="AF636" i="5"/>
  <c r="AF708" i="5"/>
  <c r="AF600" i="5"/>
  <c r="AF522" i="5"/>
  <c r="AF557" i="5"/>
  <c r="AF310" i="5"/>
  <c r="AF562" i="5"/>
  <c r="S503" i="5"/>
  <c r="W175" i="5"/>
  <c r="AH381" i="5"/>
  <c r="AI381" i="5" s="1"/>
  <c r="S356" i="5"/>
  <c r="Y356" i="5" s="1"/>
  <c r="W414" i="5"/>
  <c r="AF200" i="5"/>
  <c r="AF368" i="5"/>
  <c r="AF322" i="5"/>
  <c r="AF218" i="5"/>
  <c r="W391" i="5"/>
  <c r="W258" i="5"/>
  <c r="W230" i="5"/>
  <c r="AF81" i="5"/>
  <c r="W117" i="5"/>
  <c r="W159" i="5"/>
  <c r="W92" i="5"/>
  <c r="AF32" i="5"/>
  <c r="AF70" i="5"/>
  <c r="AB431" i="5"/>
  <c r="AC431" i="5" s="1"/>
  <c r="Y422" i="5"/>
  <c r="W689" i="5"/>
  <c r="AB873" i="5"/>
  <c r="AC873" i="5" s="1"/>
  <c r="AF895" i="5"/>
  <c r="W571" i="5"/>
  <c r="W229" i="5"/>
  <c r="AH41" i="5"/>
  <c r="AI41" i="5" s="1"/>
  <c r="Y106" i="5"/>
  <c r="S323" i="5"/>
  <c r="W705" i="5"/>
  <c r="Y564" i="5"/>
  <c r="AH787" i="5"/>
  <c r="AI787" i="5" s="1"/>
  <c r="W811" i="5"/>
  <c r="W858" i="5"/>
  <c r="W98" i="5"/>
  <c r="AH657" i="5"/>
  <c r="AI657" i="5" s="1"/>
  <c r="Y773" i="5"/>
  <c r="W846" i="5"/>
  <c r="AH619" i="5"/>
  <c r="AI619" i="5" s="1"/>
  <c r="W755" i="5"/>
  <c r="AF291" i="5"/>
  <c r="AF953" i="5"/>
  <c r="W514" i="5"/>
  <c r="AH600" i="5"/>
  <c r="AI600" i="5" s="1"/>
  <c r="W641" i="5"/>
  <c r="W756" i="5"/>
  <c r="AF585" i="5"/>
  <c r="W759" i="5"/>
  <c r="W956" i="5"/>
  <c r="W745" i="5"/>
  <c r="W588" i="5"/>
  <c r="W572" i="5"/>
  <c r="S753" i="5"/>
  <c r="AF876" i="5"/>
  <c r="AF748" i="5"/>
  <c r="W865" i="5"/>
  <c r="AF893" i="5"/>
  <c r="W868" i="5"/>
  <c r="W856" i="5"/>
  <c r="AF787" i="5"/>
  <c r="AF695" i="5"/>
  <c r="W458" i="5"/>
  <c r="Y697" i="5"/>
  <c r="W716" i="5"/>
  <c r="W771" i="5"/>
  <c r="W524" i="5"/>
  <c r="W525" i="5" s="1"/>
  <c r="W567" i="5"/>
  <c r="W568" i="5" s="1"/>
  <c r="AF770" i="5"/>
  <c r="AF807" i="5"/>
  <c r="AF894" i="5"/>
  <c r="AF920" i="5"/>
  <c r="AF918" i="5"/>
  <c r="W847" i="5"/>
  <c r="W840" i="5"/>
  <c r="AF747" i="5"/>
  <c r="AB445" i="5"/>
  <c r="AF631" i="5"/>
  <c r="S727" i="5"/>
  <c r="Y592" i="5"/>
  <c r="Y572" i="5"/>
  <c r="AF481" i="5"/>
  <c r="W722" i="5"/>
  <c r="W659" i="5"/>
  <c r="AF789" i="5"/>
  <c r="W549" i="5"/>
  <c r="W609" i="5"/>
  <c r="AF707" i="5"/>
  <c r="W767" i="5"/>
  <c r="AF766" i="5"/>
  <c r="AF713" i="5"/>
  <c r="AF539" i="5"/>
  <c r="AF535" i="5"/>
  <c r="W718" i="5"/>
  <c r="AF806" i="5"/>
  <c r="AF611" i="5"/>
  <c r="W697" i="5"/>
  <c r="W686" i="5"/>
  <c r="AF813" i="5"/>
  <c r="AF793" i="5"/>
  <c r="AF791" i="5"/>
  <c r="AF765" i="5"/>
  <c r="W644" i="5"/>
  <c r="AF614" i="5"/>
  <c r="AF612" i="5"/>
  <c r="AF594" i="5"/>
  <c r="AH552" i="5"/>
  <c r="W475" i="5"/>
  <c r="AF499" i="5"/>
  <c r="W584" i="5"/>
  <c r="W587" i="5" s="1"/>
  <c r="W618" i="5"/>
  <c r="W474" i="5"/>
  <c r="AF536" i="5"/>
  <c r="AF509" i="5"/>
  <c r="AF538" i="5"/>
  <c r="AF507" i="5"/>
  <c r="AF504" i="5"/>
  <c r="AF456" i="5"/>
  <c r="AF457" i="5"/>
  <c r="AF454" i="5"/>
  <c r="W488" i="5"/>
  <c r="AF232" i="5"/>
  <c r="AF696" i="5"/>
  <c r="AF606" i="5"/>
  <c r="AF597" i="5"/>
  <c r="AF589" i="5"/>
  <c r="AF422" i="5"/>
  <c r="AF432" i="5"/>
  <c r="W522" i="5"/>
  <c r="W523" i="5" s="1"/>
  <c r="W536" i="5"/>
  <c r="AF537" i="5"/>
  <c r="AF501" i="5"/>
  <c r="AF445" i="5"/>
  <c r="AF505" i="5"/>
  <c r="AF461" i="5"/>
  <c r="AF309" i="5"/>
  <c r="W469" i="5"/>
  <c r="AF220" i="5"/>
  <c r="AF346" i="5"/>
  <c r="W428" i="5"/>
  <c r="AF255" i="5"/>
  <c r="AF199" i="5"/>
  <c r="S447" i="5"/>
  <c r="S449" i="5" s="1"/>
  <c r="W376" i="5"/>
  <c r="W310" i="5"/>
  <c r="W81" i="5"/>
  <c r="AB278" i="5"/>
  <c r="AH278" i="5" s="1"/>
  <c r="W462" i="5"/>
  <c r="AF414" i="5"/>
  <c r="AF385" i="5"/>
  <c r="W360" i="5"/>
  <c r="AF363" i="5"/>
  <c r="W138" i="5"/>
  <c r="Y185" i="5"/>
  <c r="S319" i="5"/>
  <c r="S320" i="5" s="1"/>
  <c r="W389" i="5"/>
  <c r="W355" i="5"/>
  <c r="W363" i="5"/>
  <c r="W367" i="5"/>
  <c r="AF323" i="5"/>
  <c r="Y12" i="5"/>
  <c r="W393" i="5"/>
  <c r="W361" i="5"/>
  <c r="AF372" i="5"/>
  <c r="W291" i="5"/>
  <c r="AF380" i="5"/>
  <c r="W323" i="5"/>
  <c r="S187" i="5"/>
  <c r="AF273" i="5"/>
  <c r="W218" i="5"/>
  <c r="AF244" i="5"/>
  <c r="AF234" i="5"/>
  <c r="AF231" i="5"/>
  <c r="W220" i="5"/>
  <c r="W194" i="5"/>
  <c r="AF202" i="5"/>
  <c r="W144" i="5"/>
  <c r="AF123" i="5"/>
  <c r="W87" i="5"/>
  <c r="W116" i="5"/>
  <c r="W91" i="5"/>
  <c r="W142" i="5"/>
  <c r="W118" i="5"/>
  <c r="S160" i="5"/>
  <c r="Y39" i="5"/>
  <c r="AF95" i="5"/>
  <c r="W63" i="5"/>
  <c r="AF73" i="5"/>
  <c r="S32" i="5"/>
  <c r="W37" i="5"/>
  <c r="W23" i="5"/>
  <c r="W24" i="5" s="1"/>
  <c r="W155" i="5"/>
  <c r="S514" i="5"/>
  <c r="S573" i="5"/>
  <c r="AH825" i="5"/>
  <c r="AI825" i="5" s="1"/>
  <c r="AB708" i="5"/>
  <c r="AC708" i="5" s="1"/>
  <c r="AH953" i="5"/>
  <c r="AI953" i="5" s="1"/>
  <c r="AH895" i="5"/>
  <c r="AI895" i="5" s="1"/>
  <c r="AB469" i="5"/>
  <c r="W720" i="5"/>
  <c r="AB722" i="5"/>
  <c r="AC722" i="5" s="1"/>
  <c r="AH812" i="5"/>
  <c r="AI812" i="5" s="1"/>
  <c r="AF564" i="5"/>
  <c r="W319" i="5"/>
  <c r="W320" i="5" s="1"/>
  <c r="W442" i="5"/>
  <c r="W685" i="5"/>
  <c r="S372" i="5"/>
  <c r="AF26" i="5"/>
  <c r="AB475" i="5"/>
  <c r="AC475" i="5" s="1"/>
  <c r="W506" i="5"/>
  <c r="AC619" i="5"/>
  <c r="AF416" i="5"/>
  <c r="W696" i="5"/>
  <c r="S833" i="5"/>
  <c r="S834" i="5" s="1"/>
  <c r="Y264" i="5"/>
  <c r="AF808" i="5"/>
  <c r="W532" i="5"/>
  <c r="W780" i="5"/>
  <c r="W957" i="5"/>
  <c r="W855" i="5"/>
  <c r="W740" i="5"/>
  <c r="AF733" i="5"/>
  <c r="W805" i="5"/>
  <c r="AB588" i="5"/>
  <c r="AC588" i="5" s="1"/>
  <c r="AF825" i="5"/>
  <c r="AF590" i="5"/>
  <c r="S401" i="5"/>
  <c r="S322" i="5"/>
  <c r="S606" i="5"/>
  <c r="S897" i="5"/>
  <c r="AF816" i="5"/>
  <c r="W8" i="5"/>
  <c r="W946" i="5"/>
  <c r="W950" i="5" s="1"/>
  <c r="AF839" i="5"/>
  <c r="W775" i="5"/>
  <c r="W742" i="5"/>
  <c r="AF700" i="5"/>
  <c r="W727" i="5"/>
  <c r="W551" i="5"/>
  <c r="W793" i="5"/>
  <c r="AF543" i="5"/>
  <c r="AF725" i="5"/>
  <c r="AF448" i="5"/>
  <c r="AF756" i="5"/>
  <c r="AF868" i="5"/>
  <c r="AF873" i="5"/>
  <c r="W815" i="5"/>
  <c r="AH663" i="5"/>
  <c r="AI663" i="5" s="1"/>
  <c r="AF861" i="5"/>
  <c r="AF857" i="5"/>
  <c r="AF848" i="5"/>
  <c r="W875" i="5"/>
  <c r="AF846" i="5"/>
  <c r="AF774" i="5"/>
  <c r="AF746" i="5"/>
  <c r="W772" i="5"/>
  <c r="W645" i="5"/>
  <c r="W803" i="5"/>
  <c r="AF663" i="5"/>
  <c r="AF798" i="5"/>
  <c r="W593" i="5"/>
  <c r="S590" i="5"/>
  <c r="W783" i="5"/>
  <c r="AF678" i="5"/>
  <c r="W675" i="5"/>
  <c r="AF706" i="5"/>
  <c r="AF658" i="5"/>
  <c r="W345" i="5"/>
  <c r="AF768" i="5"/>
  <c r="W760" i="5"/>
  <c r="W711" i="5"/>
  <c r="W784" i="5"/>
  <c r="W628" i="5"/>
  <c r="AF379" i="5"/>
  <c r="AF435" i="5"/>
  <c r="W559" i="5"/>
  <c r="W519" i="5"/>
  <c r="AF552" i="5"/>
  <c r="AF519" i="5"/>
  <c r="AF474" i="5"/>
  <c r="W347" i="5"/>
  <c r="W164" i="5"/>
  <c r="AF727" i="5"/>
  <c r="W225" i="5"/>
  <c r="AF520" i="5"/>
  <c r="AF514" i="5"/>
  <c r="AF452" i="5"/>
  <c r="W266" i="5"/>
  <c r="W702" i="5"/>
  <c r="W599" i="5"/>
  <c r="W589" i="5"/>
  <c r="W499" i="5"/>
  <c r="AF534" i="5"/>
  <c r="W495" i="5"/>
  <c r="AF517" i="5"/>
  <c r="W452" i="5"/>
  <c r="AF354" i="5"/>
  <c r="S409" i="5"/>
  <c r="S431" i="5"/>
  <c r="AF345" i="5"/>
  <c r="W413" i="5"/>
  <c r="W395" i="5"/>
  <c r="W216" i="5"/>
  <c r="W463" i="5"/>
  <c r="AF381" i="5"/>
  <c r="W408" i="5"/>
  <c r="W239" i="5"/>
  <c r="AH81" i="5"/>
  <c r="AI81" i="5" s="1"/>
  <c r="AF465" i="5"/>
  <c r="AC381" i="5"/>
  <c r="AF307" i="5"/>
  <c r="AF375" i="5"/>
  <c r="W252" i="5"/>
  <c r="W333" i="5"/>
  <c r="W329" i="5"/>
  <c r="AF351" i="5"/>
  <c r="W311" i="5"/>
  <c r="AF338" i="5"/>
  <c r="S294" i="5"/>
  <c r="W282" i="5"/>
  <c r="W247" i="5"/>
  <c r="AF251" i="5"/>
  <c r="AF294" i="5"/>
  <c r="W217" i="5"/>
  <c r="AF227" i="5"/>
  <c r="W222" i="5"/>
  <c r="AF196" i="5"/>
  <c r="W103" i="5"/>
  <c r="AF197" i="5"/>
  <c r="AF190" i="5"/>
  <c r="W112" i="5"/>
  <c r="W55" i="5"/>
  <c r="AF163" i="5"/>
  <c r="W174" i="5"/>
  <c r="AF97" i="5"/>
  <c r="W94" i="5"/>
  <c r="W143" i="5"/>
  <c r="AF41" i="5"/>
  <c r="AF85" i="5"/>
  <c r="AF51" i="5"/>
  <c r="AF134" i="5"/>
  <c r="W133" i="5"/>
  <c r="AF60" i="5"/>
  <c r="AF50" i="5"/>
  <c r="W86" i="5"/>
  <c r="W78" i="5"/>
  <c r="W79" i="5" s="1"/>
  <c r="AF75" i="5"/>
  <c r="W38" i="5"/>
  <c r="AC264" i="5"/>
  <c r="AH264" i="5"/>
  <c r="AI264" i="5" s="1"/>
  <c r="AB755" i="5"/>
  <c r="AH755" i="5" s="1"/>
  <c r="AI755" i="5" s="1"/>
  <c r="AB262" i="5"/>
  <c r="AH262" i="5" s="1"/>
  <c r="AI262" i="5" s="1"/>
  <c r="AB756" i="5"/>
  <c r="AH756" i="5" s="1"/>
  <c r="AI756" i="5" s="1"/>
  <c r="T224" i="5"/>
  <c r="S891" i="5"/>
  <c r="AC253" i="5"/>
  <c r="AB372" i="5"/>
  <c r="T111" i="5"/>
  <c r="Y111" i="5"/>
  <c r="S594" i="5"/>
  <c r="Y594" i="5" s="1"/>
  <c r="S412" i="5"/>
  <c r="S535" i="5"/>
  <c r="AB691" i="5"/>
  <c r="S896" i="5"/>
  <c r="AC552" i="5"/>
  <c r="S537" i="5"/>
  <c r="S439" i="5"/>
  <c r="S408" i="5"/>
  <c r="W308" i="5"/>
  <c r="S136" i="5"/>
  <c r="S23" i="5"/>
  <c r="S24" i="5" s="1"/>
  <c r="Y13" i="5"/>
  <c r="T13" i="5"/>
  <c r="AC768" i="5"/>
  <c r="Y680" i="5"/>
  <c r="AC859" i="5"/>
  <c r="AH154" i="5"/>
  <c r="AI154" i="5" s="1"/>
  <c r="AB100" i="5"/>
  <c r="S182" i="5"/>
  <c r="T860" i="5"/>
  <c r="AB218" i="5"/>
  <c r="S214" i="5"/>
  <c r="Y214" i="5" s="1"/>
  <c r="Z214" i="5" s="1"/>
  <c r="AC326" i="5"/>
  <c r="AH561" i="5"/>
  <c r="AI561" i="5" s="1"/>
  <c r="AB333" i="5"/>
  <c r="AC659" i="5"/>
  <c r="W560" i="5"/>
  <c r="AB349" i="5"/>
  <c r="AH349" i="5" s="1"/>
  <c r="AI349" i="5" s="1"/>
  <c r="T751" i="5"/>
  <c r="AC338" i="5"/>
  <c r="AH465" i="5"/>
  <c r="AI465" i="5" s="1"/>
  <c r="S306" i="5"/>
  <c r="S946" i="5"/>
  <c r="S950" i="5" s="1"/>
  <c r="S239" i="5"/>
  <c r="S499" i="5"/>
  <c r="AB94" i="5"/>
  <c r="S744" i="5"/>
  <c r="AH803" i="5"/>
  <c r="AI803" i="5" s="1"/>
  <c r="S363" i="5"/>
  <c r="AB921" i="5"/>
  <c r="AH921" i="5" s="1"/>
  <c r="AI921" i="5" s="1"/>
  <c r="S238" i="5"/>
  <c r="Y238" i="5" s="1"/>
  <c r="AC328" i="5"/>
  <c r="S765" i="5"/>
  <c r="AF561" i="5"/>
  <c r="S768" i="5"/>
  <c r="Y768" i="5" s="1"/>
  <c r="T749" i="5"/>
  <c r="S807" i="5"/>
  <c r="AF952" i="5"/>
  <c r="AF886" i="5"/>
  <c r="S864" i="5"/>
  <c r="W743" i="5"/>
  <c r="W866" i="5"/>
  <c r="W862" i="5"/>
  <c r="W665" i="5"/>
  <c r="AC855" i="5"/>
  <c r="T365" i="5"/>
  <c r="AC637" i="5"/>
  <c r="AC775" i="5"/>
  <c r="T848" i="5"/>
  <c r="Y848" i="5"/>
  <c r="Z848" i="5" s="1"/>
  <c r="S951" i="5"/>
  <c r="AC26" i="5"/>
  <c r="AH26" i="5"/>
  <c r="S840" i="5"/>
  <c r="S254" i="5"/>
  <c r="Y254" i="5" s="1"/>
  <c r="AB251" i="5"/>
  <c r="AH251" i="5" s="1"/>
  <c r="AI251" i="5" s="1"/>
  <c r="S858" i="5"/>
  <c r="Y858" i="5" s="1"/>
  <c r="Z858" i="5" s="1"/>
  <c r="S353" i="5"/>
  <c r="Y353" i="5" s="1"/>
  <c r="S357" i="5"/>
  <c r="S469" i="5"/>
  <c r="W877" i="5"/>
  <c r="S663" i="5"/>
  <c r="T663" i="5" s="1"/>
  <c r="AF689" i="5"/>
  <c r="AB421" i="5"/>
  <c r="AH421" i="5" s="1"/>
  <c r="AF729" i="5"/>
  <c r="S495" i="5"/>
  <c r="S266" i="5"/>
  <c r="W254" i="5"/>
  <c r="S104" i="5"/>
  <c r="Y104" i="5" s="1"/>
  <c r="S278" i="5"/>
  <c r="W11" i="5"/>
  <c r="AH853" i="5"/>
  <c r="AI853" i="5" s="1"/>
  <c r="AC254" i="5"/>
  <c r="AB265" i="5"/>
  <c r="AH265" i="5" s="1"/>
  <c r="AI265" i="5" s="1"/>
  <c r="AB38" i="5"/>
  <c r="S360" i="5"/>
  <c r="Y360" i="5" s="1"/>
  <c r="AC571" i="5"/>
  <c r="AH723" i="5"/>
  <c r="AI723" i="5" s="1"/>
  <c r="AH295" i="5"/>
  <c r="AI295" i="5" s="1"/>
  <c r="AH607" i="5"/>
  <c r="AI607" i="5" s="1"/>
  <c r="T390" i="5"/>
  <c r="AC846" i="5"/>
  <c r="Y862" i="5"/>
  <c r="AC786" i="5"/>
  <c r="AB957" i="5"/>
  <c r="S107" i="5"/>
  <c r="Y107" i="5" s="1"/>
  <c r="S855" i="5"/>
  <c r="Y703" i="5"/>
  <c r="Z703" i="5" s="1"/>
  <c r="S888" i="5"/>
  <c r="S889" i="5" s="1"/>
  <c r="AB707" i="5"/>
  <c r="AF862" i="5"/>
  <c r="S659" i="5"/>
  <c r="Y659" i="5" s="1"/>
  <c r="AB12" i="5"/>
  <c r="AH12" i="5" s="1"/>
  <c r="AI12" i="5" s="1"/>
  <c r="AB733" i="5"/>
  <c r="S176" i="5"/>
  <c r="AC392" i="5"/>
  <c r="AF855" i="5"/>
  <c r="S723" i="5"/>
  <c r="Y723" i="5" s="1"/>
  <c r="AF850" i="5"/>
  <c r="S188" i="5"/>
  <c r="Y877" i="5"/>
  <c r="AF632" i="5"/>
  <c r="S958" i="5"/>
  <c r="S694" i="5"/>
  <c r="Y694" i="5" s="1"/>
  <c r="Z694" i="5" s="1"/>
  <c r="AB639" i="5"/>
  <c r="AC639" i="5" s="1"/>
  <c r="T770" i="5"/>
  <c r="AF734" i="5"/>
  <c r="Y707" i="5"/>
  <c r="T707" i="5"/>
  <c r="AF723" i="5"/>
  <c r="T794" i="5"/>
  <c r="Y794" i="5"/>
  <c r="Z794" i="5" s="1"/>
  <c r="S704" i="5"/>
  <c r="S664" i="5"/>
  <c r="Y664" i="5" s="1"/>
  <c r="W827" i="5"/>
  <c r="W828" i="5" s="1"/>
  <c r="S506" i="5"/>
  <c r="AF16" i="5"/>
  <c r="AF884" i="5"/>
  <c r="Y315" i="5"/>
  <c r="AC850" i="5"/>
  <c r="AF859" i="5"/>
  <c r="AB706" i="5"/>
  <c r="AH706" i="5" s="1"/>
  <c r="AI706" i="5" s="1"/>
  <c r="AF843" i="5"/>
  <c r="AB799" i="5"/>
  <c r="AH799" i="5" s="1"/>
  <c r="AI799" i="5" s="1"/>
  <c r="T877" i="5"/>
  <c r="W731" i="5"/>
  <c r="AC682" i="5"/>
  <c r="T823" i="5"/>
  <c r="W893" i="5"/>
  <c r="W918" i="5"/>
  <c r="T716" i="5"/>
  <c r="W737" i="5"/>
  <c r="W895" i="5"/>
  <c r="AF742" i="5"/>
  <c r="AF638" i="5"/>
  <c r="W888" i="5"/>
  <c r="W889" i="5" s="1"/>
  <c r="AF815" i="5"/>
  <c r="AB515" i="5"/>
  <c r="AH515" i="5" s="1"/>
  <c r="AI515" i="5" s="1"/>
  <c r="AF783" i="5"/>
  <c r="AF627" i="5"/>
  <c r="T812" i="5"/>
  <c r="S661" i="5"/>
  <c r="AF649" i="5"/>
  <c r="AF764" i="5"/>
  <c r="W656" i="5"/>
  <c r="AC555" i="5"/>
  <c r="Y540" i="5"/>
  <c r="T540" i="5"/>
  <c r="Y308" i="5"/>
  <c r="AF618" i="5"/>
  <c r="AF515" i="5"/>
  <c r="AF413" i="5"/>
  <c r="AB290" i="5"/>
  <c r="AH290" i="5" s="1"/>
  <c r="AI290" i="5" s="1"/>
  <c r="W336" i="5"/>
  <c r="W337" i="5" s="1"/>
  <c r="AC465" i="5"/>
  <c r="AH693" i="5"/>
  <c r="AI693" i="5" s="1"/>
  <c r="S852" i="5"/>
  <c r="AH632" i="5"/>
  <c r="AI632" i="5" s="1"/>
  <c r="W535" i="5"/>
  <c r="AB614" i="5"/>
  <c r="AF897" i="5"/>
  <c r="T611" i="5"/>
  <c r="T773" i="5"/>
  <c r="AC854" i="5"/>
  <c r="W683" i="5"/>
  <c r="AB780" i="5"/>
  <c r="AH780" i="5" s="1"/>
  <c r="AI780" i="5" s="1"/>
  <c r="AC808" i="5"/>
  <c r="AH794" i="5"/>
  <c r="AI794" i="5" s="1"/>
  <c r="T539" i="5"/>
  <c r="T637" i="5"/>
  <c r="S640" i="5"/>
  <c r="AF880" i="5"/>
  <c r="W732" i="5"/>
  <c r="AB727" i="5"/>
  <c r="T658" i="5"/>
  <c r="S738" i="5"/>
  <c r="AF821" i="5"/>
  <c r="W867" i="5"/>
  <c r="W619" i="5"/>
  <c r="AF841" i="5"/>
  <c r="AF753" i="5"/>
  <c r="AF719" i="5"/>
  <c r="Y792" i="5"/>
  <c r="AF641" i="5"/>
  <c r="AF645" i="5"/>
  <c r="AF781" i="5"/>
  <c r="T597" i="5"/>
  <c r="W792" i="5"/>
  <c r="AF644" i="5"/>
  <c r="AF484" i="5"/>
  <c r="W497" i="5"/>
  <c r="S385" i="5"/>
  <c r="S386" i="5" s="1"/>
  <c r="AC230" i="5"/>
  <c r="AF544" i="5"/>
  <c r="AF548" i="5"/>
  <c r="W274" i="5"/>
  <c r="W631" i="5"/>
  <c r="Y571" i="5"/>
  <c r="T329" i="5"/>
  <c r="AC731" i="5"/>
  <c r="AH517" i="5"/>
  <c r="AI517" i="5" s="1"/>
  <c r="W93" i="5"/>
  <c r="W653" i="5"/>
  <c r="AF714" i="5"/>
  <c r="AH874" i="5"/>
  <c r="AI874" i="5" s="1"/>
  <c r="T878" i="5"/>
  <c r="T172" i="5"/>
  <c r="AH464" i="5"/>
  <c r="AI464" i="5" s="1"/>
  <c r="T382" i="5"/>
  <c r="AH672" i="5"/>
  <c r="AI672" i="5" s="1"/>
  <c r="AH867" i="5"/>
  <c r="AI867" i="5" s="1"/>
  <c r="AH628" i="5"/>
  <c r="AI628" i="5" s="1"/>
  <c r="W730" i="5"/>
  <c r="W714" i="5"/>
  <c r="T102" i="5"/>
  <c r="W517" i="5"/>
  <c r="W518" i="5" s="1"/>
  <c r="AF464" i="5"/>
  <c r="AC353" i="5"/>
  <c r="AF726" i="5"/>
  <c r="W562" i="5"/>
  <c r="AF954" i="5"/>
  <c r="W741" i="5"/>
  <c r="W728" i="5"/>
  <c r="T817" i="5"/>
  <c r="AF892" i="5"/>
  <c r="W681" i="5"/>
  <c r="W894" i="5"/>
  <c r="AF693" i="5"/>
  <c r="S682" i="5"/>
  <c r="AF619" i="5"/>
  <c r="AF710" i="5"/>
  <c r="W747" i="5"/>
  <c r="W633" i="5"/>
  <c r="AC617" i="5"/>
  <c r="AF819" i="5"/>
  <c r="W639" i="5"/>
  <c r="Y799" i="5"/>
  <c r="AF650" i="5"/>
  <c r="AF646" i="5"/>
  <c r="AF760" i="5"/>
  <c r="AF685" i="5"/>
  <c r="AH540" i="5"/>
  <c r="AI540" i="5" s="1"/>
  <c r="T600" i="5"/>
  <c r="AF637" i="5"/>
  <c r="AF680" i="5"/>
  <c r="AF674" i="5"/>
  <c r="AF623" i="5"/>
  <c r="AF532" i="5"/>
  <c r="W693" i="5"/>
  <c r="AC713" i="5"/>
  <c r="AF761" i="5"/>
  <c r="AF717" i="5"/>
  <c r="AF652" i="5"/>
  <c r="W766" i="5"/>
  <c r="AF810" i="5"/>
  <c r="AF470" i="5"/>
  <c r="W489" i="5"/>
  <c r="S302" i="5"/>
  <c r="S303" i="5" s="1"/>
  <c r="AF546" i="5"/>
  <c r="T308" i="5"/>
  <c r="AF382" i="5"/>
  <c r="W538" i="5"/>
  <c r="W440" i="5"/>
  <c r="AF555" i="5"/>
  <c r="AF489" i="5"/>
  <c r="AC297" i="5"/>
  <c r="W401" i="5"/>
  <c r="S398" i="5"/>
  <c r="W417" i="5"/>
  <c r="W110" i="5"/>
  <c r="Y290" i="5"/>
  <c r="W160" i="5"/>
  <c r="AF118" i="5"/>
  <c r="AF117" i="5"/>
  <c r="S44" i="5"/>
  <c r="Y37" i="5"/>
  <c r="T37" i="5"/>
  <c r="AF374" i="5"/>
  <c r="AF957" i="5"/>
  <c r="W776" i="5"/>
  <c r="W654" i="5"/>
  <c r="AF946" i="5"/>
  <c r="W953" i="5"/>
  <c r="W861" i="5"/>
  <c r="W852" i="5"/>
  <c r="W836" i="5"/>
  <c r="AF814" i="5"/>
  <c r="W751" i="5"/>
  <c r="AF610" i="5"/>
  <c r="W713" i="5"/>
  <c r="W677" i="5"/>
  <c r="AF799" i="5"/>
  <c r="AF698" i="5"/>
  <c r="W667" i="5"/>
  <c r="AF802" i="5"/>
  <c r="AF675" i="5"/>
  <c r="AF800" i="5"/>
  <c r="AF651" i="5"/>
  <c r="W786" i="5"/>
  <c r="AF541" i="5"/>
  <c r="W643" i="5"/>
  <c r="W635" i="5"/>
  <c r="AF682" i="5"/>
  <c r="AF681" i="5"/>
  <c r="W798" i="5"/>
  <c r="AF759" i="5"/>
  <c r="AF758" i="5"/>
  <c r="W634" i="5"/>
  <c r="W554" i="5"/>
  <c r="AF444" i="5"/>
  <c r="AF472" i="5"/>
  <c r="AF608" i="5"/>
  <c r="AF599" i="5"/>
  <c r="AF593" i="5"/>
  <c r="AF574" i="5"/>
  <c r="AF438" i="5"/>
  <c r="AF468" i="5"/>
  <c r="AF586" i="5"/>
  <c r="W611" i="5"/>
  <c r="AF571" i="5"/>
  <c r="AF551" i="5"/>
  <c r="AF458" i="5"/>
  <c r="S489" i="5"/>
  <c r="Y489" i="5" s="1"/>
  <c r="Z489" i="5" s="1"/>
  <c r="AF479" i="5"/>
  <c r="AF524" i="5"/>
  <c r="T474" i="5"/>
  <c r="AF527" i="5"/>
  <c r="Z443" i="5"/>
  <c r="W473" i="5"/>
  <c r="S462" i="5"/>
  <c r="Y462" i="5" s="1"/>
  <c r="Y423" i="5"/>
  <c r="S345" i="5"/>
  <c r="AF397" i="5"/>
  <c r="AF365" i="5"/>
  <c r="AF284" i="5"/>
  <c r="AB101" i="5"/>
  <c r="AH101" i="5" s="1"/>
  <c r="AI101" i="5" s="1"/>
  <c r="AF463" i="5"/>
  <c r="AF369" i="5"/>
  <c r="S240" i="5"/>
  <c r="AF316" i="5"/>
  <c r="AH61" i="5"/>
  <c r="AI61" i="5" s="1"/>
  <c r="W379" i="5"/>
  <c r="W339" i="5"/>
  <c r="AB160" i="5"/>
  <c r="AH160" i="5" s="1"/>
  <c r="W167" i="5"/>
  <c r="W168" i="5" s="1"/>
  <c r="AF157" i="5"/>
  <c r="W561" i="5"/>
  <c r="AF494" i="5"/>
  <c r="AF502" i="5"/>
  <c r="Y296" i="5"/>
  <c r="W171" i="5"/>
  <c r="W481" i="5"/>
  <c r="W482" i="5" s="1"/>
  <c r="AF431" i="5"/>
  <c r="AF325" i="5"/>
  <c r="AF466" i="5"/>
  <c r="W145" i="5"/>
  <c r="W479" i="5"/>
  <c r="W480" i="5" s="1"/>
  <c r="W423" i="5"/>
  <c r="W362" i="5"/>
  <c r="W296" i="5"/>
  <c r="W100" i="5"/>
  <c r="AF248" i="5"/>
  <c r="W357" i="5"/>
  <c r="T267" i="5"/>
  <c r="Y267" i="5"/>
  <c r="W297" i="5"/>
  <c r="AF324" i="5"/>
  <c r="AF277" i="5"/>
  <c r="S226" i="5"/>
  <c r="AF124" i="5"/>
  <c r="W227" i="5"/>
  <c r="W231" i="5"/>
  <c r="Y126" i="5"/>
  <c r="W148" i="5"/>
  <c r="AF137" i="5"/>
  <c r="AF90" i="5"/>
  <c r="W134" i="5"/>
  <c r="S87" i="5"/>
  <c r="Y87" i="5" s="1"/>
  <c r="AF120" i="5"/>
  <c r="AF94" i="5"/>
  <c r="AF56" i="5"/>
  <c r="AF55" i="5"/>
  <c r="W88" i="5"/>
  <c r="W19" i="5"/>
  <c r="W20" i="5" s="1"/>
  <c r="T428" i="5"/>
  <c r="T279" i="5"/>
  <c r="AF460" i="5"/>
  <c r="W302" i="5"/>
  <c r="W303" i="5" s="1"/>
  <c r="AF425" i="5"/>
  <c r="W113" i="5"/>
  <c r="W369" i="5"/>
  <c r="W353" i="5"/>
  <c r="T290" i="5"/>
  <c r="AF262" i="5"/>
  <c r="AC147" i="5"/>
  <c r="AF391" i="5"/>
  <c r="W126" i="5"/>
  <c r="Y297" i="5"/>
  <c r="AF256" i="5"/>
  <c r="AF282" i="5"/>
  <c r="Y145" i="5"/>
  <c r="W212" i="5"/>
  <c r="S159" i="5"/>
  <c r="S162" i="5" s="1"/>
  <c r="AH75" i="5"/>
  <c r="AI75" i="5" s="1"/>
  <c r="W58" i="5"/>
  <c r="W59" i="5" s="1"/>
  <c r="AF121" i="5"/>
  <c r="S38" i="5"/>
  <c r="S19" i="5"/>
  <c r="S20" i="5" s="1"/>
  <c r="W53" i="5"/>
  <c r="W54" i="5" s="1"/>
  <c r="AF336" i="5"/>
  <c r="W181" i="5"/>
  <c r="AF270" i="5"/>
  <c r="AF406" i="5"/>
  <c r="AF370" i="5"/>
  <c r="W338" i="5"/>
  <c r="AF267" i="5"/>
  <c r="W262" i="5"/>
  <c r="AF246" i="5"/>
  <c r="AF260" i="5"/>
  <c r="AF289" i="5"/>
  <c r="W285" i="5"/>
  <c r="W211" i="5"/>
  <c r="W224" i="5"/>
  <c r="AF111" i="5"/>
  <c r="AF89" i="5"/>
  <c r="W214" i="5"/>
  <c r="AF175" i="5"/>
  <c r="AF147" i="5"/>
  <c r="AF98" i="5"/>
  <c r="AF105" i="5"/>
  <c r="AF100" i="5"/>
  <c r="W48" i="5"/>
  <c r="W26" i="5"/>
  <c r="W44" i="5"/>
  <c r="AF33" i="5"/>
  <c r="W36" i="5"/>
  <c r="AF328" i="5"/>
  <c r="W375" i="5"/>
  <c r="W261" i="5"/>
  <c r="W161" i="5"/>
  <c r="AF265" i="5"/>
  <c r="W96" i="5"/>
  <c r="AF86" i="5"/>
  <c r="AF390" i="5"/>
  <c r="AF240" i="5"/>
  <c r="AF302" i="5"/>
  <c r="AF290" i="5"/>
  <c r="W202" i="5"/>
  <c r="AF126" i="5"/>
  <c r="AF141" i="5"/>
  <c r="AF142" i="5"/>
  <c r="W206" i="5"/>
  <c r="W208" i="5" s="1"/>
  <c r="W182" i="5"/>
  <c r="AF114" i="5"/>
  <c r="W95" i="5"/>
  <c r="AF112" i="5"/>
  <c r="AF184" i="5"/>
  <c r="AF173" i="5"/>
  <c r="AF104" i="5"/>
  <c r="AF172" i="5"/>
  <c r="AF128" i="5"/>
  <c r="W119" i="5"/>
  <c r="W129" i="5"/>
  <c r="W127" i="5"/>
  <c r="AF37" i="5"/>
  <c r="W73" i="5"/>
  <c r="W74" i="5" s="1"/>
  <c r="AF88" i="5"/>
  <c r="AF44" i="5"/>
  <c r="AF10" i="5"/>
  <c r="Z474" i="5"/>
  <c r="AH821" i="5"/>
  <c r="AI821" i="5" s="1"/>
  <c r="AC821" i="5"/>
  <c r="AH664" i="5"/>
  <c r="AI664" i="5" s="1"/>
  <c r="AC664" i="5"/>
  <c r="AH796" i="5"/>
  <c r="AI796" i="5" s="1"/>
  <c r="AC796" i="5"/>
  <c r="AH266" i="5"/>
  <c r="AI266" i="5" s="1"/>
  <c r="AC266" i="5"/>
  <c r="T144" i="5"/>
  <c r="Y144" i="5"/>
  <c r="Y739" i="5"/>
  <c r="T739" i="5"/>
  <c r="AB462" i="5"/>
  <c r="AH462" i="5" s="1"/>
  <c r="AI462" i="5" s="1"/>
  <c r="AB249" i="5"/>
  <c r="AH249" i="5" s="1"/>
  <c r="AI249" i="5" s="1"/>
  <c r="AB76" i="5"/>
  <c r="AH76" i="5" s="1"/>
  <c r="AI76" i="5" s="1"/>
  <c r="AB93" i="5"/>
  <c r="AC93" i="5" s="1"/>
  <c r="S364" i="5"/>
  <c r="Y364" i="5" s="1"/>
  <c r="AB946" i="5"/>
  <c r="AH946" i="5" s="1"/>
  <c r="AI946" i="5" s="1"/>
  <c r="AB650" i="5"/>
  <c r="AB109" i="5"/>
  <c r="AH109" i="5" s="1"/>
  <c r="AI109" i="5" s="1"/>
  <c r="AB466" i="5"/>
  <c r="S100" i="5"/>
  <c r="S112" i="5"/>
  <c r="Y112" i="5" s="1"/>
  <c r="AB783" i="5"/>
  <c r="AH783" i="5" s="1"/>
  <c r="AI783" i="5" s="1"/>
  <c r="AB527" i="5"/>
  <c r="AH527" i="5" s="1"/>
  <c r="AI527" i="5" s="1"/>
  <c r="S148" i="5"/>
  <c r="Y148" i="5" s="1"/>
  <c r="S312" i="5"/>
  <c r="Y312" i="5" s="1"/>
  <c r="S204" i="5"/>
  <c r="AH245" i="5"/>
  <c r="AI245" i="5" s="1"/>
  <c r="AC245" i="5"/>
  <c r="AB817" i="5"/>
  <c r="AH817" i="5" s="1"/>
  <c r="AI817" i="5" s="1"/>
  <c r="AB648" i="5"/>
  <c r="AH648" i="5" s="1"/>
  <c r="AI648" i="5" s="1"/>
  <c r="AB473" i="5"/>
  <c r="AC951" i="5"/>
  <c r="AB623" i="5"/>
  <c r="AH623" i="5" s="1"/>
  <c r="AI623" i="5" s="1"/>
  <c r="AC830" i="5"/>
  <c r="S472" i="5"/>
  <c r="S440" i="5"/>
  <c r="AC90" i="5"/>
  <c r="AC453" i="5"/>
  <c r="AC848" i="5"/>
  <c r="T90" i="5"/>
  <c r="AC373" i="5"/>
  <c r="AC248" i="5"/>
  <c r="AC649" i="5"/>
  <c r="AB683" i="5"/>
  <c r="AH683" i="5" s="1"/>
  <c r="AI683" i="5" s="1"/>
  <c r="AC151" i="5"/>
  <c r="AC80" i="5"/>
  <c r="AB234" i="5"/>
  <c r="AH234" i="5" s="1"/>
  <c r="AI234" i="5" s="1"/>
  <c r="AC256" i="5"/>
  <c r="AC416" i="5"/>
  <c r="AC269" i="5"/>
  <c r="AC573" i="5"/>
  <c r="AB454" i="5"/>
  <c r="AC686" i="5"/>
  <c r="AC104" i="5"/>
  <c r="AC227" i="5"/>
  <c r="AB701" i="5"/>
  <c r="AC732" i="5"/>
  <c r="AB406" i="5"/>
  <c r="AH406" i="5" s="1"/>
  <c r="AI406" i="5" s="1"/>
  <c r="AC36" i="5"/>
  <c r="S346" i="5"/>
  <c r="AB730" i="5"/>
  <c r="T124" i="5"/>
  <c r="AC430" i="5"/>
  <c r="AB666" i="5"/>
  <c r="AH666" i="5" s="1"/>
  <c r="AI666" i="5" s="1"/>
  <c r="AB721" i="5"/>
  <c r="AH721" i="5" s="1"/>
  <c r="AI721" i="5" s="1"/>
  <c r="AC815" i="5"/>
  <c r="AC866" i="5"/>
  <c r="S246" i="5"/>
  <c r="Y246" i="5" s="1"/>
  <c r="AB692" i="5"/>
  <c r="AH692" i="5" s="1"/>
  <c r="AI692" i="5" s="1"/>
  <c r="T213" i="5"/>
  <c r="T831" i="5"/>
  <c r="S295" i="5"/>
  <c r="Y295" i="5" s="1"/>
  <c r="AC428" i="5"/>
  <c r="T9" i="5"/>
  <c r="Y142" i="5"/>
  <c r="AC792" i="5"/>
  <c r="Y863" i="5"/>
  <c r="T863" i="5"/>
  <c r="Y541" i="5"/>
  <c r="T541" i="5"/>
  <c r="AB291" i="5"/>
  <c r="AH291" i="5" s="1"/>
  <c r="AI291" i="5" s="1"/>
  <c r="AB141" i="5"/>
  <c r="AH141" i="5" s="1"/>
  <c r="AI141" i="5" s="1"/>
  <c r="AC763" i="5"/>
  <c r="AB620" i="5"/>
  <c r="AH620" i="5" s="1"/>
  <c r="AI620" i="5" s="1"/>
  <c r="S389" i="5"/>
  <c r="S393" i="5"/>
  <c r="Y393" i="5" s="1"/>
  <c r="Z393" i="5" s="1"/>
  <c r="S70" i="5"/>
  <c r="S71" i="5" s="1"/>
  <c r="AB656" i="5"/>
  <c r="AH656" i="5" s="1"/>
  <c r="AI656" i="5" s="1"/>
  <c r="Y11" i="5"/>
  <c r="T11" i="5"/>
  <c r="AC762" i="5"/>
  <c r="AB439" i="5"/>
  <c r="S662" i="5"/>
  <c r="Y662" i="5" s="1"/>
  <c r="AC684" i="5"/>
  <c r="S488" i="5"/>
  <c r="Y488" i="5" s="1"/>
  <c r="Z488" i="5" s="1"/>
  <c r="AC476" i="5"/>
  <c r="AB385" i="5"/>
  <c r="AH385" i="5" s="1"/>
  <c r="AI385" i="5" s="1"/>
  <c r="AB274" i="5"/>
  <c r="AH274" i="5" s="1"/>
  <c r="AI274" i="5" s="1"/>
  <c r="AC169" i="5"/>
  <c r="AC488" i="5"/>
  <c r="AC638" i="5"/>
  <c r="AC851" i="5"/>
  <c r="AC144" i="5"/>
  <c r="AC315" i="5"/>
  <c r="AB448" i="5"/>
  <c r="AH448" i="5" s="1"/>
  <c r="AI448" i="5" s="1"/>
  <c r="AC351" i="5"/>
  <c r="AC436" i="5"/>
  <c r="AB703" i="5"/>
  <c r="AH703" i="5" s="1"/>
  <c r="AI703" i="5" s="1"/>
  <c r="AC746" i="5"/>
  <c r="AB593" i="5"/>
  <c r="AH593" i="5" s="1"/>
  <c r="AI593" i="5" s="1"/>
  <c r="AB806" i="5"/>
  <c r="AC44" i="5"/>
  <c r="AC687" i="5"/>
  <c r="AB66" i="5"/>
  <c r="AC221" i="5"/>
  <c r="AC226" i="5"/>
  <c r="AC259" i="5"/>
  <c r="AC357" i="5"/>
  <c r="AB441" i="5"/>
  <c r="AC776" i="5"/>
  <c r="AB954" i="5"/>
  <c r="AH954" i="5" s="1"/>
  <c r="AI954" i="5" s="1"/>
  <c r="S775" i="5"/>
  <c r="Y775" i="5" s="1"/>
  <c r="AC862" i="5"/>
  <c r="AB49" i="5"/>
  <c r="AB88" i="5"/>
  <c r="AB96" i="5"/>
  <c r="AH96" i="5" s="1"/>
  <c r="AI96" i="5" s="1"/>
  <c r="AC33" i="5"/>
  <c r="AB177" i="5"/>
  <c r="AH177" i="5" s="1"/>
  <c r="AI177" i="5" s="1"/>
  <c r="AB241" i="5"/>
  <c r="AH241" i="5" s="1"/>
  <c r="AI241" i="5" s="1"/>
  <c r="AC296" i="5"/>
  <c r="AB602" i="5"/>
  <c r="AH602" i="5" s="1"/>
  <c r="AI602" i="5" s="1"/>
  <c r="AB651" i="5"/>
  <c r="AH651" i="5" s="1"/>
  <c r="AI651" i="5" s="1"/>
  <c r="AC723" i="5"/>
  <c r="AB956" i="5"/>
  <c r="AB735" i="5"/>
  <c r="AH888" i="5"/>
  <c r="AI888" i="5" s="1"/>
  <c r="S120" i="5"/>
  <c r="Y120" i="5" s="1"/>
  <c r="AB690" i="5"/>
  <c r="AH690" i="5" s="1"/>
  <c r="AI690" i="5" s="1"/>
  <c r="AB718" i="5"/>
  <c r="AH718" i="5" s="1"/>
  <c r="AI718" i="5" s="1"/>
  <c r="AC258" i="5"/>
  <c r="AC811" i="5"/>
  <c r="AB740" i="5"/>
  <c r="AH740" i="5" s="1"/>
  <c r="AI740" i="5" s="1"/>
  <c r="AC375" i="5"/>
  <c r="AB390" i="5"/>
  <c r="AH390" i="5" s="1"/>
  <c r="AI390" i="5" s="1"/>
  <c r="AC716" i="5"/>
  <c r="AB747" i="5"/>
  <c r="AH747" i="5" s="1"/>
  <c r="AI747" i="5" s="1"/>
  <c r="AB886" i="5"/>
  <c r="AC710" i="5"/>
  <c r="AC106" i="5"/>
  <c r="T174" i="5"/>
  <c r="Y221" i="5"/>
  <c r="Z221" i="5" s="1"/>
  <c r="AB255" i="5"/>
  <c r="AH255" i="5" s="1"/>
  <c r="AI255" i="5" s="1"/>
  <c r="AC843" i="5"/>
  <c r="AH78" i="5"/>
  <c r="AI78" i="5" s="1"/>
  <c r="T436" i="5"/>
  <c r="T815" i="5"/>
  <c r="S866" i="5"/>
  <c r="Y866" i="5" s="1"/>
  <c r="Y596" i="5"/>
  <c r="T596" i="5"/>
  <c r="AB197" i="5"/>
  <c r="AH197" i="5" s="1"/>
  <c r="AI197" i="5" s="1"/>
  <c r="AC522" i="5"/>
  <c r="S886" i="5"/>
  <c r="S887" i="5" s="1"/>
  <c r="S457" i="5"/>
  <c r="Y457" i="5" s="1"/>
  <c r="S734" i="5"/>
  <c r="AB213" i="5"/>
  <c r="AH213" i="5" s="1"/>
  <c r="AI213" i="5" s="1"/>
  <c r="Y740" i="5"/>
  <c r="T215" i="5"/>
  <c r="T496" i="5"/>
  <c r="AB414" i="5"/>
  <c r="AH414" i="5" s="1"/>
  <c r="AI414" i="5" s="1"/>
  <c r="S771" i="5"/>
  <c r="AC674" i="5"/>
  <c r="AC307" i="5"/>
  <c r="T119" i="5"/>
  <c r="S641" i="5"/>
  <c r="Y641" i="5" s="1"/>
  <c r="Z641" i="5" s="1"/>
  <c r="AB861" i="5"/>
  <c r="T796" i="5"/>
  <c r="T113" i="5"/>
  <c r="Y689" i="5"/>
  <c r="S846" i="5"/>
  <c r="T874" i="5"/>
  <c r="AC181" i="5"/>
  <c r="AB62" i="5"/>
  <c r="AC953" i="5"/>
  <c r="AC895" i="5"/>
  <c r="AH237" i="5"/>
  <c r="AI237" i="5" s="1"/>
  <c r="AH210" i="5"/>
  <c r="AI210" i="5" s="1"/>
  <c r="S383" i="5"/>
  <c r="Y383" i="5" s="1"/>
  <c r="AH534" i="5"/>
  <c r="AI534" i="5" s="1"/>
  <c r="AC534" i="5"/>
  <c r="S687" i="5"/>
  <c r="Y687" i="5" s="1"/>
  <c r="S269" i="5"/>
  <c r="S851" i="5"/>
  <c r="Y851" i="5" s="1"/>
  <c r="S685" i="5"/>
  <c r="S94" i="5"/>
  <c r="S461" i="5"/>
  <c r="AH742" i="5"/>
  <c r="AI742" i="5" s="1"/>
  <c r="AC742" i="5"/>
  <c r="AF737" i="5"/>
  <c r="AF728" i="5"/>
  <c r="S690" i="5"/>
  <c r="AB592" i="5"/>
  <c r="AH592" i="5" s="1"/>
  <c r="AI592" i="5" s="1"/>
  <c r="S895" i="5"/>
  <c r="Y895" i="5" s="1"/>
  <c r="S921" i="5"/>
  <c r="Y921" i="5" s="1"/>
  <c r="Y712" i="5"/>
  <c r="T712" i="5"/>
  <c r="AC229" i="5"/>
  <c r="AB422" i="5"/>
  <c r="AH422" i="5" s="1"/>
  <c r="AI422" i="5" s="1"/>
  <c r="AB699" i="5"/>
  <c r="AH699" i="5" s="1"/>
  <c r="AI699" i="5" s="1"/>
  <c r="AB271" i="5"/>
  <c r="AB509" i="5"/>
  <c r="AH509" i="5" s="1"/>
  <c r="AI509" i="5" s="1"/>
  <c r="AB367" i="5"/>
  <c r="AH367" i="5" s="1"/>
  <c r="AI367" i="5" s="1"/>
  <c r="AB878" i="5"/>
  <c r="AH878" i="5" s="1"/>
  <c r="AI878" i="5" s="1"/>
  <c r="AB182" i="5"/>
  <c r="AB364" i="5"/>
  <c r="AH364" i="5" s="1"/>
  <c r="AI364" i="5" s="1"/>
  <c r="AB655" i="5"/>
  <c r="AH655" i="5" s="1"/>
  <c r="AI655" i="5" s="1"/>
  <c r="S870" i="5"/>
  <c r="S871" i="5" s="1"/>
  <c r="AB860" i="5"/>
  <c r="AH860" i="5" s="1"/>
  <c r="AI860" i="5" s="1"/>
  <c r="AB184" i="5"/>
  <c r="AH184" i="5" s="1"/>
  <c r="AI184" i="5" s="1"/>
  <c r="AB833" i="5"/>
  <c r="S95" i="5"/>
  <c r="AB581" i="5"/>
  <c r="AH581" i="5" s="1"/>
  <c r="AI581" i="5" s="1"/>
  <c r="AB148" i="5"/>
  <c r="AH148" i="5" s="1"/>
  <c r="AI148" i="5" s="1"/>
  <c r="AB84" i="5"/>
  <c r="AH84" i="5" s="1"/>
  <c r="AI84" i="5" s="1"/>
  <c r="AB369" i="5"/>
  <c r="AH369" i="5" s="1"/>
  <c r="AI369" i="5" s="1"/>
  <c r="S325" i="5"/>
  <c r="AB599" i="5"/>
  <c r="AH599" i="5" s="1"/>
  <c r="AI599" i="5" s="1"/>
  <c r="AB647" i="5"/>
  <c r="AH647" i="5" s="1"/>
  <c r="AI647" i="5" s="1"/>
  <c r="S918" i="5"/>
  <c r="Y918" i="5" s="1"/>
  <c r="AB397" i="5"/>
  <c r="AB685" i="5"/>
  <c r="AH685" i="5" s="1"/>
  <c r="AI685" i="5" s="1"/>
  <c r="AC118" i="5"/>
  <c r="AB585" i="5"/>
  <c r="AH585" i="5" s="1"/>
  <c r="AI585" i="5" s="1"/>
  <c r="AC849" i="5"/>
  <c r="S127" i="5"/>
  <c r="AB570" i="5"/>
  <c r="AH570" i="5" s="1"/>
  <c r="AI570" i="5" s="1"/>
  <c r="S616" i="5"/>
  <c r="S638" i="5"/>
  <c r="Y638" i="5" s="1"/>
  <c r="AB563" i="5"/>
  <c r="AH563" i="5" s="1"/>
  <c r="AI563" i="5" s="1"/>
  <c r="AC339" i="5"/>
  <c r="AC494" i="5"/>
  <c r="AC724" i="5"/>
  <c r="AC139" i="5"/>
  <c r="AC538" i="5"/>
  <c r="AB689" i="5"/>
  <c r="AH689" i="5" s="1"/>
  <c r="AI689" i="5" s="1"/>
  <c r="AC863" i="5"/>
  <c r="AC133" i="5"/>
  <c r="AB224" i="5"/>
  <c r="AB714" i="5"/>
  <c r="AC329" i="5"/>
  <c r="AC738" i="5"/>
  <c r="AC98" i="5"/>
  <c r="S66" i="5"/>
  <c r="AB126" i="5"/>
  <c r="AH126" i="5" s="1"/>
  <c r="AI126" i="5" s="1"/>
  <c r="AC211" i="5"/>
  <c r="AB460" i="5"/>
  <c r="AH460" i="5" s="1"/>
  <c r="AI460" i="5" s="1"/>
  <c r="AB548" i="5"/>
  <c r="AB601" i="5"/>
  <c r="AH601" i="5" s="1"/>
  <c r="AI601" i="5" s="1"/>
  <c r="AB919" i="5"/>
  <c r="AH919" i="5" s="1"/>
  <c r="AI919" i="5" s="1"/>
  <c r="AC876" i="5"/>
  <c r="AC161" i="5"/>
  <c r="AC317" i="5"/>
  <c r="AC442" i="5"/>
  <c r="AB634" i="5"/>
  <c r="AH634" i="5" s="1"/>
  <c r="AI634" i="5" s="1"/>
  <c r="AC823" i="5"/>
  <c r="AC206" i="5"/>
  <c r="AB595" i="5"/>
  <c r="AH595" i="5" s="1"/>
  <c r="AI595" i="5" s="1"/>
  <c r="AC743" i="5"/>
  <c r="AB252" i="5"/>
  <c r="AC709" i="5"/>
  <c r="T695" i="5"/>
  <c r="AB310" i="5"/>
  <c r="AC705" i="5"/>
  <c r="AC288" i="5"/>
  <c r="AB176" i="5"/>
  <c r="AC877" i="5"/>
  <c r="T719" i="5"/>
  <c r="AC129" i="5"/>
  <c r="AC443" i="5"/>
  <c r="T105" i="5"/>
  <c r="AC874" i="5"/>
  <c r="AC270" i="5"/>
  <c r="S517" i="5"/>
  <c r="S518" i="5" s="1"/>
  <c r="AB612" i="5"/>
  <c r="AH612" i="5" s="1"/>
  <c r="AI612" i="5" s="1"/>
  <c r="AB86" i="5"/>
  <c r="AB199" i="5"/>
  <c r="AC365" i="5"/>
  <c r="AC387" i="5"/>
  <c r="AB520" i="5"/>
  <c r="AH520" i="5" s="1"/>
  <c r="AI520" i="5" s="1"/>
  <c r="AC553" i="5"/>
  <c r="AB389" i="5"/>
  <c r="AH389" i="5" s="1"/>
  <c r="AI389" i="5" s="1"/>
  <c r="AB606" i="5"/>
  <c r="AB676" i="5"/>
  <c r="AH676" i="5" s="1"/>
  <c r="AI676" i="5" s="1"/>
  <c r="AB155" i="5"/>
  <c r="AH155" i="5" s="1"/>
  <c r="AI155" i="5" s="1"/>
  <c r="AC853" i="5"/>
  <c r="AB124" i="5"/>
  <c r="AH124" i="5" s="1"/>
  <c r="AI124" i="5" s="1"/>
  <c r="AB164" i="5"/>
  <c r="AH164" i="5" s="1"/>
  <c r="AI164" i="5" s="1"/>
  <c r="AC189" i="5"/>
  <c r="AB281" i="5"/>
  <c r="AH281" i="5" s="1"/>
  <c r="AI281" i="5" s="1"/>
  <c r="AC302" i="5"/>
  <c r="AB440" i="5"/>
  <c r="AH440" i="5" s="1"/>
  <c r="AI440" i="5" s="1"/>
  <c r="AB646" i="5"/>
  <c r="AH646" i="5" s="1"/>
  <c r="AI646" i="5" s="1"/>
  <c r="AB584" i="5"/>
  <c r="AH584" i="5" s="1"/>
  <c r="AI584" i="5" s="1"/>
  <c r="AC751" i="5"/>
  <c r="AB884" i="5"/>
  <c r="AH884" i="5" s="1"/>
  <c r="AI884" i="5" s="1"/>
  <c r="AC530" i="5"/>
  <c r="AB750" i="5"/>
  <c r="AH750" i="5" s="1"/>
  <c r="AI750" i="5" s="1"/>
  <c r="AB107" i="5"/>
  <c r="AH107" i="5" s="1"/>
  <c r="AI107" i="5" s="1"/>
  <c r="AB272" i="5"/>
  <c r="AH272" i="5" s="1"/>
  <c r="AI272" i="5" s="1"/>
  <c r="AC819" i="5"/>
  <c r="AB55" i="5"/>
  <c r="AH55" i="5" s="1"/>
  <c r="AI55" i="5" s="1"/>
  <c r="AB163" i="5"/>
  <c r="AH163" i="5" s="1"/>
  <c r="AI163" i="5" s="1"/>
  <c r="AB8" i="5"/>
  <c r="AC68" i="5"/>
  <c r="S133" i="5"/>
  <c r="AC138" i="5"/>
  <c r="AC232" i="5"/>
  <c r="AB247" i="5"/>
  <c r="AC336" i="5"/>
  <c r="AB362" i="5"/>
  <c r="AH362" i="5" s="1"/>
  <c r="AI362" i="5" s="1"/>
  <c r="AB560" i="5"/>
  <c r="AB725" i="5"/>
  <c r="AH725" i="5" s="1"/>
  <c r="AI725" i="5" s="1"/>
  <c r="AB765" i="5"/>
  <c r="AH765" i="5" s="1"/>
  <c r="AI765" i="5" s="1"/>
  <c r="AB739" i="5"/>
  <c r="AH739" i="5" s="1"/>
  <c r="AI739" i="5" s="1"/>
  <c r="S853" i="5"/>
  <c r="AB145" i="5"/>
  <c r="AH145" i="5" s="1"/>
  <c r="AI145" i="5" s="1"/>
  <c r="AC116" i="5"/>
  <c r="AB282" i="5"/>
  <c r="AH282" i="5" s="1"/>
  <c r="AI282" i="5" s="1"/>
  <c r="AB309" i="5"/>
  <c r="AH309" i="5" s="1"/>
  <c r="AI309" i="5" s="1"/>
  <c r="AB340" i="5"/>
  <c r="AH340" i="5" s="1"/>
  <c r="AI340" i="5" s="1"/>
  <c r="AB413" i="5"/>
  <c r="AC393" i="5"/>
  <c r="AC374" i="5"/>
  <c r="AB379" i="5"/>
  <c r="AH379" i="5" s="1"/>
  <c r="AI379" i="5" s="1"/>
  <c r="AC797" i="5"/>
  <c r="AB500" i="5"/>
  <c r="AH500" i="5" s="1"/>
  <c r="AI500" i="5" s="1"/>
  <c r="AB481" i="5"/>
  <c r="AC870" i="5"/>
  <c r="AC395" i="5"/>
  <c r="AB880" i="5"/>
  <c r="AC239" i="5"/>
  <c r="AC311" i="5"/>
  <c r="AC517" i="5"/>
  <c r="AB327" i="5"/>
  <c r="AH327" i="5" s="1"/>
  <c r="AI327" i="5" s="1"/>
  <c r="AB752" i="5"/>
  <c r="AH752" i="5" s="1"/>
  <c r="AI752" i="5" s="1"/>
  <c r="AB58" i="5"/>
  <c r="AH58" i="5" s="1"/>
  <c r="AI58" i="5" s="1"/>
  <c r="AB427" i="5"/>
  <c r="AH427" i="5" s="1"/>
  <c r="AI427" i="5" s="1"/>
  <c r="AB111" i="5"/>
  <c r="AH111" i="5" s="1"/>
  <c r="AI111" i="5" s="1"/>
  <c r="AC137" i="5"/>
  <c r="S756" i="5"/>
  <c r="Y756" i="5" s="1"/>
  <c r="Z756" i="5" s="1"/>
  <c r="AB456" i="5"/>
  <c r="AH456" i="5" s="1"/>
  <c r="AI456" i="5" s="1"/>
  <c r="AC561" i="5"/>
  <c r="AB590" i="5"/>
  <c r="AC590" i="5" s="1"/>
  <c r="AC807" i="5"/>
  <c r="AH852" i="5"/>
  <c r="AI852" i="5" s="1"/>
  <c r="AC195" i="5"/>
  <c r="AB51" i="5"/>
  <c r="AH51" i="5" s="1"/>
  <c r="AI51" i="5" s="1"/>
  <c r="AB383" i="5"/>
  <c r="AH383" i="5" s="1"/>
  <c r="AI383" i="5" s="1"/>
  <c r="S601" i="5"/>
  <c r="Y601" i="5" s="1"/>
  <c r="AC380" i="5"/>
  <c r="AB804" i="5"/>
  <c r="AH804" i="5" s="1"/>
  <c r="AI804" i="5" s="1"/>
  <c r="S520" i="5"/>
  <c r="S847" i="5"/>
  <c r="Y847" i="5" s="1"/>
  <c r="AC172" i="5"/>
  <c r="S85" i="5"/>
  <c r="Y85" i="5" s="1"/>
  <c r="S211" i="5"/>
  <c r="AC242" i="5"/>
  <c r="AC306" i="5"/>
  <c r="T545" i="5"/>
  <c r="AB758" i="5"/>
  <c r="AB514" i="5"/>
  <c r="AB760" i="5"/>
  <c r="AH760" i="5" s="1"/>
  <c r="AI760" i="5" s="1"/>
  <c r="T856" i="5"/>
  <c r="AB857" i="5"/>
  <c r="AC952" i="5"/>
  <c r="T314" i="5"/>
  <c r="AC643" i="5"/>
  <c r="AB117" i="5"/>
  <c r="AB136" i="5"/>
  <c r="AH136" i="5" s="1"/>
  <c r="AI136" i="5" s="1"/>
  <c r="S575" i="5"/>
  <c r="Y575" i="5" s="1"/>
  <c r="AB313" i="5"/>
  <c r="AH313" i="5" s="1"/>
  <c r="AI313" i="5" s="1"/>
  <c r="AB334" i="5"/>
  <c r="AH334" i="5" s="1"/>
  <c r="AI334" i="5" s="1"/>
  <c r="AB16" i="5"/>
  <c r="AC243" i="5"/>
  <c r="AB769" i="5"/>
  <c r="AH769" i="5" s="1"/>
  <c r="AI769" i="5" s="1"/>
  <c r="S392" i="5"/>
  <c r="Y392" i="5" s="1"/>
  <c r="Z392" i="5" s="1"/>
  <c r="S242" i="5"/>
  <c r="S836" i="5"/>
  <c r="AB767" i="5"/>
  <c r="AH767" i="5" s="1"/>
  <c r="AI767" i="5" s="1"/>
  <c r="S88" i="5"/>
  <c r="AB564" i="5"/>
  <c r="AH564" i="5" s="1"/>
  <c r="AI564" i="5" s="1"/>
  <c r="AC464" i="5"/>
  <c r="AB893" i="5"/>
  <c r="AH893" i="5" s="1"/>
  <c r="AI893" i="5" s="1"/>
  <c r="S223" i="5"/>
  <c r="T859" i="5"/>
  <c r="S307" i="5"/>
  <c r="Y307" i="5" s="1"/>
  <c r="T746" i="5"/>
  <c r="AB624" i="5"/>
  <c r="AH624" i="5" s="1"/>
  <c r="AI624" i="5" s="1"/>
  <c r="S91" i="5"/>
  <c r="AB240" i="5"/>
  <c r="AB277" i="5"/>
  <c r="AH277" i="5" s="1"/>
  <c r="AI277" i="5" s="1"/>
  <c r="AC632" i="5"/>
  <c r="AB795" i="5"/>
  <c r="AH795" i="5" s="1"/>
  <c r="AI795" i="5" s="1"/>
  <c r="AC207" i="5"/>
  <c r="S701" i="5"/>
  <c r="AB800" i="5"/>
  <c r="AH800" i="5" s="1"/>
  <c r="AI800" i="5" s="1"/>
  <c r="AB770" i="5"/>
  <c r="Y743" i="5"/>
  <c r="T743" i="5"/>
  <c r="Y857" i="5"/>
  <c r="T857" i="5"/>
  <c r="S527" i="5"/>
  <c r="S8" i="5"/>
  <c r="AB102" i="5"/>
  <c r="AH102" i="5" s="1"/>
  <c r="AI102" i="5" s="1"/>
  <c r="S733" i="5"/>
  <c r="Y733" i="5" s="1"/>
  <c r="Z733" i="5" s="1"/>
  <c r="AB759" i="5"/>
  <c r="AH759" i="5" s="1"/>
  <c r="AI759" i="5" s="1"/>
  <c r="S708" i="5"/>
  <c r="S475" i="5"/>
  <c r="AH781" i="5"/>
  <c r="AI781" i="5" s="1"/>
  <c r="AC781" i="5"/>
  <c r="S772" i="5"/>
  <c r="S397" i="5"/>
  <c r="AB636" i="5"/>
  <c r="AH636" i="5" s="1"/>
  <c r="AI636" i="5" s="1"/>
  <c r="Y808" i="5"/>
  <c r="T808" i="5"/>
  <c r="AB791" i="5"/>
  <c r="AH791" i="5" s="1"/>
  <c r="AI791" i="5" s="1"/>
  <c r="AH671" i="5"/>
  <c r="AI671" i="5" s="1"/>
  <c r="AC671" i="5"/>
  <c r="AB398" i="5"/>
  <c r="AH398" i="5" s="1"/>
  <c r="AI398" i="5" s="1"/>
  <c r="Y865" i="5"/>
  <c r="T865" i="5"/>
  <c r="AB603" i="5"/>
  <c r="AH603" i="5" s="1"/>
  <c r="AI603" i="5" s="1"/>
  <c r="S706" i="5"/>
  <c r="Y706" i="5" s="1"/>
  <c r="AH438" i="5"/>
  <c r="AI438" i="5" s="1"/>
  <c r="AC438" i="5"/>
  <c r="AC330" i="5"/>
  <c r="AC382" i="5"/>
  <c r="AC490" i="5"/>
  <c r="AC545" i="5"/>
  <c r="AC670" i="5"/>
  <c r="AC541" i="5"/>
  <c r="AC745" i="5"/>
  <c r="AC680" i="5"/>
  <c r="AC45" i="5"/>
  <c r="AC596" i="5"/>
  <c r="AC114" i="5"/>
  <c r="AC404" i="5"/>
  <c r="AC135" i="5"/>
  <c r="AC105" i="5"/>
  <c r="AC275" i="5"/>
  <c r="AC292" i="5"/>
  <c r="AC468" i="5"/>
  <c r="AC444" i="5"/>
  <c r="AC641" i="5"/>
  <c r="AC719" i="5"/>
  <c r="AC847" i="5"/>
  <c r="AC9" i="5"/>
  <c r="AC10" i="5"/>
  <c r="AC60" i="5"/>
  <c r="AC40" i="5"/>
  <c r="AB85" i="5"/>
  <c r="AH85" i="5" s="1"/>
  <c r="AI85" i="5" s="1"/>
  <c r="AC196" i="5"/>
  <c r="AC244" i="5"/>
  <c r="AC342" i="5"/>
  <c r="AB276" i="5"/>
  <c r="AH276" i="5" s="1"/>
  <c r="AI276" i="5" s="1"/>
  <c r="AB360" i="5"/>
  <c r="AH360" i="5" s="1"/>
  <c r="AI360" i="5" s="1"/>
  <c r="AC463" i="5"/>
  <c r="AC496" i="5"/>
  <c r="S602" i="5"/>
  <c r="AC621" i="5"/>
  <c r="AC631" i="5"/>
  <c r="T571" i="5"/>
  <c r="AC575" i="5"/>
  <c r="AC627" i="5"/>
  <c r="AC822" i="5"/>
  <c r="AC669" i="5"/>
  <c r="AB679" i="5"/>
  <c r="AH679" i="5" s="1"/>
  <c r="AI679" i="5" s="1"/>
  <c r="S956" i="5"/>
  <c r="AC918" i="5"/>
  <c r="AC785" i="5"/>
  <c r="AC662" i="5"/>
  <c r="AC831" i="5"/>
  <c r="T849" i="5"/>
  <c r="AC39" i="5"/>
  <c r="AB120" i="5"/>
  <c r="AH120" i="5" s="1"/>
  <c r="AI120" i="5" s="1"/>
  <c r="AC180" i="5"/>
  <c r="S546" i="5"/>
  <c r="AC546" i="5"/>
  <c r="T651" i="5"/>
  <c r="AC192" i="5"/>
  <c r="AC260" i="5"/>
  <c r="AC532" i="5"/>
  <c r="AC668" i="5"/>
  <c r="AB702" i="5"/>
  <c r="AH702" i="5" s="1"/>
  <c r="AI702" i="5" s="1"/>
  <c r="S952" i="5"/>
  <c r="Y952" i="5" s="1"/>
  <c r="AC50" i="5"/>
  <c r="AC56" i="5"/>
  <c r="AC805" i="5"/>
  <c r="AC174" i="5"/>
  <c r="AC864" i="5"/>
  <c r="AC356" i="5"/>
  <c r="AC131" i="5"/>
  <c r="T380" i="5"/>
  <c r="AB238" i="5"/>
  <c r="AH238" i="5" s="1"/>
  <c r="AI238" i="5" s="1"/>
  <c r="AC618" i="5"/>
  <c r="S736" i="5"/>
  <c r="AC215" i="5"/>
  <c r="AC557" i="5"/>
  <c r="AC610" i="5"/>
  <c r="AC616" i="5"/>
  <c r="T609" i="5"/>
  <c r="AC695" i="5"/>
  <c r="S957" i="5"/>
  <c r="AC359" i="5"/>
  <c r="AC11" i="5"/>
  <c r="AC484" i="5"/>
  <c r="AC778" i="5"/>
  <c r="AC894" i="5"/>
  <c r="AB401" i="5"/>
  <c r="AC559" i="5"/>
  <c r="AC717" i="5"/>
  <c r="S669" i="5"/>
  <c r="Y669" i="5" s="1"/>
  <c r="S745" i="5"/>
  <c r="Y745" i="5" s="1"/>
  <c r="S670" i="5"/>
  <c r="AC284" i="5"/>
  <c r="T129" i="5"/>
  <c r="AC190" i="5"/>
  <c r="AC635" i="5"/>
  <c r="AB677" i="5"/>
  <c r="AH677" i="5" s="1"/>
  <c r="AI677" i="5" s="1"/>
  <c r="S748" i="5"/>
  <c r="Y748" i="5" s="1"/>
  <c r="AB223" i="5"/>
  <c r="AC697" i="5"/>
  <c r="AC202" i="5"/>
  <c r="AB212" i="5"/>
  <c r="AC355" i="5"/>
  <c r="AB128" i="5"/>
  <c r="AH128" i="5" s="1"/>
  <c r="AI128" i="5" s="1"/>
  <c r="AC499" i="5"/>
  <c r="Y876" i="5"/>
  <c r="T876" i="5"/>
  <c r="Y369" i="5"/>
  <c r="T369" i="5"/>
  <c r="S814" i="5"/>
  <c r="AC267" i="5"/>
  <c r="AC280" i="5"/>
  <c r="S355" i="5"/>
  <c r="Y355" i="5" s="1"/>
  <c r="T564" i="5"/>
  <c r="T732" i="5"/>
  <c r="AC787" i="5"/>
  <c r="AB696" i="5"/>
  <c r="AH696" i="5" s="1"/>
  <c r="AI696" i="5" s="1"/>
  <c r="AH312" i="5"/>
  <c r="AI312" i="5" s="1"/>
  <c r="AC312" i="5"/>
  <c r="AB688" i="5"/>
  <c r="AH688" i="5" s="1"/>
  <c r="AI688" i="5" s="1"/>
  <c r="Y309" i="5"/>
  <c r="T309" i="5"/>
  <c r="S262" i="5"/>
  <c r="Y262" i="5" s="1"/>
  <c r="S313" i="5"/>
  <c r="Y313" i="5" s="1"/>
  <c r="Y894" i="5"/>
  <c r="T894" i="5"/>
  <c r="Y693" i="5"/>
  <c r="Y137" i="5"/>
  <c r="Z137" i="5" s="1"/>
  <c r="T137" i="5"/>
  <c r="S354" i="5"/>
  <c r="Y354" i="5" s="1"/>
  <c r="S62" i="5"/>
  <c r="T264" i="5"/>
  <c r="S696" i="5"/>
  <c r="Y270" i="5"/>
  <c r="T270" i="5"/>
  <c r="AB598" i="5"/>
  <c r="AH598" i="5" s="1"/>
  <c r="AI598" i="5" s="1"/>
  <c r="S691" i="5"/>
  <c r="Y691" i="5" s="1"/>
  <c r="Z691" i="5" s="1"/>
  <c r="S841" i="5"/>
  <c r="S883" i="5"/>
  <c r="S885" i="5" s="1"/>
  <c r="S953" i="5"/>
  <c r="Y953" i="5" s="1"/>
  <c r="S720" i="5"/>
  <c r="S729" i="5"/>
  <c r="Y729" i="5" s="1"/>
  <c r="AB544" i="5"/>
  <c r="AH544" i="5" s="1"/>
  <c r="AI544" i="5" s="1"/>
  <c r="AC645" i="5"/>
  <c r="S497" i="5"/>
  <c r="Y497" i="5" s="1"/>
  <c r="S468" i="5"/>
  <c r="S481" i="5"/>
  <c r="S482" i="5" s="1"/>
  <c r="S621" i="5"/>
  <c r="S730" i="5"/>
  <c r="S850" i="5"/>
  <c r="Y850" i="5" s="1"/>
  <c r="S741" i="5"/>
  <c r="Y741" i="5" s="1"/>
  <c r="Z741" i="5" s="1"/>
  <c r="T804" i="5"/>
  <c r="AB761" i="5"/>
  <c r="AH761" i="5" s="1"/>
  <c r="AI761" i="5" s="1"/>
  <c r="Y634" i="5"/>
  <c r="T634" i="5"/>
  <c r="W839" i="5"/>
  <c r="AF749" i="5"/>
  <c r="S639" i="5"/>
  <c r="Y639" i="5" s="1"/>
  <c r="Y721" i="5"/>
  <c r="T721" i="5"/>
  <c r="Y679" i="5"/>
  <c r="T726" i="5"/>
  <c r="T954" i="5"/>
  <c r="T10" i="5"/>
  <c r="AC123" i="5"/>
  <c r="AC113" i="5"/>
  <c r="AC185" i="5"/>
  <c r="AC263" i="5"/>
  <c r="AC457" i="5"/>
  <c r="AC594" i="5"/>
  <c r="AC784" i="5"/>
  <c r="AC764" i="5"/>
  <c r="AC609" i="5"/>
  <c r="AC892" i="5"/>
  <c r="AC816" i="5"/>
  <c r="AC188" i="5"/>
  <c r="AC214" i="5"/>
  <c r="T317" i="5"/>
  <c r="AC802" i="5"/>
  <c r="AC73" i="5"/>
  <c r="AC827" i="5"/>
  <c r="AC865" i="5"/>
  <c r="T196" i="5"/>
  <c r="AC63" i="5"/>
  <c r="T56" i="5"/>
  <c r="AC314" i="5"/>
  <c r="AC836" i="5"/>
  <c r="AC423" i="5"/>
  <c r="AC653" i="5"/>
  <c r="AC352" i="5"/>
  <c r="AC346" i="5"/>
  <c r="AC660" i="5"/>
  <c r="AC891" i="5"/>
  <c r="AC112" i="5"/>
  <c r="AC920" i="5"/>
  <c r="T862" i="5"/>
  <c r="AC142" i="5"/>
  <c r="AC325" i="5"/>
  <c r="AC856" i="5"/>
  <c r="AC748" i="5"/>
  <c r="AC814" i="5"/>
  <c r="T248" i="5"/>
  <c r="AC391" i="5"/>
  <c r="AC354" i="5"/>
  <c r="AC693" i="5"/>
  <c r="AC246" i="5"/>
  <c r="T750" i="5"/>
  <c r="AC119" i="5"/>
  <c r="AC115" i="5"/>
  <c r="T653" i="5"/>
  <c r="AC578" i="5"/>
  <c r="AC134" i="5"/>
  <c r="AC316" i="5"/>
  <c r="AC461" i="5"/>
  <c r="AC917" i="5"/>
  <c r="S351" i="5"/>
  <c r="T875" i="5"/>
  <c r="AC672" i="5"/>
  <c r="AB558" i="5"/>
  <c r="AH558" i="5" s="1"/>
  <c r="AI558" i="5" s="1"/>
  <c r="AB400" i="5"/>
  <c r="S231" i="5"/>
  <c r="AB729" i="5"/>
  <c r="AH729" i="5" s="1"/>
  <c r="AI729" i="5" s="1"/>
  <c r="Y816" i="5"/>
  <c r="T816" i="5"/>
  <c r="AB103" i="5"/>
  <c r="S193" i="5"/>
  <c r="AB273" i="5"/>
  <c r="AH273" i="5" s="1"/>
  <c r="AI273" i="5" s="1"/>
  <c r="AB323" i="5"/>
  <c r="S561" i="5"/>
  <c r="Y561" i="5" s="1"/>
  <c r="S207" i="5"/>
  <c r="Y207" i="5" s="1"/>
  <c r="Z207" i="5" s="1"/>
  <c r="AB644" i="5"/>
  <c r="AH644" i="5" s="1"/>
  <c r="AI644" i="5" s="1"/>
  <c r="AB589" i="5"/>
  <c r="AB774" i="5"/>
  <c r="AB858" i="5"/>
  <c r="AH858" i="5" s="1"/>
  <c r="AI858" i="5" s="1"/>
  <c r="AH749" i="5"/>
  <c r="AI749" i="5" s="1"/>
  <c r="AB419" i="5"/>
  <c r="AH419" i="5" s="1"/>
  <c r="AI419" i="5" s="1"/>
  <c r="S93" i="5"/>
  <c r="S115" i="5"/>
  <c r="Y115" i="5" s="1"/>
  <c r="S425" i="5"/>
  <c r="S426" i="5" s="1"/>
  <c r="AB700" i="5"/>
  <c r="AC700" i="5" s="1"/>
  <c r="T125" i="5"/>
  <c r="S591" i="5"/>
  <c r="S200" i="5"/>
  <c r="S800" i="5"/>
  <c r="Y800" i="5" s="1"/>
  <c r="AH493" i="5"/>
  <c r="AI493" i="5" s="1"/>
  <c r="AC493" i="5"/>
  <c r="Y893" i="5"/>
  <c r="T893" i="5"/>
  <c r="AB613" i="5"/>
  <c r="AH810" i="5"/>
  <c r="AI810" i="5" s="1"/>
  <c r="AC810" i="5"/>
  <c r="AB572" i="5"/>
  <c r="AH572" i="5" s="1"/>
  <c r="AI572" i="5" s="1"/>
  <c r="S505" i="5"/>
  <c r="S660" i="5"/>
  <c r="S803" i="5"/>
  <c r="S861" i="5"/>
  <c r="Y861" i="5" s="1"/>
  <c r="S728" i="5"/>
  <c r="S681" i="5"/>
  <c r="Y681" i="5" s="1"/>
  <c r="S880" i="5"/>
  <c r="S881" i="5" s="1"/>
  <c r="AB511" i="5"/>
  <c r="AH511" i="5" s="1"/>
  <c r="AI511" i="5" s="1"/>
  <c r="AC642" i="5"/>
  <c r="AB225" i="5"/>
  <c r="S805" i="5"/>
  <c r="AC812" i="5"/>
  <c r="Y798" i="5"/>
  <c r="T798" i="5"/>
  <c r="S585" i="5"/>
  <c r="S263" i="5"/>
  <c r="Y263" i="5" s="1"/>
  <c r="Y600" i="5"/>
  <c r="W600" i="5"/>
  <c r="Y467" i="5"/>
  <c r="T467" i="5"/>
  <c r="AC171" i="5"/>
  <c r="AC308" i="5"/>
  <c r="AC543" i="5"/>
  <c r="AC825" i="5"/>
  <c r="AC452" i="5"/>
  <c r="AC536" i="5"/>
  <c r="AC766" i="5"/>
  <c r="AC798" i="5"/>
  <c r="S288" i="5"/>
  <c r="S375" i="5"/>
  <c r="Y375" i="5" s="1"/>
  <c r="S558" i="5"/>
  <c r="T683" i="5"/>
  <c r="AC261" i="5"/>
  <c r="AC744" i="5"/>
  <c r="AB425" i="5"/>
  <c r="AH425" i="5" s="1"/>
  <c r="AI425" i="5" s="1"/>
  <c r="AB611" i="5"/>
  <c r="AH611" i="5" s="1"/>
  <c r="AI611" i="5" s="1"/>
  <c r="AC726" i="5"/>
  <c r="AC749" i="5"/>
  <c r="S688" i="5"/>
  <c r="Y688" i="5" s="1"/>
  <c r="Z688" i="5" s="1"/>
  <c r="AB661" i="5"/>
  <c r="AH661" i="5" s="1"/>
  <c r="AI661" i="5" s="1"/>
  <c r="S668" i="5"/>
  <c r="AB958" i="5"/>
  <c r="AH958" i="5" s="1"/>
  <c r="AI958" i="5" s="1"/>
  <c r="S149" i="5"/>
  <c r="S394" i="5"/>
  <c r="T693" i="5"/>
  <c r="AB321" i="5"/>
  <c r="AH321" i="5" s="1"/>
  <c r="AI321" i="5" s="1"/>
  <c r="AB712" i="5"/>
  <c r="AH712" i="5" s="1"/>
  <c r="AI712" i="5" s="1"/>
  <c r="S678" i="5"/>
  <c r="Y678" i="5" s="1"/>
  <c r="Z678" i="5" s="1"/>
  <c r="AB681" i="5"/>
  <c r="AH681" i="5" s="1"/>
  <c r="AI681" i="5" s="1"/>
  <c r="AB658" i="5"/>
  <c r="AH658" i="5" s="1"/>
  <c r="AI658" i="5" s="1"/>
  <c r="S379" i="5"/>
  <c r="AB654" i="5"/>
  <c r="AH654" i="5" s="1"/>
  <c r="AI654" i="5" s="1"/>
  <c r="AC300" i="5"/>
  <c r="T255" i="5"/>
  <c r="T676" i="5"/>
  <c r="AC741" i="5"/>
  <c r="S324" i="5"/>
  <c r="AB567" i="5"/>
  <c r="AH567" i="5" s="1"/>
  <c r="AI567" i="5" s="1"/>
  <c r="AB505" i="5"/>
  <c r="T797" i="5"/>
  <c r="AB652" i="5"/>
  <c r="S677" i="5"/>
  <c r="Y677" i="5" s="1"/>
  <c r="AB809" i="5"/>
  <c r="AH809" i="5" s="1"/>
  <c r="AI809" i="5" s="1"/>
  <c r="T698" i="5"/>
  <c r="T216" i="5"/>
  <c r="S368" i="5"/>
  <c r="S502" i="5"/>
  <c r="S854" i="5"/>
  <c r="Y854" i="5" s="1"/>
  <c r="Y867" i="5"/>
  <c r="S684" i="5"/>
  <c r="Y684" i="5" s="1"/>
  <c r="Z684" i="5" s="1"/>
  <c r="AC803" i="5"/>
  <c r="S631" i="5"/>
  <c r="AB586" i="5"/>
  <c r="AH586" i="5" s="1"/>
  <c r="AI586" i="5" s="1"/>
  <c r="S635" i="5"/>
  <c r="Y635" i="5" s="1"/>
  <c r="S612" i="5"/>
  <c r="AC789" i="5"/>
  <c r="AH789" i="5"/>
  <c r="AI789" i="5" s="1"/>
  <c r="W613" i="5"/>
  <c r="S613" i="5"/>
  <c r="Y613" i="5" s="1"/>
  <c r="S649" i="5"/>
  <c r="Y649" i="5" s="1"/>
  <c r="S656" i="5"/>
  <c r="Y656" i="5" s="1"/>
  <c r="Y795" i="5"/>
  <c r="Z795" i="5" s="1"/>
  <c r="T795" i="5"/>
  <c r="AC711" i="5"/>
  <c r="T697" i="5"/>
  <c r="Y473" i="5"/>
  <c r="T473" i="5"/>
  <c r="S251" i="5"/>
  <c r="Y249" i="5"/>
  <c r="T249" i="5"/>
  <c r="Y260" i="5"/>
  <c r="T260" i="5"/>
  <c r="AC867" i="5"/>
  <c r="AC41" i="5"/>
  <c r="AC125" i="5"/>
  <c r="T106" i="5"/>
  <c r="T702" i="5"/>
  <c r="AC628" i="5"/>
  <c r="AB435" i="5"/>
  <c r="AH435" i="5" s="1"/>
  <c r="AI435" i="5" s="1"/>
  <c r="AC539" i="5"/>
  <c r="AB694" i="5"/>
  <c r="AB673" i="5"/>
  <c r="AH673" i="5" s="1"/>
  <c r="AI673" i="5" s="1"/>
  <c r="S103" i="5"/>
  <c r="S131" i="5"/>
  <c r="S132" i="5" s="1"/>
  <c r="S373" i="5"/>
  <c r="Y373" i="5" s="1"/>
  <c r="S806" i="5"/>
  <c r="Y806" i="5" s="1"/>
  <c r="AB127" i="5"/>
  <c r="S68" i="5"/>
  <c r="S69" i="5" s="1"/>
  <c r="T139" i="5"/>
  <c r="AH324" i="5"/>
  <c r="AI324" i="5" s="1"/>
  <c r="AC324" i="5"/>
  <c r="S218" i="5"/>
  <c r="AB883" i="5"/>
  <c r="AH883" i="5" s="1"/>
  <c r="AI883" i="5" s="1"/>
  <c r="AH737" i="5"/>
  <c r="AI737" i="5" s="1"/>
  <c r="T463" i="5"/>
  <c r="S715" i="5"/>
  <c r="AF750" i="5"/>
  <c r="S731" i="5"/>
  <c r="S265" i="5"/>
  <c r="S370" i="5"/>
  <c r="Y370" i="5" s="1"/>
  <c r="AB801" i="5"/>
  <c r="AH801" i="5" s="1"/>
  <c r="AI801" i="5" s="1"/>
  <c r="AF694" i="5"/>
  <c r="AB495" i="5"/>
  <c r="AH495" i="5" s="1"/>
  <c r="AI495" i="5" s="1"/>
  <c r="S784" i="5"/>
  <c r="S349" i="5"/>
  <c r="S350" i="5" s="1"/>
  <c r="S769" i="5"/>
  <c r="Y646" i="5"/>
  <c r="T646" i="5"/>
  <c r="S742" i="5"/>
  <c r="Y742" i="5" s="1"/>
  <c r="S671" i="5"/>
  <c r="Y671" i="5" s="1"/>
  <c r="W958" i="5"/>
  <c r="AB542" i="5"/>
  <c r="AH542" i="5" s="1"/>
  <c r="AI542" i="5" s="1"/>
  <c r="S813" i="5"/>
  <c r="Y813" i="5" s="1"/>
  <c r="T650" i="5"/>
  <c r="T675" i="5"/>
  <c r="Y675" i="5"/>
  <c r="Z675" i="5" s="1"/>
  <c r="S642" i="5"/>
  <c r="Y642" i="5" s="1"/>
  <c r="Z642" i="5" s="1"/>
  <c r="AB757" i="5"/>
  <c r="AH757" i="5" s="1"/>
  <c r="AI757" i="5" s="1"/>
  <c r="AC657" i="5"/>
  <c r="AC813" i="5"/>
  <c r="Y757" i="5"/>
  <c r="T757" i="5"/>
  <c r="S217" i="5"/>
  <c r="Y217" i="5" s="1"/>
  <c r="S624" i="5"/>
  <c r="S778" i="5"/>
  <c r="S779" i="5" s="1"/>
  <c r="W715" i="5"/>
  <c r="AC605" i="5"/>
  <c r="S504" i="5"/>
  <c r="T296" i="5"/>
  <c r="Y271" i="5"/>
  <c r="T271" i="5"/>
  <c r="S245" i="5"/>
  <c r="S134" i="5"/>
  <c r="Y134" i="5" s="1"/>
  <c r="S73" i="5"/>
  <c r="S328" i="5"/>
  <c r="Y328" i="5" s="1"/>
  <c r="T598" i="5"/>
  <c r="T444" i="5"/>
  <c r="Y716" i="5"/>
  <c r="S774" i="5"/>
  <c r="S917" i="5"/>
  <c r="S920" i="5"/>
  <c r="Y920" i="5" s="1"/>
  <c r="Y919" i="5"/>
  <c r="S801" i="5"/>
  <c r="AF684" i="5"/>
  <c r="W880" i="5"/>
  <c r="W881" i="5" s="1"/>
  <c r="W919" i="5"/>
  <c r="T636" i="5"/>
  <c r="AB633" i="5"/>
  <c r="AH633" i="5" s="1"/>
  <c r="AI633" i="5" s="1"/>
  <c r="T672" i="5"/>
  <c r="AF817" i="5"/>
  <c r="W748" i="5"/>
  <c r="W663" i="5"/>
  <c r="AC574" i="5"/>
  <c r="S673" i="5"/>
  <c r="Y673" i="5" s="1"/>
  <c r="S633" i="5"/>
  <c r="Y633" i="5" s="1"/>
  <c r="Z633" i="5" s="1"/>
  <c r="W721" i="5"/>
  <c r="S760" i="5"/>
  <c r="Y760" i="5" s="1"/>
  <c r="S586" i="5"/>
  <c r="Y586" i="5" s="1"/>
  <c r="Z586" i="5" s="1"/>
  <c r="T666" i="5"/>
  <c r="AB287" i="5"/>
  <c r="AH287" i="5" s="1"/>
  <c r="AI287" i="5" s="1"/>
  <c r="AB519" i="5"/>
  <c r="S551" i="5"/>
  <c r="S490" i="5"/>
  <c r="Y272" i="5"/>
  <c r="T272" i="5"/>
  <c r="S203" i="5"/>
  <c r="W891" i="5"/>
  <c r="AB503" i="5"/>
  <c r="S710" i="5"/>
  <c r="Y710" i="5" s="1"/>
  <c r="AF743" i="5"/>
  <c r="W708" i="5"/>
  <c r="S724" i="5"/>
  <c r="Y724" i="5" s="1"/>
  <c r="S761" i="5"/>
  <c r="Y761" i="5" s="1"/>
  <c r="Z761" i="5" s="1"/>
  <c r="T792" i="5"/>
  <c r="S713" i="5"/>
  <c r="Y713" i="5" s="1"/>
  <c r="S692" i="5"/>
  <c r="Y692" i="5" s="1"/>
  <c r="S791" i="5"/>
  <c r="S643" i="5"/>
  <c r="S759" i="5"/>
  <c r="Y759" i="5" s="1"/>
  <c r="W781" i="5"/>
  <c r="AF786" i="5"/>
  <c r="S783" i="5"/>
  <c r="W640" i="5"/>
  <c r="T628" i="5"/>
  <c r="AF666" i="5"/>
  <c r="AC663" i="5"/>
  <c r="AF506" i="5"/>
  <c r="AF408" i="5"/>
  <c r="S330" i="5"/>
  <c r="S181" i="5"/>
  <c r="Y181" i="5" s="1"/>
  <c r="Z181" i="5" s="1"/>
  <c r="S282" i="5"/>
  <c r="Y282" i="5" s="1"/>
  <c r="AC216" i="5"/>
  <c r="AC507" i="5"/>
  <c r="AC537" i="5"/>
  <c r="AC501" i="5"/>
  <c r="AC497" i="5"/>
  <c r="AC565" i="5"/>
  <c r="AC458" i="5"/>
  <c r="T657" i="5"/>
  <c r="S809" i="5"/>
  <c r="S603" i="5"/>
  <c r="Y603" i="5" s="1"/>
  <c r="S623" i="5"/>
  <c r="S620" i="5"/>
  <c r="S588" i="5"/>
  <c r="S565" i="5"/>
  <c r="Y565" i="5" s="1"/>
  <c r="S781" i="5"/>
  <c r="S567" i="5"/>
  <c r="S568" i="5" s="1"/>
  <c r="AB504" i="5"/>
  <c r="AC504" i="5" s="1"/>
  <c r="AB417" i="5"/>
  <c r="AH417" i="5" s="1"/>
  <c r="AI417" i="5" s="1"/>
  <c r="S665" i="5"/>
  <c r="S822" i="5"/>
  <c r="S714" i="5"/>
  <c r="Y714" i="5" s="1"/>
  <c r="AF811" i="5"/>
  <c r="S686" i="5"/>
  <c r="Y686" i="5" s="1"/>
  <c r="T679" i="5"/>
  <c r="W819" i="5"/>
  <c r="W820" i="5" s="1"/>
  <c r="AF715" i="5"/>
  <c r="W652" i="5"/>
  <c r="AF720" i="5"/>
  <c r="AF647" i="5"/>
  <c r="AF657" i="5"/>
  <c r="AF450" i="5"/>
  <c r="AB432" i="5"/>
  <c r="AC432" i="5" s="1"/>
  <c r="S286" i="5"/>
  <c r="AF601" i="5"/>
  <c r="S522" i="5"/>
  <c r="S523" i="5" s="1"/>
  <c r="AC479" i="5"/>
  <c r="S465" i="5"/>
  <c r="Y465" i="5" s="1"/>
  <c r="S507" i="5"/>
  <c r="S470" i="5"/>
  <c r="T423" i="5"/>
  <c r="S321" i="5"/>
  <c r="S225" i="5"/>
  <c r="W356" i="5"/>
  <c r="AI300" i="5"/>
  <c r="W251" i="5"/>
  <c r="AF278" i="5"/>
  <c r="S175" i="5"/>
  <c r="AC347" i="5"/>
  <c r="AC665" i="5"/>
  <c r="AC600" i="5"/>
  <c r="AC698" i="5"/>
  <c r="AC794" i="5"/>
  <c r="T277" i="5"/>
  <c r="AC597" i="5"/>
  <c r="AC667" i="5"/>
  <c r="AI894" i="5"/>
  <c r="T799" i="5"/>
  <c r="T810" i="5"/>
  <c r="T595" i="5"/>
  <c r="T592" i="5"/>
  <c r="T574" i="5"/>
  <c r="T572" i="5"/>
  <c r="S700" i="5"/>
  <c r="W612" i="5"/>
  <c r="AC540" i="5"/>
  <c r="AC474" i="5"/>
  <c r="AB472" i="5"/>
  <c r="S667" i="5"/>
  <c r="Y667" i="5" s="1"/>
  <c r="AF661" i="5"/>
  <c r="W761" i="5"/>
  <c r="S655" i="5"/>
  <c r="Y655" i="5" s="1"/>
  <c r="AF679" i="5"/>
  <c r="W778" i="5"/>
  <c r="W779" i="5" s="1"/>
  <c r="S538" i="5"/>
  <c r="Y538" i="5" s="1"/>
  <c r="S552" i="5"/>
  <c r="AB186" i="5"/>
  <c r="AH186" i="5" s="1"/>
  <c r="AI186" i="5" s="1"/>
  <c r="S230" i="5"/>
  <c r="Y230" i="5" s="1"/>
  <c r="AB157" i="5"/>
  <c r="AH157" i="5" s="1"/>
  <c r="AI157" i="5" s="1"/>
  <c r="AF620" i="5"/>
  <c r="Y417" i="5"/>
  <c r="S374" i="5"/>
  <c r="Y374" i="5" s="1"/>
  <c r="S559" i="5"/>
  <c r="Y559" i="5" s="1"/>
  <c r="S542" i="5"/>
  <c r="Y542" i="5" s="1"/>
  <c r="S456" i="5"/>
  <c r="AF436" i="5"/>
  <c r="S445" i="5"/>
  <c r="S274" i="5"/>
  <c r="Y274" i="5" s="1"/>
  <c r="AB140" i="5"/>
  <c r="AH140" i="5" s="1"/>
  <c r="AI140" i="5" s="1"/>
  <c r="S311" i="5"/>
  <c r="S101" i="5"/>
  <c r="Y101" i="5" s="1"/>
  <c r="Z101" i="5" s="1"/>
  <c r="AH159" i="5"/>
  <c r="AI159" i="5" s="1"/>
  <c r="AC159" i="5"/>
  <c r="AC487" i="5"/>
  <c r="AC467" i="5"/>
  <c r="W487" i="5"/>
  <c r="AF469" i="5"/>
  <c r="AF703" i="5"/>
  <c r="AF602" i="5"/>
  <c r="AF604" i="5"/>
  <c r="AF578" i="5"/>
  <c r="T417" i="5"/>
  <c r="AF475" i="5"/>
  <c r="W315" i="5"/>
  <c r="S464" i="5"/>
  <c r="T501" i="5"/>
  <c r="T414" i="5"/>
  <c r="W527" i="5"/>
  <c r="AF258" i="5"/>
  <c r="W438" i="5"/>
  <c r="S381" i="5"/>
  <c r="AF430" i="5"/>
  <c r="AC81" i="5"/>
  <c r="W419" i="5"/>
  <c r="W385" i="5"/>
  <c r="W386" i="5" s="1"/>
  <c r="W387" i="5"/>
  <c r="W388" i="5" s="1"/>
  <c r="AC110" i="5"/>
  <c r="T185" i="5"/>
  <c r="W390" i="5"/>
  <c r="S316" i="5"/>
  <c r="Y316" i="5" s="1"/>
  <c r="S338" i="5"/>
  <c r="S275" i="5"/>
  <c r="Y275" i="5" s="1"/>
  <c r="S241" i="5"/>
  <c r="W50" i="5"/>
  <c r="AC489" i="5"/>
  <c r="AC217" i="5"/>
  <c r="T534" i="5"/>
  <c r="AC470" i="5"/>
  <c r="T116" i="5"/>
  <c r="S563" i="5"/>
  <c r="T458" i="5"/>
  <c r="W427" i="5"/>
  <c r="AF603" i="5"/>
  <c r="AF591" i="5"/>
  <c r="S570" i="5"/>
  <c r="AF421" i="5"/>
  <c r="AF367" i="5"/>
  <c r="T443" i="5"/>
  <c r="AF488" i="5"/>
  <c r="AB97" i="5"/>
  <c r="AH97" i="5" s="1"/>
  <c r="AI97" i="5" s="1"/>
  <c r="AF549" i="5"/>
  <c r="AF511" i="5"/>
  <c r="AF443" i="5"/>
  <c r="S519" i="5"/>
  <c r="S521" i="5" s="1"/>
  <c r="AF428" i="5"/>
  <c r="Y279" i="5"/>
  <c r="W272" i="5"/>
  <c r="S376" i="5"/>
  <c r="T327" i="5"/>
  <c r="W430" i="5"/>
  <c r="W400" i="5"/>
  <c r="AF329" i="5"/>
  <c r="W253" i="5"/>
  <c r="AH173" i="5"/>
  <c r="AI173" i="5" s="1"/>
  <c r="AC173" i="5"/>
  <c r="AF266" i="5"/>
  <c r="W246" i="5"/>
  <c r="S232" i="5"/>
  <c r="Y232" i="5" s="1"/>
  <c r="AF261" i="5"/>
  <c r="S157" i="5"/>
  <c r="S158" i="5" s="1"/>
  <c r="AF361" i="5"/>
  <c r="S261" i="5"/>
  <c r="Y261" i="5" s="1"/>
  <c r="T297" i="5"/>
  <c r="S305" i="5"/>
  <c r="AF280" i="5"/>
  <c r="AF317" i="5"/>
  <c r="W265" i="5"/>
  <c r="AH143" i="5"/>
  <c r="AI143" i="5" s="1"/>
  <c r="AC143" i="5"/>
  <c r="T98" i="5"/>
  <c r="S140" i="5"/>
  <c r="Y140" i="5" s="1"/>
  <c r="Z140" i="5" s="1"/>
  <c r="S92" i="5"/>
  <c r="AI104" i="5"/>
  <c r="T63" i="5"/>
  <c r="Y63" i="5"/>
  <c r="W121" i="5"/>
  <c r="S41" i="5"/>
  <c r="Y41" i="5" s="1"/>
  <c r="AC289" i="5"/>
  <c r="W260" i="5"/>
  <c r="S291" i="5"/>
  <c r="Y291" i="5" s="1"/>
  <c r="AC61" i="5"/>
  <c r="S26" i="5"/>
  <c r="W394" i="5"/>
  <c r="S247" i="5"/>
  <c r="S289" i="5"/>
  <c r="Y289" i="5" s="1"/>
  <c r="S258" i="5"/>
  <c r="S268" i="5" s="1"/>
  <c r="AB167" i="5"/>
  <c r="AH167" i="5" s="1"/>
  <c r="AI167" i="5" s="1"/>
  <c r="S276" i="5"/>
  <c r="Y276" i="5" s="1"/>
  <c r="AF245" i="5"/>
  <c r="AF224" i="5"/>
  <c r="Y128" i="5"/>
  <c r="T128" i="5"/>
  <c r="S138" i="5"/>
  <c r="Y138" i="5" s="1"/>
  <c r="AF61" i="5"/>
  <c r="AC121" i="5"/>
  <c r="S40" i="5"/>
  <c r="Y40" i="5" s="1"/>
  <c r="S29" i="5"/>
  <c r="W295" i="5"/>
  <c r="AF287" i="5"/>
  <c r="S171" i="5"/>
  <c r="AF241" i="5"/>
  <c r="W244" i="5"/>
  <c r="AF215" i="5"/>
  <c r="W189" i="5"/>
  <c r="S110" i="5"/>
  <c r="S143" i="5"/>
  <c r="AF223" i="5"/>
  <c r="S150" i="5"/>
  <c r="Y150" i="5" s="1"/>
  <c r="AC75" i="5"/>
  <c r="T118" i="5"/>
  <c r="T135" i="5"/>
  <c r="Y135" i="5"/>
  <c r="T81" i="5"/>
  <c r="W85" i="5"/>
  <c r="S33" i="5"/>
  <c r="T12" i="5"/>
  <c r="T287" i="5"/>
  <c r="AF185" i="5"/>
  <c r="S114" i="5"/>
  <c r="Y114" i="5" s="1"/>
  <c r="AF106" i="5"/>
  <c r="S48" i="5"/>
  <c r="S121" i="5"/>
  <c r="Y121" i="5" s="1"/>
  <c r="W105" i="5"/>
  <c r="AB92" i="5"/>
  <c r="AC92" i="5" s="1"/>
  <c r="S75" i="5"/>
  <c r="AB23" i="5"/>
  <c r="T173" i="5"/>
  <c r="T141" i="5"/>
  <c r="T126" i="5"/>
  <c r="AF148" i="5"/>
  <c r="AF107" i="5"/>
  <c r="S53" i="5"/>
  <c r="S54" i="5" s="1"/>
  <c r="T61" i="5"/>
  <c r="W137" i="5"/>
  <c r="W150" i="5"/>
  <c r="T145" i="5"/>
  <c r="AC87" i="5"/>
  <c r="T97" i="5"/>
  <c r="W154" i="5"/>
  <c r="T39" i="5"/>
  <c r="S76" i="5"/>
  <c r="Y76" i="5" s="1"/>
  <c r="AF68" i="5"/>
  <c r="AI39" i="5"/>
  <c r="S21" i="5"/>
  <c r="S22" i="5" s="1"/>
  <c r="T45" i="5"/>
  <c r="T51" i="5"/>
  <c r="W39" i="5"/>
  <c r="W9" i="5"/>
  <c r="AF13" i="5"/>
  <c r="AI11" i="5"/>
  <c r="U378" i="5" l="1"/>
  <c r="S156" i="5"/>
  <c r="S402" i="5"/>
  <c r="X434" i="5"/>
  <c r="X299" i="5"/>
  <c r="R153" i="5"/>
  <c r="U209" i="5"/>
  <c r="R478" i="5"/>
  <c r="U166" i="5"/>
  <c r="U403" i="5"/>
  <c r="U236" i="5"/>
  <c r="W885" i="5"/>
  <c r="W890" i="5" s="1"/>
  <c r="I99" i="8" s="1"/>
  <c r="S335" i="5"/>
  <c r="R569" i="5"/>
  <c r="X960" i="5"/>
  <c r="X378" i="5"/>
  <c r="R513" i="5"/>
  <c r="U153" i="5"/>
  <c r="R434" i="5"/>
  <c r="X403" i="5"/>
  <c r="R829" i="5"/>
  <c r="R344" i="5"/>
  <c r="S818" i="5"/>
  <c r="S622" i="5"/>
  <c r="W959" i="5"/>
  <c r="S550" i="5"/>
  <c r="W955" i="5"/>
  <c r="S198" i="5"/>
  <c r="S64" i="5"/>
  <c r="S130" i="5"/>
  <c r="S208" i="5"/>
  <c r="S824" i="5"/>
  <c r="X209" i="5"/>
  <c r="X478" i="5"/>
  <c r="U626" i="5"/>
  <c r="U569" i="5"/>
  <c r="X153" i="5"/>
  <c r="U526" i="5"/>
  <c r="R626" i="5"/>
  <c r="S433" i="5"/>
  <c r="S483" i="5"/>
  <c r="X166" i="5"/>
  <c r="X829" i="5"/>
  <c r="U478" i="5"/>
  <c r="V960" i="5"/>
  <c r="U344" i="5"/>
  <c r="U434" i="5"/>
  <c r="X569" i="5"/>
  <c r="U299" i="5"/>
  <c r="R299" i="5"/>
  <c r="R209" i="5"/>
  <c r="R961" i="5" s="1"/>
  <c r="R960" i="5"/>
  <c r="R526" i="5"/>
  <c r="S14" i="5"/>
  <c r="S15" i="5"/>
  <c r="S67" i="5"/>
  <c r="S72" i="5" s="1"/>
  <c r="S228" i="5"/>
  <c r="S191" i="5"/>
  <c r="S219" i="5"/>
  <c r="S366" i="5"/>
  <c r="S405" i="5"/>
  <c r="S411" i="5" s="1"/>
  <c r="S332" i="5"/>
  <c r="S924" i="5"/>
  <c r="S837" i="5"/>
  <c r="S838" i="5"/>
  <c r="S166" i="5"/>
  <c r="S46" i="5"/>
  <c r="S47" i="5"/>
  <c r="S415" i="5"/>
  <c r="S516" i="5"/>
  <c r="S526" i="5" s="1"/>
  <c r="S99" i="5"/>
  <c r="S183" i="5"/>
  <c r="S455" i="5"/>
  <c r="S437" i="5"/>
  <c r="S547" i="5"/>
  <c r="S531" i="5"/>
  <c r="X626" i="5"/>
  <c r="S77" i="5"/>
  <c r="S52" i="5"/>
  <c r="S65" i="5" s="1"/>
  <c r="S30" i="5"/>
  <c r="S31" i="5"/>
  <c r="S341" i="5"/>
  <c r="S459" i="5"/>
  <c r="S384" i="5"/>
  <c r="S146" i="5"/>
  <c r="S890" i="5"/>
  <c r="S410" i="5"/>
  <c r="S491" i="5"/>
  <c r="S492" i="5"/>
  <c r="S42" i="5"/>
  <c r="S43" i="5"/>
  <c r="S371" i="5"/>
  <c r="S471" i="5"/>
  <c r="S233" i="5"/>
  <c r="S424" i="5"/>
  <c r="S566" i="5"/>
  <c r="S782" i="5"/>
  <c r="X513" i="5"/>
  <c r="X344" i="5"/>
  <c r="U513" i="5"/>
  <c r="S576" i="5"/>
  <c r="S577" i="5"/>
  <c r="S108" i="5"/>
  <c r="S348" i="5"/>
  <c r="S17" i="5"/>
  <c r="S18" i="5"/>
  <c r="S301" i="5"/>
  <c r="S304" i="5" s="1"/>
  <c r="S879" i="5"/>
  <c r="S882" i="5" s="1"/>
  <c r="S629" i="5"/>
  <c r="S630" i="5"/>
  <c r="S446" i="5"/>
  <c r="S498" i="5"/>
  <c r="S27" i="5"/>
  <c r="S28" i="5"/>
  <c r="S615" i="5"/>
  <c r="S257" i="5"/>
  <c r="S754" i="5"/>
  <c r="S358" i="5"/>
  <c r="S528" i="5"/>
  <c r="S529" i="5"/>
  <c r="S283" i="5"/>
  <c r="S869" i="5"/>
  <c r="S872" i="5"/>
  <c r="S477" i="5"/>
  <c r="S955" i="5"/>
  <c r="S35" i="5"/>
  <c r="S34" i="5"/>
  <c r="S842" i="5"/>
  <c r="S845" i="5" s="1"/>
  <c r="S832" i="5"/>
  <c r="S835" i="5" s="1"/>
  <c r="S152" i="5"/>
  <c r="S777" i="5"/>
  <c r="S25" i="5"/>
  <c r="S178" i="5"/>
  <c r="S318" i="5"/>
  <c r="S344" i="5" s="1"/>
  <c r="S625" i="5"/>
  <c r="S788" i="5"/>
  <c r="S556" i="5"/>
  <c r="S74" i="5"/>
  <c r="S83" i="5" s="1"/>
  <c r="S959" i="5"/>
  <c r="S399" i="5"/>
  <c r="S396" i="5"/>
  <c r="S508" i="5"/>
  <c r="S913" i="5"/>
  <c r="S298" i="5"/>
  <c r="S377" i="5"/>
  <c r="S168" i="5"/>
  <c r="S179" i="5" s="1"/>
  <c r="S293" i="5"/>
  <c r="S485" i="5"/>
  <c r="S486" i="5"/>
  <c r="S579" i="5"/>
  <c r="S580" i="5"/>
  <c r="S582" i="5"/>
  <c r="S583" i="5"/>
  <c r="S122" i="5"/>
  <c r="S205" i="5"/>
  <c r="S201" i="5"/>
  <c r="S250" i="5"/>
  <c r="S587" i="5"/>
  <c r="X236" i="5"/>
  <c r="W913" i="5"/>
  <c r="W924" i="5"/>
  <c r="W879" i="5"/>
  <c r="W869" i="5"/>
  <c r="V829" i="5"/>
  <c r="W842" i="5"/>
  <c r="W845" i="5" s="1"/>
  <c r="I95" i="8" s="1"/>
  <c r="W838" i="5"/>
  <c r="W837" i="5"/>
  <c r="V626" i="5"/>
  <c r="W832" i="5"/>
  <c r="W835" i="5" s="1"/>
  <c r="I93" i="8" s="1"/>
  <c r="W824" i="5"/>
  <c r="W818" i="5"/>
  <c r="W788" i="5"/>
  <c r="W782" i="5"/>
  <c r="W777" i="5"/>
  <c r="V526" i="5"/>
  <c r="V569" i="5"/>
  <c r="W754" i="5"/>
  <c r="W629" i="5"/>
  <c r="W622" i="5"/>
  <c r="W625" i="5"/>
  <c r="W615" i="5"/>
  <c r="W583" i="5"/>
  <c r="I84" i="8" s="1"/>
  <c r="W582" i="5"/>
  <c r="W580" i="5"/>
  <c r="I79" i="8" s="1"/>
  <c r="W579" i="5"/>
  <c r="W576" i="5"/>
  <c r="W566" i="5"/>
  <c r="V513" i="5"/>
  <c r="W556" i="5"/>
  <c r="W550" i="5"/>
  <c r="W547" i="5"/>
  <c r="W516" i="5"/>
  <c r="W521" i="5"/>
  <c r="W529" i="5"/>
  <c r="I76" i="8" s="1"/>
  <c r="W528" i="5"/>
  <c r="W498" i="5"/>
  <c r="V478" i="5"/>
  <c r="W508" i="5"/>
  <c r="W433" i="5"/>
  <c r="W449" i="5"/>
  <c r="W491" i="5"/>
  <c r="W446" i="5"/>
  <c r="W486" i="5"/>
  <c r="I68" i="8" s="1"/>
  <c r="W485" i="5"/>
  <c r="W477" i="5"/>
  <c r="W455" i="5"/>
  <c r="W471" i="5"/>
  <c r="W459" i="5"/>
  <c r="V434" i="5"/>
  <c r="W437" i="5"/>
  <c r="W429" i="5"/>
  <c r="W410" i="5"/>
  <c r="W424" i="5"/>
  <c r="W418" i="5"/>
  <c r="W415" i="5"/>
  <c r="V403" i="5"/>
  <c r="W402" i="5"/>
  <c r="W396" i="5"/>
  <c r="W335" i="5"/>
  <c r="V378" i="5"/>
  <c r="W384" i="5"/>
  <c r="W377" i="5"/>
  <c r="W341" i="5"/>
  <c r="W371" i="5"/>
  <c r="W366" i="5"/>
  <c r="W358" i="5"/>
  <c r="W348" i="5"/>
  <c r="V344" i="5"/>
  <c r="W332" i="5"/>
  <c r="V299" i="5"/>
  <c r="W318" i="5"/>
  <c r="W298" i="5"/>
  <c r="W293" i="5"/>
  <c r="W283" i="5"/>
  <c r="W268" i="5"/>
  <c r="W257" i="5"/>
  <c r="W250" i="5"/>
  <c r="V236" i="5"/>
  <c r="W233" i="5"/>
  <c r="W178" i="5"/>
  <c r="W228" i="5"/>
  <c r="W219" i="5"/>
  <c r="V209" i="5"/>
  <c r="W205" i="5"/>
  <c r="W198" i="5"/>
  <c r="W191" i="5"/>
  <c r="W165" i="5"/>
  <c r="W183" i="5"/>
  <c r="V166" i="5"/>
  <c r="W162" i="5"/>
  <c r="W156" i="5"/>
  <c r="V153" i="5"/>
  <c r="W152" i="5"/>
  <c r="W146" i="5"/>
  <c r="W130" i="5"/>
  <c r="W122" i="5"/>
  <c r="V65" i="5"/>
  <c r="W108" i="5"/>
  <c r="W99" i="5"/>
  <c r="W82" i="5"/>
  <c r="W77" i="5"/>
  <c r="W83" i="5" s="1"/>
  <c r="I46" i="8" s="1"/>
  <c r="W57" i="5"/>
  <c r="W64" i="5"/>
  <c r="W52" i="5"/>
  <c r="W47" i="5"/>
  <c r="I31" i="8" s="1"/>
  <c r="W46" i="5"/>
  <c r="W42" i="5"/>
  <c r="W34" i="5"/>
  <c r="W31" i="5"/>
  <c r="I17" i="8" s="1"/>
  <c r="W30" i="5"/>
  <c r="W28" i="5"/>
  <c r="I14" i="8" s="1"/>
  <c r="W27" i="5"/>
  <c r="W14" i="5"/>
  <c r="W18" i="5"/>
  <c r="I12" i="8" s="1"/>
  <c r="W17" i="5"/>
  <c r="W882" i="5"/>
  <c r="I98" i="8" s="1"/>
  <c r="W872" i="5"/>
  <c r="I96" i="8" s="1"/>
  <c r="W630" i="5"/>
  <c r="I86" i="8" s="1"/>
  <c r="W492" i="5"/>
  <c r="I69" i="8" s="1"/>
  <c r="W577" i="5"/>
  <c r="I78" i="8" s="1"/>
  <c r="W483" i="5"/>
  <c r="I63" i="8" s="1"/>
  <c r="W411" i="5"/>
  <c r="W304" i="5"/>
  <c r="I53" i="8" s="1"/>
  <c r="W179" i="5"/>
  <c r="I49" i="8" s="1"/>
  <c r="W72" i="5"/>
  <c r="I41" i="8" s="1"/>
  <c r="W25" i="5"/>
  <c r="I13" i="8" s="1"/>
  <c r="W43" i="5"/>
  <c r="I27" i="8" s="1"/>
  <c r="W35" i="5"/>
  <c r="I22" i="8" s="1"/>
  <c r="I23" i="8" s="1"/>
  <c r="W15" i="5"/>
  <c r="I10" i="8" s="1"/>
  <c r="Y892" i="5"/>
  <c r="Z892" i="5" s="1"/>
  <c r="Y843" i="5"/>
  <c r="Y844" i="5" s="1"/>
  <c r="I94" i="8"/>
  <c r="T747" i="5"/>
  <c r="Y725" i="5"/>
  <c r="Z725" i="5" s="1"/>
  <c r="Y811" i="5"/>
  <c r="Y709" i="5"/>
  <c r="Z709" i="5" s="1"/>
  <c r="Y705" i="5"/>
  <c r="Z705" i="5" s="1"/>
  <c r="T674" i="5"/>
  <c r="T654" i="5"/>
  <c r="Y767" i="5"/>
  <c r="T793" i="5"/>
  <c r="T647" i="5"/>
  <c r="Y766" i="5"/>
  <c r="T762" i="5"/>
  <c r="Y827" i="5"/>
  <c r="Y828" i="5" s="1"/>
  <c r="T758" i="5"/>
  <c r="T632" i="5"/>
  <c r="T755" i="5"/>
  <c r="Y605" i="5"/>
  <c r="Z605" i="5" s="1"/>
  <c r="T593" i="5"/>
  <c r="T553" i="5"/>
  <c r="Y500" i="5"/>
  <c r="Z500" i="5" s="1"/>
  <c r="Y419" i="5"/>
  <c r="Y430" i="5"/>
  <c r="Y400" i="5"/>
  <c r="Y352" i="5"/>
  <c r="T362" i="5"/>
  <c r="T359" i="5"/>
  <c r="T339" i="5"/>
  <c r="Y281" i="5"/>
  <c r="T243" i="5"/>
  <c r="Y273" i="5"/>
  <c r="Z273" i="5" s="1"/>
  <c r="T253" i="5"/>
  <c r="Y237" i="5"/>
  <c r="Y227" i="5"/>
  <c r="Y229" i="5"/>
  <c r="Y180" i="5"/>
  <c r="Y199" i="5"/>
  <c r="T206" i="5"/>
  <c r="T186" i="5"/>
  <c r="T184" i="5"/>
  <c r="Y202" i="5"/>
  <c r="T151" i="5"/>
  <c r="Y147" i="5"/>
  <c r="Y123" i="5"/>
  <c r="Y109" i="5"/>
  <c r="T60" i="5"/>
  <c r="Y747" i="5"/>
  <c r="Y776" i="5"/>
  <c r="T787" i="5"/>
  <c r="Y787" i="5"/>
  <c r="T718" i="5"/>
  <c r="T776" i="5"/>
  <c r="Y718" i="5"/>
  <c r="T892" i="5"/>
  <c r="T705" i="5"/>
  <c r="Y654" i="5"/>
  <c r="T725" i="5"/>
  <c r="Y917" i="5"/>
  <c r="Y924" i="5" s="1"/>
  <c r="Y951" i="5"/>
  <c r="Y955" i="5" s="1"/>
  <c r="Y888" i="5"/>
  <c r="Y889" i="5" s="1"/>
  <c r="Y883" i="5"/>
  <c r="Y885" i="5" s="1"/>
  <c r="Y846" i="5"/>
  <c r="T843" i="5"/>
  <c r="T844" i="5" s="1"/>
  <c r="T833" i="5"/>
  <c r="T834" i="5" s="1"/>
  <c r="T717" i="5"/>
  <c r="Y774" i="5"/>
  <c r="Y731" i="5"/>
  <c r="T802" i="5"/>
  <c r="Y717" i="5"/>
  <c r="Y821" i="5"/>
  <c r="T819" i="5"/>
  <c r="T820" i="5" s="1"/>
  <c r="Y819" i="5"/>
  <c r="Y820" i="5" s="1"/>
  <c r="Y822" i="5"/>
  <c r="T709" i="5"/>
  <c r="T811" i="5"/>
  <c r="T786" i="5"/>
  <c r="Y786" i="5"/>
  <c r="T821" i="5"/>
  <c r="Y647" i="5"/>
  <c r="Y793" i="5"/>
  <c r="T767" i="5"/>
  <c r="Y696" i="5"/>
  <c r="Y809" i="5"/>
  <c r="Y802" i="5"/>
  <c r="Y593" i="5"/>
  <c r="Y803" i="5"/>
  <c r="Y764" i="5"/>
  <c r="Y674" i="5"/>
  <c r="Y645" i="5"/>
  <c r="Y769" i="5"/>
  <c r="Y665" i="5"/>
  <c r="Y801" i="5"/>
  <c r="T645" i="5"/>
  <c r="Y785" i="5"/>
  <c r="T764" i="5"/>
  <c r="Y778" i="5"/>
  <c r="Y779" i="5" s="1"/>
  <c r="Y791" i="5"/>
  <c r="T763" i="5"/>
  <c r="T644" i="5"/>
  <c r="T584" i="5"/>
  <c r="Y584" i="5"/>
  <c r="Y763" i="5"/>
  <c r="Y644" i="5"/>
  <c r="T766" i="5"/>
  <c r="T789" i="5"/>
  <c r="T790" i="5" s="1"/>
  <c r="Y643" i="5"/>
  <c r="Y780" i="5"/>
  <c r="T785" i="5"/>
  <c r="Y553" i="5"/>
  <c r="Y632" i="5"/>
  <c r="Y640" i="5"/>
  <c r="Y762" i="5"/>
  <c r="Y789" i="5"/>
  <c r="Y790" i="5" s="1"/>
  <c r="Y758" i="5"/>
  <c r="T827" i="5"/>
  <c r="T828" i="5" s="1"/>
  <c r="T780" i="5"/>
  <c r="T557" i="5"/>
  <c r="Y781" i="5"/>
  <c r="Y784" i="5"/>
  <c r="Y783" i="5"/>
  <c r="Y755" i="5"/>
  <c r="Y614" i="5"/>
  <c r="T614" i="5"/>
  <c r="Y631" i="5"/>
  <c r="T605" i="5"/>
  <c r="Y624" i="5"/>
  <c r="T494" i="5"/>
  <c r="Y555" i="5"/>
  <c r="T555" i="5"/>
  <c r="Y557" i="5"/>
  <c r="Y494" i="5"/>
  <c r="Y612" i="5"/>
  <c r="Y585" i="5"/>
  <c r="Y621" i="5"/>
  <c r="T619" i="5"/>
  <c r="Y619" i="5"/>
  <c r="Y623" i="5"/>
  <c r="Y620" i="5"/>
  <c r="Y602" i="5"/>
  <c r="Y616" i="5"/>
  <c r="T544" i="5"/>
  <c r="T543" i="5"/>
  <c r="Y544" i="5"/>
  <c r="Y530" i="5"/>
  <c r="Y531" i="5" s="1"/>
  <c r="T530" i="5"/>
  <c r="Y543" i="5"/>
  <c r="T515" i="5"/>
  <c r="Y567" i="5"/>
  <c r="Y568" i="5" s="1"/>
  <c r="Y558" i="5"/>
  <c r="Y476" i="5"/>
  <c r="Y515" i="5"/>
  <c r="T493" i="5"/>
  <c r="T532" i="5"/>
  <c r="Y532" i="5"/>
  <c r="Y493" i="5"/>
  <c r="T419" i="5"/>
  <c r="Y519" i="5"/>
  <c r="Y517" i="5"/>
  <c r="Y518" i="5" s="1"/>
  <c r="T511" i="5"/>
  <c r="T512" i="5" s="1"/>
  <c r="Y511" i="5"/>
  <c r="Y512" i="5" s="1"/>
  <c r="T442" i="5"/>
  <c r="T453" i="5"/>
  <c r="T476" i="5"/>
  <c r="Y509" i="5"/>
  <c r="Y510" i="5" s="1"/>
  <c r="T500" i="5"/>
  <c r="T509" i="5"/>
  <c r="T510" i="5" s="1"/>
  <c r="Y495" i="5"/>
  <c r="Y442" i="5"/>
  <c r="Y479" i="5"/>
  <c r="Y480" i="5" s="1"/>
  <c r="T479" i="5"/>
  <c r="T452" i="5"/>
  <c r="T450" i="5"/>
  <c r="T451" i="5" s="1"/>
  <c r="Y453" i="5"/>
  <c r="T438" i="5"/>
  <c r="Y452" i="5"/>
  <c r="Y450" i="5"/>
  <c r="Y451" i="5" s="1"/>
  <c r="T400" i="5"/>
  <c r="Y456" i="5"/>
  <c r="Y459" i="5" s="1"/>
  <c r="Y448" i="5"/>
  <c r="Y406" i="5"/>
  <c r="Y407" i="5" s="1"/>
  <c r="Y438" i="5"/>
  <c r="T435" i="5"/>
  <c r="T448" i="5"/>
  <c r="Y435" i="5"/>
  <c r="Y437" i="5" s="1"/>
  <c r="T404" i="5"/>
  <c r="T405" i="5" s="1"/>
  <c r="Y439" i="5"/>
  <c r="T352" i="5"/>
  <c r="T430" i="5"/>
  <c r="Y416" i="5"/>
  <c r="Y418" i="5" s="1"/>
  <c r="Y404" i="5"/>
  <c r="Y405" i="5" s="1"/>
  <c r="T416" i="5"/>
  <c r="T418" i="5" s="1"/>
  <c r="Y461" i="5"/>
  <c r="T406" i="5"/>
  <c r="T407" i="5" s="1"/>
  <c r="Y387" i="5"/>
  <c r="Y388" i="5" s="1"/>
  <c r="T387" i="5"/>
  <c r="T388" i="5" s="1"/>
  <c r="Y425" i="5"/>
  <c r="Y426" i="5" s="1"/>
  <c r="Y359" i="5"/>
  <c r="Y398" i="5"/>
  <c r="T347" i="5"/>
  <c r="Y347" i="5"/>
  <c r="T281" i="5"/>
  <c r="T395" i="5"/>
  <c r="Y395" i="5"/>
  <c r="Y379" i="5"/>
  <c r="T78" i="5"/>
  <c r="T79" i="5" s="1"/>
  <c r="Y346" i="5"/>
  <c r="Y362" i="5"/>
  <c r="T333" i="5"/>
  <c r="Y334" i="5"/>
  <c r="Y339" i="5"/>
  <c r="Y333" i="5"/>
  <c r="T334" i="5"/>
  <c r="Y351" i="5"/>
  <c r="Y311" i="5"/>
  <c r="Y325" i="5"/>
  <c r="T336" i="5"/>
  <c r="T337" i="5" s="1"/>
  <c r="T342" i="5"/>
  <c r="T343" i="5" s="1"/>
  <c r="T252" i="5"/>
  <c r="Y321" i="5"/>
  <c r="T256" i="5"/>
  <c r="Y342" i="5"/>
  <c r="Y343" i="5" s="1"/>
  <c r="T210" i="5"/>
  <c r="Y252" i="5"/>
  <c r="Y336" i="5"/>
  <c r="Y337" i="5" s="1"/>
  <c r="Y256" i="5"/>
  <c r="Y305" i="5"/>
  <c r="Y243" i="5"/>
  <c r="Y155" i="5"/>
  <c r="T169" i="5"/>
  <c r="T170" i="5" s="1"/>
  <c r="T273" i="5"/>
  <c r="Y234" i="5"/>
  <c r="Y235" i="5" s="1"/>
  <c r="T234" i="5"/>
  <c r="T235" i="5" s="1"/>
  <c r="T96" i="5"/>
  <c r="Y280" i="5"/>
  <c r="Y210" i="5"/>
  <c r="Y300" i="5"/>
  <c r="Y301" i="5" s="1"/>
  <c r="Y245" i="5"/>
  <c r="T280" i="5"/>
  <c r="Y242" i="5"/>
  <c r="Y265" i="5"/>
  <c r="T189" i="5"/>
  <c r="Y241" i="5"/>
  <c r="Y258" i="5"/>
  <c r="Y240" i="5"/>
  <c r="Y186" i="5"/>
  <c r="Y195" i="5"/>
  <c r="T292" i="5"/>
  <c r="T199" i="5"/>
  <c r="Y292" i="5"/>
  <c r="T237" i="5"/>
  <c r="T229" i="5"/>
  <c r="Y253" i="5"/>
  <c r="T180" i="5"/>
  <c r="Y269" i="5"/>
  <c r="Y251" i="5"/>
  <c r="T195" i="5"/>
  <c r="Y190" i="5"/>
  <c r="Y189" i="5"/>
  <c r="Y212" i="5"/>
  <c r="T227" i="5"/>
  <c r="Y211" i="5"/>
  <c r="T190" i="5"/>
  <c r="T164" i="5"/>
  <c r="Y161" i="5"/>
  <c r="Y206" i="5"/>
  <c r="Y208" i="5" s="1"/>
  <c r="T197" i="5"/>
  <c r="Y78" i="5"/>
  <c r="Y79" i="5" s="1"/>
  <c r="T109" i="5"/>
  <c r="T155" i="5"/>
  <c r="Y154" i="5"/>
  <c r="Y197" i="5"/>
  <c r="T177" i="5"/>
  <c r="Y164" i="5"/>
  <c r="T161" i="5"/>
  <c r="T202" i="5"/>
  <c r="Y163" i="5"/>
  <c r="T163" i="5"/>
  <c r="Y177" i="5"/>
  <c r="Y184" i="5"/>
  <c r="T123" i="5"/>
  <c r="T154" i="5"/>
  <c r="Y169" i="5"/>
  <c r="Y170" i="5" s="1"/>
  <c r="Y96" i="5"/>
  <c r="T167" i="5"/>
  <c r="T147" i="5"/>
  <c r="Y157" i="5"/>
  <c r="Y158" i="5" s="1"/>
  <c r="Y151" i="5"/>
  <c r="Y131" i="5"/>
  <c r="Y132" i="5" s="1"/>
  <c r="Y133" i="5"/>
  <c r="Y80" i="5"/>
  <c r="Y82" i="5" s="1"/>
  <c r="T80" i="5"/>
  <c r="T82" i="5" s="1"/>
  <c r="T58" i="5"/>
  <c r="T59" i="5" s="1"/>
  <c r="T55" i="5"/>
  <c r="T57" i="5" s="1"/>
  <c r="Y55" i="5"/>
  <c r="Y57" i="5" s="1"/>
  <c r="Y75" i="5"/>
  <c r="Y77" i="5" s="1"/>
  <c r="Y60" i="5"/>
  <c r="Y58" i="5"/>
  <c r="Y59" i="5" s="1"/>
  <c r="Y68" i="5"/>
  <c r="Y69" i="5" s="1"/>
  <c r="Y825" i="5"/>
  <c r="Y826" i="5" s="1"/>
  <c r="Y484" i="5"/>
  <c r="T484" i="5"/>
  <c r="Y560" i="5"/>
  <c r="Y331" i="5"/>
  <c r="Z331" i="5" s="1"/>
  <c r="T192" i="5"/>
  <c r="T627" i="5"/>
  <c r="Y830" i="5"/>
  <c r="Y832" i="5" s="1"/>
  <c r="Y84" i="5"/>
  <c r="Y244" i="5"/>
  <c r="Z244" i="5" s="1"/>
  <c r="T825" i="5"/>
  <c r="T826" i="5" s="1"/>
  <c r="Y284" i="5"/>
  <c r="Y578" i="5"/>
  <c r="Y192" i="5"/>
  <c r="Y36" i="5"/>
  <c r="Y367" i="5"/>
  <c r="Y604" i="5"/>
  <c r="Z604" i="5" s="1"/>
  <c r="Y460" i="5"/>
  <c r="T722" i="5"/>
  <c r="Y427" i="5"/>
  <c r="Y429" i="5" s="1"/>
  <c r="T331" i="5"/>
  <c r="T89" i="5"/>
  <c r="T84" i="5"/>
  <c r="T536" i="5"/>
  <c r="Y536" i="5"/>
  <c r="Y722" i="5"/>
  <c r="T460" i="5"/>
  <c r="T427" i="5"/>
  <c r="T429" i="5" s="1"/>
  <c r="T560" i="5"/>
  <c r="T830" i="5"/>
  <c r="T244" i="5"/>
  <c r="T36" i="5"/>
  <c r="T868" i="5"/>
  <c r="T367" i="5"/>
  <c r="T578" i="5"/>
  <c r="Y533" i="5"/>
  <c r="Y627" i="5"/>
  <c r="T44" i="5"/>
  <c r="T319" i="5"/>
  <c r="T320" i="5" s="1"/>
  <c r="T524" i="5"/>
  <c r="T525" i="5" s="1"/>
  <c r="T86" i="5"/>
  <c r="Y171" i="5"/>
  <c r="Y73" i="5"/>
  <c r="Y74" i="5" s="1"/>
  <c r="T533" i="5"/>
  <c r="T475" i="5"/>
  <c r="Y836" i="5"/>
  <c r="T95" i="5"/>
  <c r="Y870" i="5"/>
  <c r="Y871" i="5" s="1"/>
  <c r="Y389" i="5"/>
  <c r="T100" i="5"/>
  <c r="T19" i="5"/>
  <c r="Y302" i="5"/>
  <c r="Y303" i="5" s="1"/>
  <c r="T873" i="5"/>
  <c r="T879" i="5" s="1"/>
  <c r="T506" i="5"/>
  <c r="T469" i="5"/>
  <c r="Y499" i="5"/>
  <c r="T753" i="5"/>
  <c r="T421" i="5"/>
  <c r="Y608" i="5"/>
  <c r="T310" i="5"/>
  <c r="Y562" i="5"/>
  <c r="Y361" i="5"/>
  <c r="T581" i="5"/>
  <c r="T286" i="5"/>
  <c r="Y66" i="5"/>
  <c r="Y67" i="5" s="1"/>
  <c r="T363" i="5"/>
  <c r="T897" i="5"/>
  <c r="T727" i="5"/>
  <c r="T445" i="5"/>
  <c r="T701" i="5"/>
  <c r="T176" i="5"/>
  <c r="T182" i="5"/>
  <c r="Y891" i="5"/>
  <c r="T294" i="5"/>
  <c r="T322" i="5"/>
  <c r="T32" i="5"/>
  <c r="Y117" i="5"/>
  <c r="T466" i="5"/>
  <c r="T607" i="5"/>
  <c r="Y581" i="5"/>
  <c r="T284" i="5"/>
  <c r="T590" i="5"/>
  <c r="Y16" i="5"/>
  <c r="Y222" i="5"/>
  <c r="Y570" i="5"/>
  <c r="T394" i="5"/>
  <c r="T278" i="5"/>
  <c r="T431" i="5"/>
  <c r="T372" i="5"/>
  <c r="Y160" i="5"/>
  <c r="T187" i="5"/>
  <c r="Y89" i="5"/>
  <c r="Y873" i="5"/>
  <c r="Y879" i="5" s="1"/>
  <c r="T548" i="5"/>
  <c r="T432" i="5"/>
  <c r="T589" i="5"/>
  <c r="Y285" i="5"/>
  <c r="Z895" i="5"/>
  <c r="Z894" i="5"/>
  <c r="Z893" i="5"/>
  <c r="Z921" i="5"/>
  <c r="Z920" i="5"/>
  <c r="Z919" i="5"/>
  <c r="Z918" i="5"/>
  <c r="Z954" i="5"/>
  <c r="Z953" i="5"/>
  <c r="Z952" i="5"/>
  <c r="Z884" i="5"/>
  <c r="Z878" i="5"/>
  <c r="Z877" i="5"/>
  <c r="Z876" i="5"/>
  <c r="Z875" i="5"/>
  <c r="Z874" i="5"/>
  <c r="Z867" i="5"/>
  <c r="Z866" i="5"/>
  <c r="Z865" i="5"/>
  <c r="Z863" i="5"/>
  <c r="Z862" i="5"/>
  <c r="Z861" i="5"/>
  <c r="Z860" i="5"/>
  <c r="Z859" i="5"/>
  <c r="Z857" i="5"/>
  <c r="Z856" i="5"/>
  <c r="Z854" i="5"/>
  <c r="Z851" i="5"/>
  <c r="Z850" i="5"/>
  <c r="Z849" i="5"/>
  <c r="Z847" i="5"/>
  <c r="Z831" i="5"/>
  <c r="Z817" i="5"/>
  <c r="Z816" i="5"/>
  <c r="Z815" i="5"/>
  <c r="Z749" i="5"/>
  <c r="Z748" i="5"/>
  <c r="Z775" i="5"/>
  <c r="Z746" i="5"/>
  <c r="Z745" i="5"/>
  <c r="Z743" i="5"/>
  <c r="Z742" i="5"/>
  <c r="Z740" i="5"/>
  <c r="Z739" i="5"/>
  <c r="Z737" i="5"/>
  <c r="Z773" i="5"/>
  <c r="Z729" i="5"/>
  <c r="Z726" i="5"/>
  <c r="Z724" i="5"/>
  <c r="Z723" i="5"/>
  <c r="Z721" i="5"/>
  <c r="Z719" i="5"/>
  <c r="Z823" i="5"/>
  <c r="Z813" i="5"/>
  <c r="Z812" i="5"/>
  <c r="Z716" i="5"/>
  <c r="Z714" i="5"/>
  <c r="Z713" i="5"/>
  <c r="Z712" i="5"/>
  <c r="Z711" i="5"/>
  <c r="Z710" i="5"/>
  <c r="Z707" i="5"/>
  <c r="Z706" i="5"/>
  <c r="Z699" i="5"/>
  <c r="Z697" i="5"/>
  <c r="Z810" i="5"/>
  <c r="Z808" i="5"/>
  <c r="Z806" i="5"/>
  <c r="Z693" i="5"/>
  <c r="Z692" i="5"/>
  <c r="Z689" i="5"/>
  <c r="Z687" i="5"/>
  <c r="Z686" i="5"/>
  <c r="Z804" i="5"/>
  <c r="Z681" i="5"/>
  <c r="Z680" i="5"/>
  <c r="Z679" i="5"/>
  <c r="Z677" i="5"/>
  <c r="Z676" i="5"/>
  <c r="Z770" i="5"/>
  <c r="Z673" i="5"/>
  <c r="Z671" i="5"/>
  <c r="Z669" i="5"/>
  <c r="Z667" i="5"/>
  <c r="Z666" i="5"/>
  <c r="Z664" i="5"/>
  <c r="Z662" i="5"/>
  <c r="Z659" i="5"/>
  <c r="Z657" i="5"/>
  <c r="Z656" i="5"/>
  <c r="Z655" i="5"/>
  <c r="Z768" i="5"/>
  <c r="Z800" i="5"/>
  <c r="Z799" i="5"/>
  <c r="Z798" i="5"/>
  <c r="Z797" i="5"/>
  <c r="Z796" i="5"/>
  <c r="Z792" i="5"/>
  <c r="Z653" i="5"/>
  <c r="Z652" i="5"/>
  <c r="Z651" i="5"/>
  <c r="Z650" i="5"/>
  <c r="Z649" i="5"/>
  <c r="Z648" i="5"/>
  <c r="Z646" i="5"/>
  <c r="Z760" i="5"/>
  <c r="Z759" i="5"/>
  <c r="Z639" i="5"/>
  <c r="Z638" i="5"/>
  <c r="Z637" i="5"/>
  <c r="Z636" i="5"/>
  <c r="Z635" i="5"/>
  <c r="Z634" i="5"/>
  <c r="Z757" i="5"/>
  <c r="Z628" i="5"/>
  <c r="Z613" i="5"/>
  <c r="Z609" i="5"/>
  <c r="Z603" i="5"/>
  <c r="Z601" i="5"/>
  <c r="Z600" i="5"/>
  <c r="Z599" i="5"/>
  <c r="Z598" i="5"/>
  <c r="Z597" i="5"/>
  <c r="Z596" i="5"/>
  <c r="Z594" i="5"/>
  <c r="Z618" i="5"/>
  <c r="Z592" i="5"/>
  <c r="Z575" i="5"/>
  <c r="Z572" i="5"/>
  <c r="Z571" i="5"/>
  <c r="Z545" i="5"/>
  <c r="Z565" i="5"/>
  <c r="Z564" i="5"/>
  <c r="Z561" i="5"/>
  <c r="Z559" i="5"/>
  <c r="Z542" i="5"/>
  <c r="Z541" i="5"/>
  <c r="Z540" i="5"/>
  <c r="Z539" i="5"/>
  <c r="Z538" i="5"/>
  <c r="Z534" i="5"/>
  <c r="Z497" i="5"/>
  <c r="Z496" i="5"/>
  <c r="Z501" i="5"/>
  <c r="Z458" i="5"/>
  <c r="Z457" i="5"/>
  <c r="Z473" i="5"/>
  <c r="Z444" i="5"/>
  <c r="Z436" i="5"/>
  <c r="Z467" i="5"/>
  <c r="Z465" i="5"/>
  <c r="Z463" i="5"/>
  <c r="Z462" i="5"/>
  <c r="Z417" i="5"/>
  <c r="Z414" i="5"/>
  <c r="Z423" i="5"/>
  <c r="Z422" i="5"/>
  <c r="Z428" i="5"/>
  <c r="Z383" i="5"/>
  <c r="Z380" i="5"/>
  <c r="Z391" i="5"/>
  <c r="Z390" i="5"/>
  <c r="Z356" i="5"/>
  <c r="Z355" i="5"/>
  <c r="Z354" i="5"/>
  <c r="Z353" i="5"/>
  <c r="Z365" i="5"/>
  <c r="Z364" i="5"/>
  <c r="Z360" i="5"/>
  <c r="Z370" i="5"/>
  <c r="Z369" i="5"/>
  <c r="Z375" i="5"/>
  <c r="Z374" i="5"/>
  <c r="Z373" i="5"/>
  <c r="Z316" i="5"/>
  <c r="Z315" i="5"/>
  <c r="Z314" i="5"/>
  <c r="Z313" i="5"/>
  <c r="Z312" i="5"/>
  <c r="Z340" i="5"/>
  <c r="Z329" i="5"/>
  <c r="Z328" i="5"/>
  <c r="Z326" i="5"/>
  <c r="Z309" i="5"/>
  <c r="Z308" i="5"/>
  <c r="Z307" i="5"/>
  <c r="Z249" i="5"/>
  <c r="Z248" i="5"/>
  <c r="Z246" i="5"/>
  <c r="Z282" i="5"/>
  <c r="Z267" i="5"/>
  <c r="Z264" i="5"/>
  <c r="Z263" i="5"/>
  <c r="Z262" i="5"/>
  <c r="Z261" i="5"/>
  <c r="Z260" i="5"/>
  <c r="Z259" i="5"/>
  <c r="Z279" i="5"/>
  <c r="Z277" i="5"/>
  <c r="Z276" i="5"/>
  <c r="Z275" i="5"/>
  <c r="Z274" i="5"/>
  <c r="Z297" i="5"/>
  <c r="Z296" i="5"/>
  <c r="Z295" i="5"/>
  <c r="Z255" i="5"/>
  <c r="Z254" i="5"/>
  <c r="Z238" i="5"/>
  <c r="Z272" i="5"/>
  <c r="Z271" i="5"/>
  <c r="Z270" i="5"/>
  <c r="Z291" i="5"/>
  <c r="Z290" i="5"/>
  <c r="Z289" i="5"/>
  <c r="Z287" i="5"/>
  <c r="Z217" i="5"/>
  <c r="Z216" i="5"/>
  <c r="Z215" i="5"/>
  <c r="Z232" i="5"/>
  <c r="Z230" i="5"/>
  <c r="Z196" i="5"/>
  <c r="Z185" i="5"/>
  <c r="Z174" i="5"/>
  <c r="Z173" i="5"/>
  <c r="Z172" i="5"/>
  <c r="Z98" i="5"/>
  <c r="Z97" i="5"/>
  <c r="Z150" i="5"/>
  <c r="Z148" i="5"/>
  <c r="Z145" i="5"/>
  <c r="Z144" i="5"/>
  <c r="Z142" i="5"/>
  <c r="Z141" i="5"/>
  <c r="Z139" i="5"/>
  <c r="Z138" i="5"/>
  <c r="Z135" i="5"/>
  <c r="Z134" i="5"/>
  <c r="Z129" i="5"/>
  <c r="Z128" i="5"/>
  <c r="Z126" i="5"/>
  <c r="Z125" i="5"/>
  <c r="Z121" i="5"/>
  <c r="Z120" i="5"/>
  <c r="Z119" i="5"/>
  <c r="Z118" i="5"/>
  <c r="Z116" i="5"/>
  <c r="Z115" i="5"/>
  <c r="Z114" i="5"/>
  <c r="Z113" i="5"/>
  <c r="Z112" i="5"/>
  <c r="Z111" i="5"/>
  <c r="Z107" i="5"/>
  <c r="Z106" i="5"/>
  <c r="Z105" i="5"/>
  <c r="Z104" i="5"/>
  <c r="Z102" i="5"/>
  <c r="Z90" i="5"/>
  <c r="Z87" i="5"/>
  <c r="Z85" i="5"/>
  <c r="Z81" i="5"/>
  <c r="Z76" i="5"/>
  <c r="Z63" i="5"/>
  <c r="Z61" i="5"/>
  <c r="Z56" i="5"/>
  <c r="Z45" i="5"/>
  <c r="Z41" i="5"/>
  <c r="Z40" i="5"/>
  <c r="Z39" i="5"/>
  <c r="Z37" i="5"/>
  <c r="Z13" i="5"/>
  <c r="Z12" i="5"/>
  <c r="Z11" i="5"/>
  <c r="Z9" i="5"/>
  <c r="T194" i="5"/>
  <c r="T409" i="5"/>
  <c r="T222" i="5"/>
  <c r="AH204" i="5"/>
  <c r="T285" i="5"/>
  <c r="T441" i="5"/>
  <c r="AC958" i="5"/>
  <c r="Y524" i="5"/>
  <c r="Y525" i="5" s="1"/>
  <c r="Y86" i="5"/>
  <c r="AH639" i="5"/>
  <c r="AI639" i="5" s="1"/>
  <c r="Y167" i="5"/>
  <c r="Y168" i="5" s="1"/>
  <c r="AC58" i="5"/>
  <c r="Y441" i="5"/>
  <c r="AH13" i="5"/>
  <c r="AI13" i="5" s="1"/>
  <c r="AH376" i="5"/>
  <c r="Y50" i="5"/>
  <c r="Y663" i="5"/>
  <c r="Y319" i="5"/>
  <c r="Y320" i="5" s="1"/>
  <c r="Y606" i="5"/>
  <c r="Y44" i="5"/>
  <c r="T549" i="5"/>
  <c r="AC204" i="5"/>
  <c r="T454" i="5"/>
  <c r="Y32" i="5"/>
  <c r="AC839" i="5"/>
  <c r="Y549" i="5"/>
  <c r="AC604" i="5"/>
  <c r="AI193" i="5"/>
  <c r="T68" i="5"/>
  <c r="T69" i="5" s="1"/>
  <c r="AH839" i="5"/>
  <c r="AI839" i="5" s="1"/>
  <c r="AC420" i="5"/>
  <c r="Y753" i="5"/>
  <c r="Y752" i="5"/>
  <c r="Z752" i="5" s="1"/>
  <c r="T538" i="5"/>
  <c r="Y447" i="5"/>
  <c r="Y449" i="5" s="1"/>
  <c r="T606" i="5"/>
  <c r="AC841" i="5"/>
  <c r="AC274" i="5"/>
  <c r="AC772" i="5"/>
  <c r="Y409" i="5"/>
  <c r="AH793" i="5"/>
  <c r="AI793" i="5" s="1"/>
  <c r="AH551" i="5"/>
  <c r="AC799" i="5"/>
  <c r="AC551" i="5"/>
  <c r="T562" i="5"/>
  <c r="AC456" i="5"/>
  <c r="T361" i="5"/>
  <c r="AC101" i="5"/>
  <c r="AI420" i="5"/>
  <c r="T160" i="5"/>
  <c r="AC448" i="5"/>
  <c r="Y607" i="5"/>
  <c r="T594" i="5"/>
  <c r="T586" i="5"/>
  <c r="T608" i="5"/>
  <c r="T800" i="5"/>
  <c r="AC603" i="5"/>
  <c r="T616" i="5"/>
  <c r="T420" i="5"/>
  <c r="Y420" i="5"/>
  <c r="T254" i="5"/>
  <c r="AI33" i="5"/>
  <c r="AC739" i="5"/>
  <c r="T495" i="5"/>
  <c r="Y589" i="5"/>
  <c r="T711" i="5"/>
  <c r="Y852" i="5"/>
  <c r="T852" i="5"/>
  <c r="T16" i="5"/>
  <c r="T241" i="5"/>
  <c r="T487" i="5"/>
  <c r="Y487" i="5"/>
  <c r="T643" i="5"/>
  <c r="T696" i="5"/>
  <c r="AC422" i="5"/>
  <c r="Y159" i="5"/>
  <c r="Y162" i="5" s="1"/>
  <c r="T159" i="5"/>
  <c r="Y738" i="5"/>
  <c r="T738" i="5"/>
  <c r="Y855" i="5"/>
  <c r="T855" i="5"/>
  <c r="AH691" i="5"/>
  <c r="AI691" i="5" s="1"/>
  <c r="AC691" i="5"/>
  <c r="T648" i="5"/>
  <c r="AC305" i="5"/>
  <c r="AC193" i="5"/>
  <c r="AH614" i="5"/>
  <c r="AI614" i="5" s="1"/>
  <c r="AC614" i="5"/>
  <c r="T258" i="5"/>
  <c r="T686" i="5"/>
  <c r="Y266" i="5"/>
  <c r="T266" i="5"/>
  <c r="Y617" i="5"/>
  <c r="T617" i="5"/>
  <c r="AC140" i="5"/>
  <c r="T282" i="5"/>
  <c r="T839" i="5"/>
  <c r="T761" i="5"/>
  <c r="AC511" i="5"/>
  <c r="T953" i="5"/>
  <c r="T262" i="5"/>
  <c r="AC759" i="5"/>
  <c r="AC102" i="5"/>
  <c r="AC860" i="5"/>
  <c r="T775" i="5"/>
  <c r="AC249" i="5"/>
  <c r="T447" i="5"/>
  <c r="T449" i="5" s="1"/>
  <c r="T462" i="5"/>
  <c r="T489" i="5"/>
  <c r="T398" i="5"/>
  <c r="Y454" i="5"/>
  <c r="T768" i="5"/>
  <c r="Y306" i="5"/>
  <c r="T306" i="5"/>
  <c r="T356" i="5"/>
  <c r="T360" i="5"/>
  <c r="Y175" i="5"/>
  <c r="AH127" i="5"/>
  <c r="AH505" i="5"/>
  <c r="Y93" i="5"/>
  <c r="AH589" i="5"/>
  <c r="AH103" i="5"/>
  <c r="Y231" i="5"/>
  <c r="Y956" i="5"/>
  <c r="AH606" i="5"/>
  <c r="AH88" i="5"/>
  <c r="AH100" i="5"/>
  <c r="Y23" i="5"/>
  <c r="Y24" i="5" s="1"/>
  <c r="AC265" i="5"/>
  <c r="Y323" i="5"/>
  <c r="T323" i="5"/>
  <c r="AH608" i="5"/>
  <c r="Y735" i="5"/>
  <c r="AH368" i="5"/>
  <c r="AH89" i="5"/>
  <c r="AH187" i="5"/>
  <c r="Y220" i="5"/>
  <c r="AH896" i="5"/>
  <c r="AH21" i="5"/>
  <c r="Y548" i="5"/>
  <c r="Y413" i="5"/>
  <c r="Y554" i="5"/>
  <c r="AH524" i="5"/>
  <c r="AH549" i="5"/>
  <c r="Y466" i="5"/>
  <c r="AH285" i="5"/>
  <c r="Y49" i="5"/>
  <c r="AH23" i="5"/>
  <c r="AH92" i="5"/>
  <c r="AI278" i="5"/>
  <c r="Y552" i="5"/>
  <c r="Y225" i="5"/>
  <c r="Y522" i="5"/>
  <c r="Y523" i="5" s="1"/>
  <c r="AH504" i="5"/>
  <c r="T781" i="5"/>
  <c r="AH503" i="5"/>
  <c r="AC445" i="5"/>
  <c r="Y218" i="5"/>
  <c r="T806" i="5"/>
  <c r="AH450" i="5"/>
  <c r="AI450" i="5" s="1"/>
  <c r="T649" i="5"/>
  <c r="T613" i="5"/>
  <c r="T612" i="5"/>
  <c r="T684" i="5"/>
  <c r="T379" i="5"/>
  <c r="Y394" i="5"/>
  <c r="T688" i="5"/>
  <c r="AC611" i="5"/>
  <c r="Y288" i="5"/>
  <c r="AH225" i="5"/>
  <c r="AC858" i="5"/>
  <c r="AC589" i="5"/>
  <c r="T207" i="5"/>
  <c r="AI288" i="5"/>
  <c r="T413" i="5"/>
  <c r="Y720" i="5"/>
  <c r="Y841" i="5"/>
  <c r="Y194" i="5"/>
  <c r="AC128" i="5"/>
  <c r="AH401" i="5"/>
  <c r="Y708" i="5"/>
  <c r="Y8" i="5"/>
  <c r="Y14" i="5" s="1"/>
  <c r="Y701" i="5"/>
  <c r="AC624" i="5"/>
  <c r="Y223" i="5"/>
  <c r="Y88" i="5"/>
  <c r="AH16" i="5"/>
  <c r="AH590" i="5"/>
  <c r="AH413" i="5"/>
  <c r="T638" i="5"/>
  <c r="AH397" i="5"/>
  <c r="T325" i="5"/>
  <c r="Y95" i="5"/>
  <c r="Y771" i="5"/>
  <c r="AC602" i="5"/>
  <c r="AH49" i="5"/>
  <c r="AC187" i="5"/>
  <c r="AC281" i="5"/>
  <c r="Y19" i="5"/>
  <c r="Y20" i="5" s="1"/>
  <c r="T554" i="5"/>
  <c r="Y506" i="5"/>
  <c r="Y278" i="5"/>
  <c r="T353" i="5"/>
  <c r="Y840" i="5"/>
  <c r="T951" i="5"/>
  <c r="T238" i="5"/>
  <c r="AC921" i="5"/>
  <c r="Y363" i="5"/>
  <c r="T214" i="5"/>
  <c r="T891" i="5"/>
  <c r="AC53" i="5"/>
  <c r="Y897" i="5"/>
  <c r="AH588" i="5"/>
  <c r="AH475" i="5"/>
  <c r="Y187" i="5"/>
  <c r="AH554" i="5"/>
  <c r="AH840" i="5"/>
  <c r="AH48" i="5"/>
  <c r="AH736" i="5"/>
  <c r="AH286" i="5"/>
  <c r="AH502" i="5"/>
  <c r="AH194" i="5"/>
  <c r="T300" i="5"/>
  <c r="T301" i="5" s="1"/>
  <c r="T340" i="5"/>
  <c r="AH868" i="5"/>
  <c r="AH734" i="5"/>
  <c r="Y310" i="5"/>
  <c r="AH753" i="5"/>
  <c r="AH591" i="5"/>
  <c r="AH203" i="5"/>
  <c r="AH728" i="5"/>
  <c r="AI573" i="5"/>
  <c r="AH331" i="5"/>
  <c r="AC675" i="5"/>
  <c r="AH200" i="5"/>
  <c r="AH361" i="5"/>
  <c r="Y33" i="5"/>
  <c r="Y368" i="5"/>
  <c r="Y62" i="5"/>
  <c r="AH514" i="5"/>
  <c r="Y734" i="5"/>
  <c r="AH735" i="5"/>
  <c r="AH730" i="5"/>
  <c r="Y472" i="5"/>
  <c r="AI421" i="5"/>
  <c r="AC421" i="5"/>
  <c r="AH218" i="5"/>
  <c r="Y590" i="5"/>
  <c r="Y92" i="5"/>
  <c r="AH472" i="5"/>
  <c r="AH432" i="5"/>
  <c r="AH445" i="5"/>
  <c r="Y193" i="5"/>
  <c r="Y546" i="5"/>
  <c r="AH481" i="5"/>
  <c r="AH8" i="5"/>
  <c r="Y127" i="5"/>
  <c r="Y886" i="5"/>
  <c r="Y887" i="5" s="1"/>
  <c r="AH886" i="5"/>
  <c r="AH454" i="5"/>
  <c r="AH466" i="5"/>
  <c r="T220" i="5"/>
  <c r="Y704" i="5"/>
  <c r="Y535" i="5"/>
  <c r="Y401" i="5"/>
  <c r="Y503" i="5"/>
  <c r="AH506" i="5"/>
  <c r="AH773" i="5"/>
  <c r="AH231" i="5"/>
  <c r="AH394" i="5"/>
  <c r="AH149" i="5"/>
  <c r="AH533" i="5"/>
  <c r="AH222" i="5"/>
  <c r="Y432" i="5"/>
  <c r="AH720" i="5"/>
  <c r="AH91" i="5"/>
  <c r="AH294" i="5"/>
  <c r="T503" i="5"/>
  <c r="AH535" i="5"/>
  <c r="AH771" i="5"/>
  <c r="Y200" i="5"/>
  <c r="AH117" i="5"/>
  <c r="AH176" i="5"/>
  <c r="AH548" i="5"/>
  <c r="Y100" i="5"/>
  <c r="AH93" i="5"/>
  <c r="Y38" i="5"/>
  <c r="AI53" i="5"/>
  <c r="Y573" i="5"/>
  <c r="Y727" i="5"/>
  <c r="AI160" i="5"/>
  <c r="Y29" i="5"/>
  <c r="Y381" i="5"/>
  <c r="AC608" i="5"/>
  <c r="Y551" i="5"/>
  <c r="Y324" i="5"/>
  <c r="AC21" i="5"/>
  <c r="Y772" i="5"/>
  <c r="AH833" i="5"/>
  <c r="AH701" i="5"/>
  <c r="Y469" i="5"/>
  <c r="Y294" i="5"/>
  <c r="Y298" i="5" s="1"/>
  <c r="Y322" i="5"/>
  <c r="AH469" i="5"/>
  <c r="Y21" i="5"/>
  <c r="Y22" i="5" s="1"/>
  <c r="T49" i="5"/>
  <c r="Y53" i="5"/>
  <c r="Y54" i="5" s="1"/>
  <c r="T121" i="5"/>
  <c r="Y48" i="5"/>
  <c r="T138" i="5"/>
  <c r="Y26" i="5"/>
  <c r="T291" i="5"/>
  <c r="AI552" i="5"/>
  <c r="Y376" i="5"/>
  <c r="Y445" i="5"/>
  <c r="AC186" i="5"/>
  <c r="Y700" i="5"/>
  <c r="Y286" i="5"/>
  <c r="T714" i="5"/>
  <c r="Y588" i="5"/>
  <c r="T783" i="5"/>
  <c r="T791" i="5"/>
  <c r="T724" i="5"/>
  <c r="T401" i="5"/>
  <c r="AC757" i="5"/>
  <c r="Y103" i="5"/>
  <c r="Y502" i="5"/>
  <c r="AC469" i="5"/>
  <c r="T263" i="5"/>
  <c r="Y880" i="5"/>
  <c r="Y881" i="5" s="1"/>
  <c r="AC572" i="5"/>
  <c r="AH700" i="5"/>
  <c r="AC419" i="5"/>
  <c r="AC273" i="5"/>
  <c r="T193" i="5"/>
  <c r="AC149" i="5"/>
  <c r="Y730" i="5"/>
  <c r="Y481" i="5"/>
  <c r="Y482" i="5" s="1"/>
  <c r="AC598" i="5"/>
  <c r="T573" i="5"/>
  <c r="AH223" i="5"/>
  <c r="Y839" i="5"/>
  <c r="Y475" i="5"/>
  <c r="T117" i="5"/>
  <c r="Y91" i="5"/>
  <c r="AC368" i="5"/>
  <c r="AC334" i="5"/>
  <c r="AH880" i="5"/>
  <c r="AH86" i="5"/>
  <c r="AH310" i="5"/>
  <c r="AC647" i="5"/>
  <c r="AC833" i="5"/>
  <c r="AH182" i="5"/>
  <c r="T461" i="5"/>
  <c r="AC255" i="5"/>
  <c r="AI244" i="5"/>
  <c r="AH441" i="5"/>
  <c r="AC385" i="5"/>
  <c r="Y204" i="5"/>
  <c r="T38" i="5"/>
  <c r="T87" i="5"/>
  <c r="AC160" i="5"/>
  <c r="Y345" i="5"/>
  <c r="AC515" i="5"/>
  <c r="AC706" i="5"/>
  <c r="Y176" i="5"/>
  <c r="T659" i="5"/>
  <c r="T104" i="5"/>
  <c r="T858" i="5"/>
  <c r="AI26" i="5"/>
  <c r="T499" i="5"/>
  <c r="AC349" i="5"/>
  <c r="AC218" i="5"/>
  <c r="Y182" i="5"/>
  <c r="Y896" i="5"/>
  <c r="T535" i="5"/>
  <c r="AH322" i="5"/>
  <c r="Y431" i="5"/>
  <c r="Y833" i="5"/>
  <c r="Y834" i="5" s="1"/>
  <c r="Y372" i="5"/>
  <c r="AH722" i="5"/>
  <c r="AH708" i="5"/>
  <c r="Y514" i="5"/>
  <c r="Y516" i="5" s="1"/>
  <c r="T514" i="5"/>
  <c r="AC278" i="5"/>
  <c r="AH873" i="5"/>
  <c r="AH431" i="5"/>
  <c r="AC640" i="5"/>
  <c r="AH897" i="5"/>
  <c r="T212" i="5"/>
  <c r="AH409" i="5"/>
  <c r="AH363" i="5"/>
  <c r="AI604" i="5"/>
  <c r="AH32" i="5"/>
  <c r="AH19" i="5"/>
  <c r="Y421" i="5"/>
  <c r="AH447" i="5"/>
  <c r="AH29" i="5"/>
  <c r="AH408" i="5"/>
  <c r="AH345" i="5"/>
  <c r="AH319" i="5"/>
  <c r="AH704" i="5"/>
  <c r="AH220" i="5"/>
  <c r="AH70" i="5"/>
  <c r="Y868" i="5"/>
  <c r="AH175" i="5"/>
  <c r="AH562" i="5"/>
  <c r="AH412" i="5"/>
  <c r="AH95" i="5"/>
  <c r="Y490" i="5"/>
  <c r="Z490" i="5" s="1"/>
  <c r="T490" i="5"/>
  <c r="Y349" i="5"/>
  <c r="Y350" i="5" s="1"/>
  <c r="T349" i="5"/>
  <c r="T350" i="5" s="1"/>
  <c r="AH770" i="5"/>
  <c r="AI770" i="5" s="1"/>
  <c r="AC770" i="5"/>
  <c r="Y690" i="5"/>
  <c r="T690" i="5"/>
  <c r="Y94" i="5"/>
  <c r="T94" i="5"/>
  <c r="AH62" i="5"/>
  <c r="AC62" i="5"/>
  <c r="T101" i="5"/>
  <c r="T230" i="5"/>
  <c r="T552" i="5"/>
  <c r="T700" i="5"/>
  <c r="AH694" i="5"/>
  <c r="AI694" i="5" s="1"/>
  <c r="AC694" i="5"/>
  <c r="Y728" i="5"/>
  <c r="T728" i="5"/>
  <c r="Y660" i="5"/>
  <c r="T660" i="5"/>
  <c r="Y591" i="5"/>
  <c r="T591" i="5"/>
  <c r="AH323" i="5"/>
  <c r="AC323" i="5"/>
  <c r="Y670" i="5"/>
  <c r="T670" i="5"/>
  <c r="Y957" i="5"/>
  <c r="T957" i="5"/>
  <c r="Y736" i="5"/>
  <c r="T736" i="5"/>
  <c r="Y520" i="5"/>
  <c r="Z520" i="5" s="1"/>
  <c r="T520" i="5"/>
  <c r="AH247" i="5"/>
  <c r="AI247" i="5" s="1"/>
  <c r="AC247" i="5"/>
  <c r="AH252" i="5"/>
  <c r="AI252" i="5" s="1"/>
  <c r="AC252" i="5"/>
  <c r="AH956" i="5"/>
  <c r="AC956" i="5"/>
  <c r="AH439" i="5"/>
  <c r="AI439" i="5" s="1"/>
  <c r="AC439" i="5"/>
  <c r="AH473" i="5"/>
  <c r="AI473" i="5" s="1"/>
  <c r="AC473" i="5"/>
  <c r="T836" i="5"/>
  <c r="AH727" i="5"/>
  <c r="AC727" i="5"/>
  <c r="Y188" i="5"/>
  <c r="T188" i="5"/>
  <c r="Y807" i="5"/>
  <c r="T807" i="5"/>
  <c r="Y239" i="5"/>
  <c r="T239" i="5"/>
  <c r="Y136" i="5"/>
  <c r="T136" i="5"/>
  <c r="Y537" i="5"/>
  <c r="T537" i="5"/>
  <c r="Y563" i="5"/>
  <c r="T563" i="5"/>
  <c r="Y505" i="5"/>
  <c r="T505" i="5"/>
  <c r="Y468" i="5"/>
  <c r="T468" i="5"/>
  <c r="Y527" i="5"/>
  <c r="T527" i="5"/>
  <c r="AH199" i="5"/>
  <c r="AI199" i="5" s="1"/>
  <c r="AC199" i="5"/>
  <c r="AH650" i="5"/>
  <c r="AI650" i="5" s="1"/>
  <c r="AC650" i="5"/>
  <c r="Y110" i="5"/>
  <c r="Z110" i="5" s="1"/>
  <c r="T110" i="5"/>
  <c r="T171" i="5"/>
  <c r="Y247" i="5"/>
  <c r="T247" i="5"/>
  <c r="Y464" i="5"/>
  <c r="T464" i="5"/>
  <c r="Y470" i="5"/>
  <c r="T470" i="5"/>
  <c r="Y715" i="5"/>
  <c r="T715" i="5"/>
  <c r="Y668" i="5"/>
  <c r="T668" i="5"/>
  <c r="Y805" i="5"/>
  <c r="T805" i="5"/>
  <c r="AH400" i="5"/>
  <c r="AI400" i="5" s="1"/>
  <c r="AC400" i="5"/>
  <c r="AH212" i="5"/>
  <c r="AI212" i="5" s="1"/>
  <c r="AC212" i="5"/>
  <c r="Y397" i="5"/>
  <c r="Y399" i="5" s="1"/>
  <c r="T397" i="5"/>
  <c r="Y853" i="5"/>
  <c r="T853" i="5"/>
  <c r="AH560" i="5"/>
  <c r="AC560" i="5"/>
  <c r="AH224" i="5"/>
  <c r="AI224" i="5" s="1"/>
  <c r="AC224" i="5"/>
  <c r="AH271" i="5"/>
  <c r="AI271" i="5" s="1"/>
  <c r="AC271" i="5"/>
  <c r="AH806" i="5"/>
  <c r="AI806" i="5" s="1"/>
  <c r="AC806" i="5"/>
  <c r="Y70" i="5"/>
  <c r="Y71" i="5" s="1"/>
  <c r="T70" i="5"/>
  <c r="T71" i="5" s="1"/>
  <c r="Y440" i="5"/>
  <c r="T440" i="5"/>
  <c r="Y226" i="5"/>
  <c r="T226" i="5"/>
  <c r="Y682" i="5"/>
  <c r="T682" i="5"/>
  <c r="Y385" i="5"/>
  <c r="Y386" i="5" s="1"/>
  <c r="T385" i="5"/>
  <c r="T386" i="5" s="1"/>
  <c r="Y958" i="5"/>
  <c r="T958" i="5"/>
  <c r="AH707" i="5"/>
  <c r="AI707" i="5" s="1"/>
  <c r="AC707" i="5"/>
  <c r="AH38" i="5"/>
  <c r="AC38" i="5"/>
  <c r="Y864" i="5"/>
  <c r="T864" i="5"/>
  <c r="AH94" i="5"/>
  <c r="AI94" i="5" s="1"/>
  <c r="AC94" i="5"/>
  <c r="AH372" i="5"/>
  <c r="AC372" i="5"/>
  <c r="AH733" i="5"/>
  <c r="AI733" i="5" s="1"/>
  <c r="AC733" i="5"/>
  <c r="Y412" i="5"/>
  <c r="T412" i="5"/>
  <c r="Y143" i="5"/>
  <c r="T143" i="5"/>
  <c r="Y338" i="5"/>
  <c r="Y341" i="5" s="1"/>
  <c r="T338" i="5"/>
  <c r="Y507" i="5"/>
  <c r="Z507" i="5" s="1"/>
  <c r="T507" i="5"/>
  <c r="T665" i="5"/>
  <c r="Y330" i="5"/>
  <c r="T330" i="5"/>
  <c r="T692" i="5"/>
  <c r="Y203" i="5"/>
  <c r="T203" i="5"/>
  <c r="AH519" i="5"/>
  <c r="AI519" i="5" s="1"/>
  <c r="AC519" i="5"/>
  <c r="Y504" i="5"/>
  <c r="T504" i="5"/>
  <c r="AH652" i="5"/>
  <c r="AI652" i="5" s="1"/>
  <c r="AC652" i="5"/>
  <c r="Y149" i="5"/>
  <c r="T149" i="5"/>
  <c r="AH613" i="5"/>
  <c r="AI613" i="5" s="1"/>
  <c r="AC613" i="5"/>
  <c r="AH774" i="5"/>
  <c r="AI774" i="5" s="1"/>
  <c r="AC774" i="5"/>
  <c r="Y814" i="5"/>
  <c r="T814" i="5"/>
  <c r="AH240" i="5"/>
  <c r="AI240" i="5" s="1"/>
  <c r="AC240" i="5"/>
  <c r="AH857" i="5"/>
  <c r="AI857" i="5" s="1"/>
  <c r="AC857" i="5"/>
  <c r="AH758" i="5"/>
  <c r="AI758" i="5" s="1"/>
  <c r="AC758" i="5"/>
  <c r="AH714" i="5"/>
  <c r="AI714" i="5" s="1"/>
  <c r="AC714" i="5"/>
  <c r="Y685" i="5"/>
  <c r="T685" i="5"/>
  <c r="AH861" i="5"/>
  <c r="AI861" i="5" s="1"/>
  <c r="AC861" i="5"/>
  <c r="AH66" i="5"/>
  <c r="AI66" i="5" s="1"/>
  <c r="AC66" i="5"/>
  <c r="T661" i="5"/>
  <c r="Y661" i="5"/>
  <c r="AH957" i="5"/>
  <c r="AC957" i="5"/>
  <c r="Y357" i="5"/>
  <c r="T357" i="5"/>
  <c r="Y765" i="5"/>
  <c r="T765" i="5"/>
  <c r="Y744" i="5"/>
  <c r="T744" i="5"/>
  <c r="Y946" i="5"/>
  <c r="Y950" i="5" s="1"/>
  <c r="T946" i="5"/>
  <c r="T950" i="5" s="1"/>
  <c r="AH333" i="5"/>
  <c r="AI333" i="5" s="1"/>
  <c r="AC333" i="5"/>
  <c r="Y408" i="5"/>
  <c r="T408" i="5"/>
  <c r="AC164" i="5"/>
  <c r="T211" i="5"/>
  <c r="T551" i="5"/>
  <c r="AC287" i="5"/>
  <c r="T760" i="5"/>
  <c r="T813" i="5"/>
  <c r="T656" i="5"/>
  <c r="T368" i="5"/>
  <c r="T677" i="5"/>
  <c r="AC505" i="5"/>
  <c r="AC712" i="5"/>
  <c r="T231" i="5"/>
  <c r="AC761" i="5"/>
  <c r="T481" i="5"/>
  <c r="T482" i="5" s="1"/>
  <c r="T497" i="5"/>
  <c r="T223" i="5"/>
  <c r="T847" i="5"/>
  <c r="AC804" i="5"/>
  <c r="AC750" i="5"/>
  <c r="AC460" i="5"/>
  <c r="AC126" i="5"/>
  <c r="AC689" i="5"/>
  <c r="AC585" i="5"/>
  <c r="T918" i="5"/>
  <c r="AC148" i="5"/>
  <c r="AC367" i="5"/>
  <c r="AC520" i="5"/>
  <c r="AC592" i="5"/>
  <c r="T383" i="5"/>
  <c r="AC213" i="5"/>
  <c r="AC718" i="5"/>
  <c r="AC735" i="5"/>
  <c r="AC291" i="5"/>
  <c r="AC454" i="5"/>
  <c r="AC234" i="5"/>
  <c r="T112" i="5"/>
  <c r="AC466" i="5"/>
  <c r="AC481" i="5"/>
  <c r="T345" i="5"/>
  <c r="T640" i="5"/>
  <c r="T664" i="5"/>
  <c r="T704" i="5"/>
  <c r="T694" i="5"/>
  <c r="AC12" i="5"/>
  <c r="T840" i="5"/>
  <c r="T439" i="5"/>
  <c r="AC756" i="5"/>
  <c r="AC262" i="5"/>
  <c r="AC755" i="5"/>
  <c r="T21" i="5"/>
  <c r="T22" i="5" s="1"/>
  <c r="T150" i="5"/>
  <c r="T29" i="5"/>
  <c r="T40" i="5"/>
  <c r="T175" i="5"/>
  <c r="T321" i="5"/>
  <c r="T713" i="5"/>
  <c r="T710" i="5"/>
  <c r="T801" i="5"/>
  <c r="T245" i="5"/>
  <c r="AC801" i="5"/>
  <c r="T370" i="5"/>
  <c r="AC127" i="5"/>
  <c r="T854" i="5"/>
  <c r="AC809" i="5"/>
  <c r="AC681" i="5"/>
  <c r="AC425" i="5"/>
  <c r="T720" i="5"/>
  <c r="T62" i="5"/>
  <c r="T355" i="5"/>
  <c r="AC791" i="5"/>
  <c r="T575" i="5"/>
  <c r="AC117" i="5"/>
  <c r="AC327" i="5"/>
  <c r="AC880" i="5"/>
  <c r="AC176" i="5"/>
  <c r="AC310" i="5"/>
  <c r="AC595" i="5"/>
  <c r="AC634" i="5"/>
  <c r="AC276" i="5"/>
  <c r="T127" i="5"/>
  <c r="AC685" i="5"/>
  <c r="T307" i="5"/>
  <c r="AC84" i="5"/>
  <c r="AC655" i="5"/>
  <c r="T771" i="5"/>
  <c r="AC747" i="5"/>
  <c r="AC96" i="5"/>
  <c r="AC692" i="5"/>
  <c r="AC730" i="5"/>
  <c r="AC527" i="5"/>
  <c r="T88" i="5"/>
  <c r="AC413" i="5"/>
  <c r="T240" i="5"/>
  <c r="T302" i="5"/>
  <c r="T303" i="5" s="1"/>
  <c r="AC780" i="5"/>
  <c r="AC290" i="5"/>
  <c r="T723" i="5"/>
  <c r="T888" i="5"/>
  <c r="T889" i="5" s="1"/>
  <c r="T107" i="5"/>
  <c r="AC251" i="5"/>
  <c r="T23" i="5"/>
  <c r="T24" i="5" s="1"/>
  <c r="T896" i="5"/>
  <c r="AC100" i="5"/>
  <c r="AC401" i="5"/>
  <c r="T53" i="5"/>
  <c r="T54" i="5" s="1"/>
  <c r="T75" i="5"/>
  <c r="T114" i="5"/>
  <c r="T276" i="5"/>
  <c r="T275" i="5"/>
  <c r="T311" i="5"/>
  <c r="AC157" i="5"/>
  <c r="AC472" i="5"/>
  <c r="T225" i="5"/>
  <c r="T465" i="5"/>
  <c r="AC417" i="5"/>
  <c r="AC503" i="5"/>
  <c r="T633" i="5"/>
  <c r="T673" i="5"/>
  <c r="T624" i="5"/>
  <c r="AC542" i="5"/>
  <c r="T251" i="5"/>
  <c r="T502" i="5"/>
  <c r="T678" i="5"/>
  <c r="T585" i="5"/>
  <c r="AC103" i="5"/>
  <c r="T841" i="5"/>
  <c r="T772" i="5"/>
  <c r="T91" i="5"/>
  <c r="AC564" i="5"/>
  <c r="AC427" i="5"/>
  <c r="AC548" i="5"/>
  <c r="T66" i="5"/>
  <c r="T242" i="5"/>
  <c r="AC581" i="5"/>
  <c r="AC120" i="5"/>
  <c r="AC182" i="5"/>
  <c r="AC699" i="5"/>
  <c r="T895" i="5"/>
  <c r="T269" i="5"/>
  <c r="T846" i="5"/>
  <c r="T866" i="5"/>
  <c r="AC886" i="5"/>
  <c r="AC690" i="5"/>
  <c r="T120" i="5"/>
  <c r="AC651" i="5"/>
  <c r="AC88" i="5"/>
  <c r="AC49" i="5"/>
  <c r="AC441" i="5"/>
  <c r="AC593" i="5"/>
  <c r="T662" i="5"/>
  <c r="T389" i="5"/>
  <c r="AC683" i="5"/>
  <c r="AC623" i="5"/>
  <c r="AC648" i="5"/>
  <c r="T148" i="5"/>
  <c r="AC783" i="5"/>
  <c r="T392" i="5"/>
  <c r="AC109" i="5"/>
  <c r="AC946" i="5"/>
  <c r="T85" i="5"/>
  <c r="T364" i="5"/>
  <c r="AC500" i="5"/>
  <c r="AC462" i="5"/>
  <c r="AC124" i="5"/>
  <c r="AC954" i="5"/>
  <c r="AC23" i="5"/>
  <c r="T48" i="5"/>
  <c r="T289" i="5"/>
  <c r="T26" i="5"/>
  <c r="T41" i="5"/>
  <c r="T92" i="5"/>
  <c r="T157" i="5"/>
  <c r="T158" i="5" s="1"/>
  <c r="T232" i="5"/>
  <c r="T519" i="5"/>
  <c r="AC97" i="5"/>
  <c r="T570" i="5"/>
  <c r="T542" i="5"/>
  <c r="T374" i="5"/>
  <c r="T655" i="5"/>
  <c r="T667" i="5"/>
  <c r="T822" i="5"/>
  <c r="T565" i="5"/>
  <c r="T620" i="5"/>
  <c r="T603" i="5"/>
  <c r="T759" i="5"/>
  <c r="T920" i="5"/>
  <c r="T917" i="5"/>
  <c r="T73" i="5"/>
  <c r="T74" i="5" s="1"/>
  <c r="T778" i="5"/>
  <c r="T779" i="5" s="1"/>
  <c r="T217" i="5"/>
  <c r="T742" i="5"/>
  <c r="T769" i="5"/>
  <c r="AC495" i="5"/>
  <c r="T265" i="5"/>
  <c r="AC883" i="5"/>
  <c r="T131" i="5"/>
  <c r="T132" i="5" s="1"/>
  <c r="AC673" i="5"/>
  <c r="AC586" i="5"/>
  <c r="AC567" i="5"/>
  <c r="AC661" i="5"/>
  <c r="AC225" i="5"/>
  <c r="T681" i="5"/>
  <c r="T861" i="5"/>
  <c r="T803" i="5"/>
  <c r="T200" i="5"/>
  <c r="T115" i="5"/>
  <c r="AC644" i="5"/>
  <c r="T561" i="5"/>
  <c r="T288" i="5"/>
  <c r="AC729" i="5"/>
  <c r="AC558" i="5"/>
  <c r="T351" i="5"/>
  <c r="T639" i="5"/>
  <c r="T730" i="5"/>
  <c r="AC544" i="5"/>
  <c r="T883" i="5"/>
  <c r="T691" i="5"/>
  <c r="T354" i="5"/>
  <c r="T313" i="5"/>
  <c r="AC688" i="5"/>
  <c r="AC696" i="5"/>
  <c r="AC398" i="5"/>
  <c r="T708" i="5"/>
  <c r="T375" i="5"/>
  <c r="AC800" i="5"/>
  <c r="AC795" i="5"/>
  <c r="AC893" i="5"/>
  <c r="AC16" i="5"/>
  <c r="AC313" i="5"/>
  <c r="T756" i="5"/>
  <c r="AC111" i="5"/>
  <c r="AC309" i="5"/>
  <c r="AC725" i="5"/>
  <c r="AC55" i="5"/>
  <c r="AC884" i="5"/>
  <c r="T517" i="5"/>
  <c r="T518" i="5" s="1"/>
  <c r="AC919" i="5"/>
  <c r="AC601" i="5"/>
  <c r="AC563" i="5"/>
  <c r="AC570" i="5"/>
  <c r="AC599" i="5"/>
  <c r="AC369" i="5"/>
  <c r="AC51" i="5"/>
  <c r="AC184" i="5"/>
  <c r="T956" i="5"/>
  <c r="T870" i="5"/>
  <c r="T871" i="5" s="1"/>
  <c r="AC364" i="5"/>
  <c r="AC878" i="5"/>
  <c r="AC509" i="5"/>
  <c r="AC272" i="5"/>
  <c r="AC440" i="5"/>
  <c r="AC606" i="5"/>
  <c r="AC86" i="5"/>
  <c r="T921" i="5"/>
  <c r="T851" i="5"/>
  <c r="T687" i="5"/>
  <c r="T641" i="5"/>
  <c r="AC677" i="5"/>
  <c r="AC414" i="5"/>
  <c r="T734" i="5"/>
  <c r="AC197" i="5"/>
  <c r="AC390" i="5"/>
  <c r="AC177" i="5"/>
  <c r="AC703" i="5"/>
  <c r="T488" i="5"/>
  <c r="AC656" i="5"/>
  <c r="T393" i="5"/>
  <c r="AC141" i="5"/>
  <c r="AC223" i="5"/>
  <c r="T295" i="5"/>
  <c r="T246" i="5"/>
  <c r="AC721" i="5"/>
  <c r="T346" i="5"/>
  <c r="AC406" i="5"/>
  <c r="AC701" i="5"/>
  <c r="T472" i="5"/>
  <c r="T477" i="5" s="1"/>
  <c r="T312" i="5"/>
  <c r="T558" i="5"/>
  <c r="T669" i="5"/>
  <c r="AC769" i="5"/>
  <c r="AC760" i="5"/>
  <c r="AC238" i="5"/>
  <c r="AC76" i="5"/>
  <c r="T602" i="5"/>
  <c r="AC765" i="5"/>
  <c r="AC8" i="5"/>
  <c r="AC584" i="5"/>
  <c r="AC155" i="5"/>
  <c r="AC241" i="5"/>
  <c r="AC740" i="5"/>
  <c r="AC167" i="5"/>
  <c r="T140" i="5"/>
  <c r="T376" i="5"/>
  <c r="T316" i="5"/>
  <c r="T381" i="5"/>
  <c r="T274" i="5"/>
  <c r="T567" i="5"/>
  <c r="T568" i="5" s="1"/>
  <c r="AC633" i="5"/>
  <c r="T774" i="5"/>
  <c r="T134" i="5"/>
  <c r="T642" i="5"/>
  <c r="T731" i="5"/>
  <c r="AC435" i="5"/>
  <c r="T635" i="5"/>
  <c r="T631" i="5"/>
  <c r="AC654" i="5"/>
  <c r="AC658" i="5"/>
  <c r="AC321" i="5"/>
  <c r="T880" i="5"/>
  <c r="T881" i="5" s="1"/>
  <c r="T729" i="5"/>
  <c r="T8" i="5"/>
  <c r="AC277" i="5"/>
  <c r="AC767" i="5"/>
  <c r="AC383" i="5"/>
  <c r="AC752" i="5"/>
  <c r="AC340" i="5"/>
  <c r="AC282" i="5"/>
  <c r="AC145" i="5"/>
  <c r="T133" i="5"/>
  <c r="AC612" i="5"/>
  <c r="AC397" i="5"/>
  <c r="T33" i="5"/>
  <c r="T76" i="5"/>
  <c r="T305" i="5"/>
  <c r="T261" i="5"/>
  <c r="T456" i="5"/>
  <c r="T559" i="5"/>
  <c r="T522" i="5"/>
  <c r="T523" i="5" s="1"/>
  <c r="T588" i="5"/>
  <c r="T623" i="5"/>
  <c r="T809" i="5"/>
  <c r="T181" i="5"/>
  <c r="T328" i="5"/>
  <c r="T671" i="5"/>
  <c r="T784" i="5"/>
  <c r="T218" i="5"/>
  <c r="T373" i="5"/>
  <c r="T103" i="5"/>
  <c r="T324" i="5"/>
  <c r="T425" i="5"/>
  <c r="T426" i="5" s="1"/>
  <c r="T93" i="5"/>
  <c r="T741" i="5"/>
  <c r="T850" i="5"/>
  <c r="T621" i="5"/>
  <c r="T706" i="5"/>
  <c r="AC636" i="5"/>
  <c r="T733" i="5"/>
  <c r="T745" i="5"/>
  <c r="AC360" i="5"/>
  <c r="T748" i="5"/>
  <c r="AC679" i="5"/>
  <c r="AC136" i="5"/>
  <c r="T546" i="5"/>
  <c r="AC85" i="5"/>
  <c r="AC107" i="5"/>
  <c r="AC389" i="5"/>
  <c r="T457" i="5"/>
  <c r="AC702" i="5"/>
  <c r="AC620" i="5"/>
  <c r="AC666" i="5"/>
  <c r="T952" i="5"/>
  <c r="AC817" i="5"/>
  <c r="T204" i="5"/>
  <c r="AC514" i="5"/>
  <c r="T601" i="5"/>
  <c r="AC379" i="5"/>
  <c r="AC362" i="5"/>
  <c r="AC163" i="5"/>
  <c r="AC646" i="5"/>
  <c r="AC676" i="5"/>
  <c r="T886" i="5"/>
  <c r="T887" i="5" s="1"/>
  <c r="W960" i="5" l="1"/>
  <c r="I102" i="8" s="1"/>
  <c r="T625" i="5"/>
  <c r="T162" i="5"/>
  <c r="S626" i="5"/>
  <c r="S434" i="5"/>
  <c r="S236" i="5"/>
  <c r="S153" i="5"/>
  <c r="T410" i="5"/>
  <c r="T399" i="5"/>
  <c r="S513" i="5"/>
  <c r="U961" i="5"/>
  <c r="T959" i="5"/>
  <c r="S829" i="5"/>
  <c r="T257" i="5"/>
  <c r="T550" i="5"/>
  <c r="T298" i="5"/>
  <c r="T198" i="5"/>
  <c r="T130" i="5"/>
  <c r="T335" i="5"/>
  <c r="T433" i="5"/>
  <c r="T782" i="5"/>
  <c r="T191" i="5"/>
  <c r="S403" i="5"/>
  <c r="S569" i="5"/>
  <c r="S209" i="5"/>
  <c r="S961" i="5" s="1"/>
  <c r="T304" i="5"/>
  <c r="G53" i="8" s="1"/>
  <c r="S378" i="5"/>
  <c r="X961" i="5"/>
  <c r="S478" i="5"/>
  <c r="S960" i="5"/>
  <c r="S299" i="5"/>
  <c r="T615" i="5"/>
  <c r="T754" i="5"/>
  <c r="T27" i="5"/>
  <c r="T28" i="5"/>
  <c r="G14" i="8" s="1"/>
  <c r="T46" i="5"/>
  <c r="T47" i="5"/>
  <c r="G31" i="8" s="1"/>
  <c r="T832" i="5"/>
  <c r="T835" i="5" s="1"/>
  <c r="G93" i="8" s="1"/>
  <c r="T168" i="5"/>
  <c r="T179" i="5"/>
  <c r="G49" i="8" s="1"/>
  <c r="T122" i="5"/>
  <c r="T587" i="5"/>
  <c r="T885" i="5"/>
  <c r="T890" i="5" s="1"/>
  <c r="G99" i="8" s="1"/>
  <c r="T576" i="5"/>
  <c r="T577" i="5"/>
  <c r="T869" i="5"/>
  <c r="T872" i="5" s="1"/>
  <c r="G96" i="8" s="1"/>
  <c r="T67" i="5"/>
  <c r="T72" i="5"/>
  <c r="G41" i="8" s="1"/>
  <c r="T30" i="5"/>
  <c r="T31" i="5"/>
  <c r="G17" i="8" s="1"/>
  <c r="T415" i="5"/>
  <c r="T508" i="5"/>
  <c r="T491" i="5"/>
  <c r="T492" i="5"/>
  <c r="T882" i="5"/>
  <c r="G98" i="8" s="1"/>
  <c r="T205" i="5"/>
  <c r="T233" i="5"/>
  <c r="T455" i="5"/>
  <c r="T366" i="5"/>
  <c r="T146" i="5"/>
  <c r="T15" i="5"/>
  <c r="T14" i="5"/>
  <c r="T924" i="5"/>
  <c r="T52" i="5"/>
  <c r="T65" i="5" s="1"/>
  <c r="T396" i="5"/>
  <c r="T283" i="5"/>
  <c r="T332" i="5"/>
  <c r="T348" i="5"/>
  <c r="T556" i="5"/>
  <c r="T528" i="5"/>
  <c r="T529" i="5"/>
  <c r="G76" i="8" s="1"/>
  <c r="T837" i="5"/>
  <c r="T838" i="5"/>
  <c r="T818" i="5"/>
  <c r="T228" i="5"/>
  <c r="T913" i="5"/>
  <c r="T622" i="5"/>
  <c r="T34" i="5"/>
  <c r="T35" i="5"/>
  <c r="G22" i="8" s="1"/>
  <c r="G23" i="8" s="1"/>
  <c r="T42" i="5"/>
  <c r="T43" i="5"/>
  <c r="T250" i="5"/>
  <c r="T219" i="5"/>
  <c r="T437" i="5"/>
  <c r="T446" i="5"/>
  <c r="T480" i="5"/>
  <c r="T483" i="5" s="1"/>
  <c r="G63" i="8" s="1"/>
  <c r="T824" i="5"/>
  <c r="T64" i="5"/>
  <c r="T208" i="5"/>
  <c r="T516" i="5"/>
  <c r="Y959" i="5"/>
  <c r="T108" i="5"/>
  <c r="T371" i="5"/>
  <c r="T201" i="5"/>
  <c r="T424" i="5"/>
  <c r="T434" i="5" s="1"/>
  <c r="T498" i="5"/>
  <c r="T318" i="5"/>
  <c r="T358" i="5"/>
  <c r="T341" i="5"/>
  <c r="T377" i="5"/>
  <c r="T293" i="5"/>
  <c r="T459" i="5"/>
  <c r="T521" i="5"/>
  <c r="T77" i="5"/>
  <c r="T83" i="5" s="1"/>
  <c r="G46" i="8" s="1"/>
  <c r="T178" i="5"/>
  <c r="T788" i="5"/>
  <c r="T955" i="5"/>
  <c r="T384" i="5"/>
  <c r="T403" i="5" s="1"/>
  <c r="T842" i="5"/>
  <c r="T845" i="5" s="1"/>
  <c r="G95" i="8" s="1"/>
  <c r="T268" i="5"/>
  <c r="T17" i="5"/>
  <c r="T18" i="5"/>
  <c r="G12" i="8" s="1"/>
  <c r="T583" i="5"/>
  <c r="T582" i="5"/>
  <c r="T20" i="5"/>
  <c r="T25" i="5" s="1"/>
  <c r="T579" i="5"/>
  <c r="T580" i="5"/>
  <c r="G79" i="8" s="1"/>
  <c r="T471" i="5"/>
  <c r="T99" i="5"/>
  <c r="T629" i="5"/>
  <c r="T630" i="5"/>
  <c r="G86" i="8" s="1"/>
  <c r="T485" i="5"/>
  <c r="T486" i="5"/>
  <c r="G68" i="8" s="1"/>
  <c r="T152" i="5"/>
  <c r="T156" i="5"/>
  <c r="T166" i="5" s="1"/>
  <c r="G48" i="8" s="1"/>
  <c r="T165" i="5"/>
  <c r="T183" i="5"/>
  <c r="T411" i="5"/>
  <c r="G60" i="8" s="1"/>
  <c r="T402" i="5"/>
  <c r="T547" i="5"/>
  <c r="T531" i="5"/>
  <c r="T566" i="5"/>
  <c r="T777" i="5"/>
  <c r="Y913" i="5"/>
  <c r="Y960" i="5" s="1"/>
  <c r="Y842" i="5"/>
  <c r="Y845" i="5" s="1"/>
  <c r="Y869" i="5"/>
  <c r="Y872" i="5" s="1"/>
  <c r="W829" i="5"/>
  <c r="I92" i="8" s="1"/>
  <c r="W626" i="5"/>
  <c r="I85" i="8" s="1"/>
  <c r="I88" i="8" s="1"/>
  <c r="Y838" i="5"/>
  <c r="Y837" i="5"/>
  <c r="Y782" i="5"/>
  <c r="Y824" i="5"/>
  <c r="Y818" i="5"/>
  <c r="Y788" i="5"/>
  <c r="Y777" i="5"/>
  <c r="Y754" i="5"/>
  <c r="Y630" i="5"/>
  <c r="Y629" i="5"/>
  <c r="Y625" i="5"/>
  <c r="Y622" i="5"/>
  <c r="Y615" i="5"/>
  <c r="Y587" i="5"/>
  <c r="Y583" i="5"/>
  <c r="Y582" i="5"/>
  <c r="Y580" i="5"/>
  <c r="Y579" i="5"/>
  <c r="Y576" i="5"/>
  <c r="W569" i="5"/>
  <c r="I77" i="8" s="1"/>
  <c r="I80" i="8" s="1"/>
  <c r="Y566" i="5"/>
  <c r="Y556" i="5"/>
  <c r="Y550" i="5"/>
  <c r="W526" i="5"/>
  <c r="I71" i="8" s="1"/>
  <c r="W513" i="5"/>
  <c r="I70" i="8" s="1"/>
  <c r="Y547" i="5"/>
  <c r="Y529" i="5"/>
  <c r="Y528" i="5"/>
  <c r="Y521" i="5"/>
  <c r="Y526" i="5" s="1"/>
  <c r="W478" i="5"/>
  <c r="I62" i="8" s="1"/>
  <c r="Y508" i="5"/>
  <c r="Y498" i="5"/>
  <c r="Y477" i="5"/>
  <c r="Y491" i="5"/>
  <c r="Y486" i="5"/>
  <c r="Y485" i="5"/>
  <c r="Y471" i="5"/>
  <c r="Y455" i="5"/>
  <c r="Y446" i="5"/>
  <c r="Z430" i="5"/>
  <c r="Y433" i="5"/>
  <c r="W434" i="5"/>
  <c r="I61" i="8" s="1"/>
  <c r="Z419" i="5"/>
  <c r="Y424" i="5"/>
  <c r="Y415" i="5"/>
  <c r="W403" i="5"/>
  <c r="I59" i="8" s="1"/>
  <c r="Y410" i="5"/>
  <c r="Z400" i="5"/>
  <c r="Y402" i="5"/>
  <c r="Y396" i="5"/>
  <c r="W378" i="5"/>
  <c r="I58" i="8" s="1"/>
  <c r="Y384" i="5"/>
  <c r="Y377" i="5"/>
  <c r="Y348" i="5"/>
  <c r="Y371" i="5"/>
  <c r="Y366" i="5"/>
  <c r="Y358" i="5"/>
  <c r="W344" i="5"/>
  <c r="I57" i="8" s="1"/>
  <c r="W299" i="5"/>
  <c r="I52" i="8" s="1"/>
  <c r="Y335" i="5"/>
  <c r="Y332" i="5"/>
  <c r="Y318" i="5"/>
  <c r="Y257" i="5"/>
  <c r="Y293" i="5"/>
  <c r="Y283" i="5"/>
  <c r="Y268" i="5"/>
  <c r="Y250" i="5"/>
  <c r="W209" i="5"/>
  <c r="I50" i="8" s="1"/>
  <c r="W236" i="5"/>
  <c r="I51" i="8" s="1"/>
  <c r="Y233" i="5"/>
  <c r="Y228" i="5"/>
  <c r="V961" i="5"/>
  <c r="Y219" i="5"/>
  <c r="Z202" i="5"/>
  <c r="Y205" i="5"/>
  <c r="Y183" i="5"/>
  <c r="Z199" i="5"/>
  <c r="Y201" i="5"/>
  <c r="Y198" i="5"/>
  <c r="Y191" i="5"/>
  <c r="W166" i="5"/>
  <c r="I48" i="8" s="1"/>
  <c r="Y178" i="5"/>
  <c r="Y108" i="5"/>
  <c r="W65" i="5"/>
  <c r="I38" i="8" s="1"/>
  <c r="I42" i="8" s="1"/>
  <c r="W153" i="5"/>
  <c r="Y165" i="5"/>
  <c r="Y156" i="5"/>
  <c r="Y166" i="5" s="1"/>
  <c r="Z147" i="5"/>
  <c r="Y152" i="5"/>
  <c r="Y146" i="5"/>
  <c r="Z123" i="5"/>
  <c r="Y130" i="5"/>
  <c r="Z109" i="5"/>
  <c r="Y122" i="5"/>
  <c r="Y52" i="5"/>
  <c r="Y65" i="5" s="1"/>
  <c r="Y99" i="5"/>
  <c r="Y64" i="5"/>
  <c r="Y47" i="5"/>
  <c r="Y46" i="5"/>
  <c r="Y42" i="5"/>
  <c r="Y34" i="5"/>
  <c r="Y31" i="5"/>
  <c r="Y30" i="5"/>
  <c r="Y28" i="5"/>
  <c r="Y27" i="5"/>
  <c r="Y18" i="5"/>
  <c r="Y17" i="5"/>
  <c r="Y15" i="5"/>
  <c r="Y890" i="5"/>
  <c r="Y882" i="5"/>
  <c r="Y835" i="5"/>
  <c r="Y577" i="5"/>
  <c r="Y492" i="5"/>
  <c r="Y483" i="5"/>
  <c r="Y304" i="5"/>
  <c r="Y411" i="5"/>
  <c r="Z180" i="5"/>
  <c r="Y179" i="5"/>
  <c r="Y83" i="5"/>
  <c r="Y72" i="5"/>
  <c r="Y35" i="5"/>
  <c r="Y43" i="5"/>
  <c r="Y25" i="5"/>
  <c r="Z811" i="5"/>
  <c r="Z951" i="5"/>
  <c r="Z955" i="5" s="1"/>
  <c r="Z767" i="5"/>
  <c r="Z846" i="5"/>
  <c r="Z843" i="5"/>
  <c r="Z844" i="5" s="1"/>
  <c r="G94" i="8"/>
  <c r="Z776" i="5"/>
  <c r="Z747" i="5"/>
  <c r="Z731" i="5"/>
  <c r="Z787" i="5"/>
  <c r="Z718" i="5"/>
  <c r="Z696" i="5"/>
  <c r="Z674" i="5"/>
  <c r="Z665" i="5"/>
  <c r="Z766" i="5"/>
  <c r="Z654" i="5"/>
  <c r="Z793" i="5"/>
  <c r="Z647" i="5"/>
  <c r="Z645" i="5"/>
  <c r="Z827" i="5"/>
  <c r="Z828" i="5" s="1"/>
  <c r="Z758" i="5"/>
  <c r="Z632" i="5"/>
  <c r="Z789" i="5"/>
  <c r="Z790" i="5" s="1"/>
  <c r="Z755" i="5"/>
  <c r="Z614" i="5"/>
  <c r="Z584" i="5"/>
  <c r="Z602" i="5"/>
  <c r="Z593" i="5"/>
  <c r="Z616" i="5"/>
  <c r="G84" i="8"/>
  <c r="Z553" i="5"/>
  <c r="Z558" i="5"/>
  <c r="Z519" i="5"/>
  <c r="Z521" i="5" s="1"/>
  <c r="Z511" i="5"/>
  <c r="Z512" i="5" s="1"/>
  <c r="Z442" i="5"/>
  <c r="Z450" i="5"/>
  <c r="Z451" i="5" s="1"/>
  <c r="Z281" i="5"/>
  <c r="Z404" i="5"/>
  <c r="Z405" i="5" s="1"/>
  <c r="Z406" i="5"/>
  <c r="Z407" i="5" s="1"/>
  <c r="Z352" i="5"/>
  <c r="Z359" i="5"/>
  <c r="Z237" i="5"/>
  <c r="Z321" i="5"/>
  <c r="Z245" i="5"/>
  <c r="Z243" i="5"/>
  <c r="Z265" i="5"/>
  <c r="Z229" i="5"/>
  <c r="Z227" i="5"/>
  <c r="Z212" i="5"/>
  <c r="Z210" i="5"/>
  <c r="Z234" i="5"/>
  <c r="Z235" i="5" s="1"/>
  <c r="Z186" i="5"/>
  <c r="Z195" i="5"/>
  <c r="Z133" i="5"/>
  <c r="Z60" i="5"/>
  <c r="G10" i="8"/>
  <c r="G78" i="8"/>
  <c r="G69" i="8"/>
  <c r="G27" i="8"/>
  <c r="Z334" i="5"/>
  <c r="Z809" i="5"/>
  <c r="Z764" i="5"/>
  <c r="Z917" i="5"/>
  <c r="Z924" i="5" s="1"/>
  <c r="Z883" i="5"/>
  <c r="Z885" i="5" s="1"/>
  <c r="Z888" i="5"/>
  <c r="Z889" i="5" s="1"/>
  <c r="Z717" i="5"/>
  <c r="Z819" i="5"/>
  <c r="Z820" i="5" s="1"/>
  <c r="Z774" i="5"/>
  <c r="Z786" i="5"/>
  <c r="Z822" i="5"/>
  <c r="Z821" i="5"/>
  <c r="Z785" i="5"/>
  <c r="Z778" i="5"/>
  <c r="Z779" i="5" s="1"/>
  <c r="Z801" i="5"/>
  <c r="Z802" i="5"/>
  <c r="Z763" i="5"/>
  <c r="Z769" i="5"/>
  <c r="Z643" i="5"/>
  <c r="Z805" i="5"/>
  <c r="Z803" i="5"/>
  <c r="Z612" i="5"/>
  <c r="Z644" i="5"/>
  <c r="Z791" i="5"/>
  <c r="Z780" i="5"/>
  <c r="Z619" i="5"/>
  <c r="Z631" i="5"/>
  <c r="Z640" i="5"/>
  <c r="Z762" i="5"/>
  <c r="Z621" i="5"/>
  <c r="Z781" i="5"/>
  <c r="Z784" i="5"/>
  <c r="Z783" i="5"/>
  <c r="Z825" i="5"/>
  <c r="Z826" i="5" s="1"/>
  <c r="Z494" i="5"/>
  <c r="Z555" i="5"/>
  <c r="Z479" i="5"/>
  <c r="Z480" i="5" s="1"/>
  <c r="Z557" i="5"/>
  <c r="Z623" i="5"/>
  <c r="Z624" i="5"/>
  <c r="Z585" i="5"/>
  <c r="Z620" i="5"/>
  <c r="Z530" i="5"/>
  <c r="Z531" i="5" s="1"/>
  <c r="Z567" i="5"/>
  <c r="Z568" i="5" s="1"/>
  <c r="Z515" i="5"/>
  <c r="Z543" i="5"/>
  <c r="Z544" i="5"/>
  <c r="Z339" i="5"/>
  <c r="Z476" i="5"/>
  <c r="Z453" i="5"/>
  <c r="Z448" i="5"/>
  <c r="Z493" i="5"/>
  <c r="Z532" i="5"/>
  <c r="Z438" i="5"/>
  <c r="Z435" i="5"/>
  <c r="Z437" i="5" s="1"/>
  <c r="Z517" i="5"/>
  <c r="Z518" i="5" s="1"/>
  <c r="Z456" i="5"/>
  <c r="Z459" i="5" s="1"/>
  <c r="Z509" i="5"/>
  <c r="Z510" i="5" s="1"/>
  <c r="Z495" i="5"/>
  <c r="Z416" i="5"/>
  <c r="Z418" i="5" s="1"/>
  <c r="Z452" i="5"/>
  <c r="Z470" i="5"/>
  <c r="Z347" i="5"/>
  <c r="Z387" i="5"/>
  <c r="Z388" i="5" s="1"/>
  <c r="Z439" i="5"/>
  <c r="Z425" i="5"/>
  <c r="Z426" i="5" s="1"/>
  <c r="Z461" i="5"/>
  <c r="Z379" i="5"/>
  <c r="Z398" i="5"/>
  <c r="Z427" i="5"/>
  <c r="Z429" i="5" s="1"/>
  <c r="Z351" i="5"/>
  <c r="Z346" i="5"/>
  <c r="Z280" i="5"/>
  <c r="Z395" i="5"/>
  <c r="Z342" i="5"/>
  <c r="Z343" i="5" s="1"/>
  <c r="Z155" i="5"/>
  <c r="Z325" i="5"/>
  <c r="Z362" i="5"/>
  <c r="Z336" i="5"/>
  <c r="Z337" i="5" s="1"/>
  <c r="Z311" i="5"/>
  <c r="Z240" i="5"/>
  <c r="Z333" i="5"/>
  <c r="Z256" i="5"/>
  <c r="Z206" i="5"/>
  <c r="Z208" i="5" s="1"/>
  <c r="Z252" i="5"/>
  <c r="Z305" i="5"/>
  <c r="Z242" i="5"/>
  <c r="Z251" i="5"/>
  <c r="Z292" i="5"/>
  <c r="Z258" i="5"/>
  <c r="Z300" i="5"/>
  <c r="Z301" i="5" s="1"/>
  <c r="Z241" i="5"/>
  <c r="Z75" i="5"/>
  <c r="Z77" i="5" s="1"/>
  <c r="Z253" i="5"/>
  <c r="Z154" i="5"/>
  <c r="Z190" i="5"/>
  <c r="Z269" i="5"/>
  <c r="Z78" i="5"/>
  <c r="Z79" i="5" s="1"/>
  <c r="Z177" i="5"/>
  <c r="Z163" i="5"/>
  <c r="Z161" i="5"/>
  <c r="Z189" i="5"/>
  <c r="Z211" i="5"/>
  <c r="Z197" i="5"/>
  <c r="Z164" i="5"/>
  <c r="Z96" i="5"/>
  <c r="Z184" i="5"/>
  <c r="Z169" i="5"/>
  <c r="Z170" i="5" s="1"/>
  <c r="Z80" i="5"/>
  <c r="Z82" i="5" s="1"/>
  <c r="Z157" i="5"/>
  <c r="Z158" i="5" s="1"/>
  <c r="Z55" i="5"/>
  <c r="Z57" i="5" s="1"/>
  <c r="Z131" i="5"/>
  <c r="Z132" i="5" s="1"/>
  <c r="Z68" i="5"/>
  <c r="Z69" i="5" s="1"/>
  <c r="Z58" i="5"/>
  <c r="Z59" i="5" s="1"/>
  <c r="Z151" i="5"/>
  <c r="Z830" i="5"/>
  <c r="Z832" i="5" s="1"/>
  <c r="Z484" i="5"/>
  <c r="Z460" i="5"/>
  <c r="Z367" i="5"/>
  <c r="Z284" i="5"/>
  <c r="Z192" i="5"/>
  <c r="Z84" i="5"/>
  <c r="Z36" i="5"/>
  <c r="Z560" i="5"/>
  <c r="Z578" i="5"/>
  <c r="Z608" i="5"/>
  <c r="Z562" i="5"/>
  <c r="Z160" i="5"/>
  <c r="Z891" i="5"/>
  <c r="Z870" i="5"/>
  <c r="Z871" i="5" s="1"/>
  <c r="Z627" i="5"/>
  <c r="Z581" i="5"/>
  <c r="Z499" i="5"/>
  <c r="Z389" i="5"/>
  <c r="Z171" i="5"/>
  <c r="Z73" i="5"/>
  <c r="Z74" i="5" s="1"/>
  <c r="Z89" i="5"/>
  <c r="Z722" i="5"/>
  <c r="Z536" i="5"/>
  <c r="Z533" i="5"/>
  <c r="Z570" i="5"/>
  <c r="Z873" i="5"/>
  <c r="Z879" i="5" s="1"/>
  <c r="Z66" i="5"/>
  <c r="Z67" i="5" s="1"/>
  <c r="Z222" i="5"/>
  <c r="Z836" i="5"/>
  <c r="Z16" i="5"/>
  <c r="Z361" i="5"/>
  <c r="Z117" i="5"/>
  <c r="Z302" i="5"/>
  <c r="Z303" i="5" s="1"/>
  <c r="Z285" i="5"/>
  <c r="Z753" i="5"/>
  <c r="Z549" i="5"/>
  <c r="Z958" i="5"/>
  <c r="Z946" i="5"/>
  <c r="Z950" i="5" s="1"/>
  <c r="Z864" i="5"/>
  <c r="Z855" i="5"/>
  <c r="Z853" i="5"/>
  <c r="Z852" i="5"/>
  <c r="Z814" i="5"/>
  <c r="Z744" i="5"/>
  <c r="Z738" i="5"/>
  <c r="Z715" i="5"/>
  <c r="Z807" i="5"/>
  <c r="Z690" i="5"/>
  <c r="Z685" i="5"/>
  <c r="Z682" i="5"/>
  <c r="Z670" i="5"/>
  <c r="Z668" i="5"/>
  <c r="Z663" i="5"/>
  <c r="Z661" i="5"/>
  <c r="Z660" i="5"/>
  <c r="Z765" i="5"/>
  <c r="Z606" i="5"/>
  <c r="Z617" i="5"/>
  <c r="Z563" i="5"/>
  <c r="Z527" i="5"/>
  <c r="Z524" i="5"/>
  <c r="Z525" i="5" s="1"/>
  <c r="Z487" i="5"/>
  <c r="Z440" i="5"/>
  <c r="Z468" i="5"/>
  <c r="Z464" i="5"/>
  <c r="Z420" i="5"/>
  <c r="Z385" i="5"/>
  <c r="Z386" i="5" s="1"/>
  <c r="Z357" i="5"/>
  <c r="Z349" i="5"/>
  <c r="Z350" i="5" s="1"/>
  <c r="Z330" i="5"/>
  <c r="Z306" i="5"/>
  <c r="Z319" i="5"/>
  <c r="Z320" i="5" s="1"/>
  <c r="Z338" i="5"/>
  <c r="Z247" i="5"/>
  <c r="Z266" i="5"/>
  <c r="Z239" i="5"/>
  <c r="Z226" i="5"/>
  <c r="Z188" i="5"/>
  <c r="Z167" i="5"/>
  <c r="Z168" i="5" s="1"/>
  <c r="Z159" i="5"/>
  <c r="Z143" i="5"/>
  <c r="Z136" i="5"/>
  <c r="Z94" i="5"/>
  <c r="Z86" i="5"/>
  <c r="Z50" i="5"/>
  <c r="Z44" i="5"/>
  <c r="Z32" i="5"/>
  <c r="AI204" i="5"/>
  <c r="I32" i="8"/>
  <c r="Z447" i="5"/>
  <c r="Z441" i="5"/>
  <c r="AI376" i="5"/>
  <c r="I18" i="8"/>
  <c r="AI551" i="5"/>
  <c r="Z454" i="5"/>
  <c r="Z409" i="5"/>
  <c r="Z607" i="5"/>
  <c r="I60" i="8"/>
  <c r="Z589" i="5"/>
  <c r="AI38" i="5"/>
  <c r="AI956" i="5"/>
  <c r="Z736" i="5"/>
  <c r="Z591" i="5"/>
  <c r="Z728" i="5"/>
  <c r="AI62" i="5"/>
  <c r="AI95" i="5"/>
  <c r="AI562" i="5"/>
  <c r="AI70" i="5"/>
  <c r="AI319" i="5"/>
  <c r="AI29" i="5"/>
  <c r="AI32" i="5"/>
  <c r="Z514" i="5"/>
  <c r="AI722" i="5"/>
  <c r="Z372" i="5"/>
  <c r="Z431" i="5"/>
  <c r="Z896" i="5"/>
  <c r="Z182" i="5"/>
  <c r="Z345" i="5"/>
  <c r="AI441" i="5"/>
  <c r="AI86" i="5"/>
  <c r="Z91" i="5"/>
  <c r="Z839" i="5"/>
  <c r="AI223" i="5"/>
  <c r="Z481" i="5"/>
  <c r="Z482" i="5" s="1"/>
  <c r="Z700" i="5"/>
  <c r="AI469" i="5"/>
  <c r="Z324" i="5"/>
  <c r="Z381" i="5"/>
  <c r="Z29" i="5"/>
  <c r="Z100" i="5"/>
  <c r="AI548" i="5"/>
  <c r="AI117" i="5"/>
  <c r="AI771" i="5"/>
  <c r="AI294" i="5"/>
  <c r="AI720" i="5"/>
  <c r="AI222" i="5"/>
  <c r="AI533" i="5"/>
  <c r="AI394" i="5"/>
  <c r="Z401" i="5"/>
  <c r="Z704" i="5"/>
  <c r="AI466" i="5"/>
  <c r="AI454" i="5"/>
  <c r="AI886" i="5"/>
  <c r="AI514" i="5"/>
  <c r="AI728" i="5"/>
  <c r="AI194" i="5"/>
  <c r="AI48" i="5"/>
  <c r="AI840" i="5"/>
  <c r="AI475" i="5"/>
  <c r="Z506" i="5"/>
  <c r="Z88" i="5"/>
  <c r="Z708" i="5"/>
  <c r="Z194" i="5"/>
  <c r="AI503" i="5"/>
  <c r="Z522" i="5"/>
  <c r="Z523" i="5" s="1"/>
  <c r="Z225" i="5"/>
  <c r="Z466" i="5"/>
  <c r="AI524" i="5"/>
  <c r="AI21" i="5"/>
  <c r="AI187" i="5"/>
  <c r="Z23" i="5"/>
  <c r="Z24" i="5" s="1"/>
  <c r="Z956" i="5"/>
  <c r="Z537" i="5"/>
  <c r="AI873" i="5"/>
  <c r="Z475" i="5"/>
  <c r="Z26" i="5"/>
  <c r="AI432" i="5"/>
  <c r="AI730" i="5"/>
  <c r="AI361" i="5"/>
  <c r="Z310" i="5"/>
  <c r="AI554" i="5"/>
  <c r="AI588" i="5"/>
  <c r="AI49" i="5"/>
  <c r="Z218" i="5"/>
  <c r="Z49" i="5"/>
  <c r="AI89" i="5"/>
  <c r="AI412" i="5"/>
  <c r="AI19" i="5"/>
  <c r="Z204" i="5"/>
  <c r="Z322" i="5"/>
  <c r="Z469" i="5"/>
  <c r="Z38" i="5"/>
  <c r="AI91" i="5"/>
  <c r="Z432" i="5"/>
  <c r="AI773" i="5"/>
  <c r="AI506" i="5"/>
  <c r="Z503" i="5"/>
  <c r="Z193" i="5"/>
  <c r="Z590" i="5"/>
  <c r="AI218" i="5"/>
  <c r="Z472" i="5"/>
  <c r="Z62" i="5"/>
  <c r="Z33" i="5"/>
  <c r="AI753" i="5"/>
  <c r="AI868" i="5"/>
  <c r="AI502" i="5"/>
  <c r="AI736" i="5"/>
  <c r="Z363" i="5"/>
  <c r="Z278" i="5"/>
  <c r="Z19" i="5"/>
  <c r="Z20" i="5" s="1"/>
  <c r="Z95" i="5"/>
  <c r="AI397" i="5"/>
  <c r="AI590" i="5"/>
  <c r="Z701" i="5"/>
  <c r="Z720" i="5"/>
  <c r="Z288" i="5"/>
  <c r="Z394" i="5"/>
  <c r="AI504" i="5"/>
  <c r="Z552" i="5"/>
  <c r="AI92" i="5"/>
  <c r="AI285" i="5"/>
  <c r="Z413" i="5"/>
  <c r="Z735" i="5"/>
  <c r="AI88" i="5"/>
  <c r="AI606" i="5"/>
  <c r="AI103" i="5"/>
  <c r="AI505" i="5"/>
  <c r="AI127" i="5"/>
  <c r="Z505" i="5"/>
  <c r="AI447" i="5"/>
  <c r="Z833" i="5"/>
  <c r="Z834" i="5" s="1"/>
  <c r="Z176" i="5"/>
  <c r="Z880" i="5"/>
  <c r="Z881" i="5" s="1"/>
  <c r="Z103" i="5"/>
  <c r="Z588" i="5"/>
  <c r="Z445" i="5"/>
  <c r="Z48" i="5"/>
  <c r="Z53" i="5"/>
  <c r="Z54" i="5" s="1"/>
  <c r="Z200" i="5"/>
  <c r="AI8" i="5"/>
  <c r="Z92" i="5"/>
  <c r="AI200" i="5"/>
  <c r="AI203" i="5"/>
  <c r="AI286" i="5"/>
  <c r="Z897" i="5"/>
  <c r="Z841" i="5"/>
  <c r="AI225" i="5"/>
  <c r="AI23" i="5"/>
  <c r="AI589" i="5"/>
  <c r="AI727" i="5"/>
  <c r="AI175" i="5"/>
  <c r="AI408" i="5"/>
  <c r="AI431" i="5"/>
  <c r="AI322" i="5"/>
  <c r="Z502" i="5"/>
  <c r="Z21" i="5"/>
  <c r="Z22" i="5" s="1"/>
  <c r="AI472" i="5"/>
  <c r="Z408" i="5"/>
  <c r="Z410" i="5" s="1"/>
  <c r="AI957" i="5"/>
  <c r="Z149" i="5"/>
  <c r="Z504" i="5"/>
  <c r="Z203" i="5"/>
  <c r="Z412" i="5"/>
  <c r="AI372" i="5"/>
  <c r="Z70" i="5"/>
  <c r="Z71" i="5" s="1"/>
  <c r="AI560" i="5"/>
  <c r="Z397" i="5"/>
  <c r="Z957" i="5"/>
  <c r="AI323" i="5"/>
  <c r="Z868" i="5"/>
  <c r="AI220" i="5"/>
  <c r="AI704" i="5"/>
  <c r="AI345" i="5"/>
  <c r="Z421" i="5"/>
  <c r="AI363" i="5"/>
  <c r="AI409" i="5"/>
  <c r="AI897" i="5"/>
  <c r="AI708" i="5"/>
  <c r="AI182" i="5"/>
  <c r="AI310" i="5"/>
  <c r="AI880" i="5"/>
  <c r="Z730" i="5"/>
  <c r="AI700" i="5"/>
  <c r="Z286" i="5"/>
  <c r="Z376" i="5"/>
  <c r="Z294" i="5"/>
  <c r="Z298" i="5" s="1"/>
  <c r="AI701" i="5"/>
  <c r="AI833" i="5"/>
  <c r="Z772" i="5"/>
  <c r="Z551" i="5"/>
  <c r="Z727" i="5"/>
  <c r="Z573" i="5"/>
  <c r="AI93" i="5"/>
  <c r="AI176" i="5"/>
  <c r="AI535" i="5"/>
  <c r="AI149" i="5"/>
  <c r="AI231" i="5"/>
  <c r="Z535" i="5"/>
  <c r="Z886" i="5"/>
  <c r="Z887" i="5" s="1"/>
  <c r="Z127" i="5"/>
  <c r="AI481" i="5"/>
  <c r="Z546" i="5"/>
  <c r="AI445" i="5"/>
  <c r="AI735" i="5"/>
  <c r="Z734" i="5"/>
  <c r="Z368" i="5"/>
  <c r="AI331" i="5"/>
  <c r="AI591" i="5"/>
  <c r="AI734" i="5"/>
  <c r="Z187" i="5"/>
  <c r="Z840" i="5"/>
  <c r="Z771" i="5"/>
  <c r="AI413" i="5"/>
  <c r="AI16" i="5"/>
  <c r="Z223" i="5"/>
  <c r="Z8" i="5"/>
  <c r="Z14" i="5" s="1"/>
  <c r="AI401" i="5"/>
  <c r="AI549" i="5"/>
  <c r="Z554" i="5"/>
  <c r="Z548" i="5"/>
  <c r="AI896" i="5"/>
  <c r="Z220" i="5"/>
  <c r="AI368" i="5"/>
  <c r="AI608" i="5"/>
  <c r="Z323" i="5"/>
  <c r="AI100" i="5"/>
  <c r="Z231" i="5"/>
  <c r="Z93" i="5"/>
  <c r="Z175" i="5"/>
  <c r="T513" i="5" l="1"/>
  <c r="T960" i="5"/>
  <c r="T153" i="5"/>
  <c r="G47" i="8" s="1"/>
  <c r="T626" i="5"/>
  <c r="G85" i="8" s="1"/>
  <c r="G88" i="8" s="1"/>
  <c r="T526" i="5"/>
  <c r="G71" i="8" s="1"/>
  <c r="T829" i="5"/>
  <c r="G92" i="8" s="1"/>
  <c r="T344" i="5"/>
  <c r="G57" i="8" s="1"/>
  <c r="T236" i="5"/>
  <c r="G51" i="8" s="1"/>
  <c r="T209" i="5"/>
  <c r="T478" i="5"/>
  <c r="T569" i="5"/>
  <c r="G77" i="8" s="1"/>
  <c r="G80" i="8" s="1"/>
  <c r="T299" i="5"/>
  <c r="G52" i="8" s="1"/>
  <c r="G13" i="8"/>
  <c r="T378" i="5"/>
  <c r="G58" i="8" s="1"/>
  <c r="Z959" i="5"/>
  <c r="Z913" i="5"/>
  <c r="Z960" i="5" s="1"/>
  <c r="K102" i="8" s="1"/>
  <c r="Z869" i="5"/>
  <c r="Z842" i="5"/>
  <c r="Z845" i="5" s="1"/>
  <c r="K95" i="8" s="1"/>
  <c r="Z838" i="5"/>
  <c r="K94" i="8" s="1"/>
  <c r="Z837" i="5"/>
  <c r="Y829" i="5"/>
  <c r="Z782" i="5"/>
  <c r="Z824" i="5"/>
  <c r="Z818" i="5"/>
  <c r="Z788" i="5"/>
  <c r="Y626" i="5"/>
  <c r="Z777" i="5"/>
  <c r="Z754" i="5"/>
  <c r="Y569" i="5"/>
  <c r="Z630" i="5"/>
  <c r="K86" i="8" s="1"/>
  <c r="Z629" i="5"/>
  <c r="Z625" i="5"/>
  <c r="Z615" i="5"/>
  <c r="Z576" i="5"/>
  <c r="Z566" i="5"/>
  <c r="Y513" i="5"/>
  <c r="Z622" i="5"/>
  <c r="Z587" i="5"/>
  <c r="Z626" i="5" s="1"/>
  <c r="Z583" i="5"/>
  <c r="K84" i="8" s="1"/>
  <c r="Z582" i="5"/>
  <c r="Z580" i="5"/>
  <c r="Z579" i="5"/>
  <c r="Z556" i="5"/>
  <c r="Z550" i="5"/>
  <c r="Z547" i="5"/>
  <c r="Z529" i="5"/>
  <c r="K76" i="8" s="1"/>
  <c r="Z528" i="5"/>
  <c r="Z516" i="5"/>
  <c r="Z526" i="5" s="1"/>
  <c r="K71" i="8" s="1"/>
  <c r="Z508" i="5"/>
  <c r="Z498" i="5"/>
  <c r="Z492" i="5"/>
  <c r="K69" i="8" s="1"/>
  <c r="Z491" i="5"/>
  <c r="Y478" i="5"/>
  <c r="Z486" i="5"/>
  <c r="K68" i="8" s="1"/>
  <c r="Z485" i="5"/>
  <c r="Z477" i="5"/>
  <c r="Z471" i="5"/>
  <c r="Z455" i="5"/>
  <c r="Z449" i="5"/>
  <c r="Z446" i="5"/>
  <c r="Z433" i="5"/>
  <c r="Y434" i="5"/>
  <c r="Z424" i="5"/>
  <c r="Z415" i="5"/>
  <c r="Z384" i="5"/>
  <c r="Y403" i="5"/>
  <c r="Z399" i="5"/>
  <c r="Z402" i="5"/>
  <c r="Z396" i="5"/>
  <c r="Z335" i="5"/>
  <c r="Y378" i="5"/>
  <c r="Z341" i="5"/>
  <c r="Z348" i="5"/>
  <c r="Z377" i="5"/>
  <c r="Z371" i="5"/>
  <c r="Z358" i="5"/>
  <c r="Z366" i="5"/>
  <c r="Y344" i="5"/>
  <c r="Y299" i="5"/>
  <c r="Z332" i="5"/>
  <c r="Z318" i="5"/>
  <c r="Z293" i="5"/>
  <c r="Z268" i="5"/>
  <c r="Z283" i="5"/>
  <c r="Z257" i="5"/>
  <c r="Z233" i="5"/>
  <c r="Z250" i="5"/>
  <c r="Z52" i="5"/>
  <c r="Z65" i="5" s="1"/>
  <c r="K38" i="8" s="1"/>
  <c r="Y236" i="5"/>
  <c r="Y209" i="5"/>
  <c r="Z162" i="5"/>
  <c r="Z228" i="5"/>
  <c r="W961" i="5"/>
  <c r="Z219" i="5"/>
  <c r="Z205" i="5"/>
  <c r="Z201" i="5"/>
  <c r="Z198" i="5"/>
  <c r="Z191" i="5"/>
  <c r="Z178" i="5"/>
  <c r="Z183" i="5"/>
  <c r="Y153" i="5"/>
  <c r="Z108" i="5"/>
  <c r="Z165" i="5"/>
  <c r="Z156" i="5"/>
  <c r="Z152" i="5"/>
  <c r="Z146" i="5"/>
  <c r="Z130" i="5"/>
  <c r="Z122" i="5"/>
  <c r="Z99" i="5"/>
  <c r="Z64" i="5"/>
  <c r="Z47" i="5"/>
  <c r="K31" i="8" s="1"/>
  <c r="Z46" i="5"/>
  <c r="Z42" i="5"/>
  <c r="Z34" i="5"/>
  <c r="Z31" i="5"/>
  <c r="K17" i="8" s="1"/>
  <c r="Z30" i="5"/>
  <c r="Z28" i="5"/>
  <c r="K14" i="8" s="1"/>
  <c r="Z27" i="5"/>
  <c r="Z18" i="5"/>
  <c r="K12" i="8" s="1"/>
  <c r="Z17" i="5"/>
  <c r="Z15" i="5"/>
  <c r="K10" i="8" s="1"/>
  <c r="Z890" i="5"/>
  <c r="K99" i="8" s="1"/>
  <c r="Z882" i="5"/>
  <c r="K98" i="8" s="1"/>
  <c r="Z872" i="5"/>
  <c r="K96" i="8" s="1"/>
  <c r="Z835" i="5"/>
  <c r="K93" i="8" s="1"/>
  <c r="Z483" i="5"/>
  <c r="K63" i="8" s="1"/>
  <c r="Z577" i="5"/>
  <c r="K78" i="8" s="1"/>
  <c r="Z411" i="5"/>
  <c r="K60" i="8" s="1"/>
  <c r="Z304" i="5"/>
  <c r="K53" i="8" s="1"/>
  <c r="Z179" i="5"/>
  <c r="K49" i="8" s="1"/>
  <c r="Z72" i="5"/>
  <c r="K41" i="8" s="1"/>
  <c r="Z83" i="5"/>
  <c r="K46" i="8" s="1"/>
  <c r="Z43" i="5"/>
  <c r="K27" i="8" s="1"/>
  <c r="Z35" i="5"/>
  <c r="K22" i="8" s="1"/>
  <c r="K23" i="8" s="1"/>
  <c r="Z25" i="5"/>
  <c r="K13" i="8" s="1"/>
  <c r="K79" i="8"/>
  <c r="G70" i="8"/>
  <c r="G72" i="8" s="1"/>
  <c r="G61" i="8"/>
  <c r="G62" i="8"/>
  <c r="G59" i="8"/>
  <c r="G50" i="8"/>
  <c r="I47" i="8"/>
  <c r="I64" i="8" s="1"/>
  <c r="G18" i="8"/>
  <c r="I34" i="8"/>
  <c r="G32" i="8"/>
  <c r="I72" i="8"/>
  <c r="I104" i="8"/>
  <c r="G38" i="8"/>
  <c r="G42" i="8" s="1"/>
  <c r="T961" i="5" l="1"/>
  <c r="Z829" i="5"/>
  <c r="Z569" i="5"/>
  <c r="K77" i="8" s="1"/>
  <c r="K80" i="8" s="1"/>
  <c r="Z513" i="5"/>
  <c r="K70" i="8" s="1"/>
  <c r="K72" i="8" s="1"/>
  <c r="Z478" i="5"/>
  <c r="K62" i="8" s="1"/>
  <c r="Z403" i="5"/>
  <c r="K59" i="8" s="1"/>
  <c r="Z434" i="5"/>
  <c r="K61" i="8" s="1"/>
  <c r="Z378" i="5"/>
  <c r="K58" i="8" s="1"/>
  <c r="Z344" i="5"/>
  <c r="K57" i="8" s="1"/>
  <c r="Z299" i="5"/>
  <c r="Z236" i="5"/>
  <c r="K51" i="8" s="1"/>
  <c r="Y961" i="5"/>
  <c r="Z166" i="5"/>
  <c r="K48" i="8" s="1"/>
  <c r="Z209" i="5"/>
  <c r="K50" i="8" s="1"/>
  <c r="Z153" i="5"/>
  <c r="K92" i="8"/>
  <c r="K104" i="8" s="1"/>
  <c r="K85" i="8"/>
  <c r="K88" i="8" s="1"/>
  <c r="G34" i="8"/>
  <c r="K18" i="8"/>
  <c r="I106" i="8"/>
  <c r="G64" i="8"/>
  <c r="K32" i="8"/>
  <c r="K42" i="8"/>
  <c r="G104" i="8"/>
  <c r="Z961" i="5" l="1"/>
  <c r="K47" i="8"/>
  <c r="K52" i="8"/>
  <c r="K34" i="8"/>
  <c r="G106" i="8"/>
  <c r="I107" i="8" s="1"/>
  <c r="K64" i="8" l="1"/>
  <c r="K106" i="8" s="1"/>
  <c r="K107" i="8" s="1"/>
</calcChain>
</file>

<file path=xl/sharedStrings.xml><?xml version="1.0" encoding="utf-8"?>
<sst xmlns="http://schemas.openxmlformats.org/spreadsheetml/2006/main" count="6048" uniqueCount="295">
  <si>
    <t>816</t>
  </si>
  <si>
    <t>818</t>
  </si>
  <si>
    <t>819</t>
  </si>
  <si>
    <t>820</t>
  </si>
  <si>
    <t>821</t>
  </si>
  <si>
    <t>832</t>
  </si>
  <si>
    <t>840</t>
  </si>
  <si>
    <t>844</t>
  </si>
  <si>
    <t>847</t>
  </si>
  <si>
    <t>856</t>
  </si>
  <si>
    <t>863</t>
  </si>
  <si>
    <t>870</t>
  </si>
  <si>
    <t>874</t>
  </si>
  <si>
    <t>875</t>
  </si>
  <si>
    <t>877</t>
  </si>
  <si>
    <t>878</t>
  </si>
  <si>
    <t>879</t>
  </si>
  <si>
    <t>880</t>
  </si>
  <si>
    <t>881</t>
  </si>
  <si>
    <t>885</t>
  </si>
  <si>
    <t>887</t>
  </si>
  <si>
    <t>889</t>
  </si>
  <si>
    <t>891</t>
  </si>
  <si>
    <t>892</t>
  </si>
  <si>
    <t>893</t>
  </si>
  <si>
    <t>894</t>
  </si>
  <si>
    <t>901</t>
  </si>
  <si>
    <t>902</t>
  </si>
  <si>
    <t>903</t>
  </si>
  <si>
    <t>904</t>
  </si>
  <si>
    <t>907</t>
  </si>
  <si>
    <t>908</t>
  </si>
  <si>
    <t>909</t>
  </si>
  <si>
    <t>910</t>
  </si>
  <si>
    <t>911</t>
  </si>
  <si>
    <t>912</t>
  </si>
  <si>
    <t>913</t>
  </si>
  <si>
    <t>921</t>
  </si>
  <si>
    <t>922</t>
  </si>
  <si>
    <t>924</t>
  </si>
  <si>
    <t>925</t>
  </si>
  <si>
    <t>926</t>
  </si>
  <si>
    <t>930</t>
  </si>
  <si>
    <t>931</t>
  </si>
  <si>
    <t>935</t>
  </si>
  <si>
    <t>Customers-all</t>
  </si>
  <si>
    <t>Customers-Res</t>
  </si>
  <si>
    <t>Customers-Comm</t>
  </si>
  <si>
    <t>Sendout Volumes</t>
  </si>
  <si>
    <t>Customers-Ind</t>
  </si>
  <si>
    <t>sendout volumes</t>
  </si>
  <si>
    <t>Customers-The Dalles</t>
  </si>
  <si>
    <t>3-factor</t>
  </si>
  <si>
    <t>firm volumes</t>
  </si>
  <si>
    <t>sales volumes</t>
  </si>
  <si>
    <t>Customers Port/Van 80%</t>
  </si>
  <si>
    <t>Admin Tran</t>
  </si>
  <si>
    <t>Employee Cost</t>
  </si>
  <si>
    <t>Regulatory</t>
  </si>
  <si>
    <t>Telemetering</t>
  </si>
  <si>
    <t>Customers-All</t>
  </si>
  <si>
    <t>Direct-OR</t>
  </si>
  <si>
    <t>Firm Volumes</t>
  </si>
  <si>
    <t>Sales/Sendout Volumes</t>
  </si>
  <si>
    <t>customers-all</t>
  </si>
  <si>
    <t>direct-wa</t>
  </si>
  <si>
    <t>Direct-WA</t>
  </si>
  <si>
    <t>direct-or</t>
  </si>
  <si>
    <t>customers-ind</t>
  </si>
  <si>
    <t>Customers port/van</t>
  </si>
  <si>
    <t>telemetering</t>
  </si>
  <si>
    <t>regulatory</t>
  </si>
  <si>
    <t>816 Wells Expense Total</t>
  </si>
  <si>
    <t>816 Wells Expense</t>
  </si>
  <si>
    <t>818 Compressor Station Expense Total</t>
  </si>
  <si>
    <t>819 Compressor Station Fuel Total</t>
  </si>
  <si>
    <t>819 Compressor Station Fuel</t>
  </si>
  <si>
    <t>820 Measuring and Regulator Station Expense Total</t>
  </si>
  <si>
    <t>820 Measuring and Regulator Station Expense</t>
  </si>
  <si>
    <t>821 Purification Expense Total</t>
  </si>
  <si>
    <t>821 Purification Expense</t>
  </si>
  <si>
    <t>832 Wells Expense Total</t>
  </si>
  <si>
    <t>832 Wells Expense</t>
  </si>
  <si>
    <t>840 Supervision and Engineering Total</t>
  </si>
  <si>
    <t>840 Supervision and Engineering</t>
  </si>
  <si>
    <t>844 Supervision and Engineering Total</t>
  </si>
  <si>
    <t>844 Supervision and Engineering</t>
  </si>
  <si>
    <t>845</t>
  </si>
  <si>
    <t>845 LNG Fuel Total</t>
  </si>
  <si>
    <t>847 Supervision and Engineering Total</t>
  </si>
  <si>
    <t>847 Supervision and Engineering</t>
  </si>
  <si>
    <t>856 Mains Expense Total</t>
  </si>
  <si>
    <t>856 Mains Expense</t>
  </si>
  <si>
    <t>863 Maintenance of Mains Total</t>
  </si>
  <si>
    <t>863 Maintenance of Mains</t>
  </si>
  <si>
    <t>870 Supervision and Engineering Total</t>
  </si>
  <si>
    <t>870 Supervision and Engineering</t>
  </si>
  <si>
    <t>874 Mains and Services Expense Total</t>
  </si>
  <si>
    <t>874 Mains and Services Expense</t>
  </si>
  <si>
    <t>875 Measuring and Regulator Station Expense - General Total</t>
  </si>
  <si>
    <t>875 Measuring and Regulator Station Expense - General</t>
  </si>
  <si>
    <t>877 Measuring and Regulator Station Expense - City Gate Total</t>
  </si>
  <si>
    <t>877 Measuring and Regulator Station Expense - City Gate</t>
  </si>
  <si>
    <t>878 Meter and House Regulator Expense Total</t>
  </si>
  <si>
    <t>878 Meter and House Regulator Expense</t>
  </si>
  <si>
    <t>879 Customer Installation Expense Total</t>
  </si>
  <si>
    <t>879 Customer Installation Expense</t>
  </si>
  <si>
    <t>880 Other Expense Total</t>
  </si>
  <si>
    <t>880 Other Expense</t>
  </si>
  <si>
    <t>881 Rents Total</t>
  </si>
  <si>
    <t>881 Rents</t>
  </si>
  <si>
    <t>885 Supervision and Engineering Total</t>
  </si>
  <si>
    <t>885 Supervision and Engineering</t>
  </si>
  <si>
    <t>887 Mains Total</t>
  </si>
  <si>
    <t>887 Mains</t>
  </si>
  <si>
    <t>889 Measuring and Regulator Station Expense - General Total</t>
  </si>
  <si>
    <t>889 Measuring and Regulator Station Expense - General</t>
  </si>
  <si>
    <t>891 Measuring and Regulator Station Expense - City Gate Total</t>
  </si>
  <si>
    <t>891 Measuring and Regulator Station Expense - City Gate</t>
  </si>
  <si>
    <t>892 Services Total</t>
  </si>
  <si>
    <t>892 Services</t>
  </si>
  <si>
    <t>893 Meters and House Regulators Total</t>
  </si>
  <si>
    <t>893 Meters and House Regulators</t>
  </si>
  <si>
    <t>894 Other Equipment Total</t>
  </si>
  <si>
    <t>894 Other Equipment</t>
  </si>
  <si>
    <t>901 Supervision Total</t>
  </si>
  <si>
    <t>901 Supervision</t>
  </si>
  <si>
    <t>902 Meter Reading Expenses Total</t>
  </si>
  <si>
    <t>902 Meter Reading Expenses</t>
  </si>
  <si>
    <t>903 Customer Records and Collection Expense Total</t>
  </si>
  <si>
    <t>903 Customer Records and Collection Expense</t>
  </si>
  <si>
    <t>904 Uncollectible Accounts Total</t>
  </si>
  <si>
    <t>904 Uncollectible Accounts</t>
  </si>
  <si>
    <t>907 Supervision Total</t>
  </si>
  <si>
    <t>907 Supervision</t>
  </si>
  <si>
    <t>908 Customer Assistance Expense Total</t>
  </si>
  <si>
    <t>908 Customer Assistance Expense</t>
  </si>
  <si>
    <t>909 Customer Information Expense Total</t>
  </si>
  <si>
    <t>909 Customer Information Expense</t>
  </si>
  <si>
    <t>910 Miscellaneous Customer Service Expense Total</t>
  </si>
  <si>
    <t>910 Miscellaneous Customer Service Expense</t>
  </si>
  <si>
    <t>911 Supervision Total</t>
  </si>
  <si>
    <t>911 Supervision</t>
  </si>
  <si>
    <t>912 Demonstration and Selling Expense Total</t>
  </si>
  <si>
    <t>912 Demonstration and Selling Expense</t>
  </si>
  <si>
    <t>913 Advertising Total</t>
  </si>
  <si>
    <t>913 Advertising</t>
  </si>
  <si>
    <t>916</t>
  </si>
  <si>
    <t>916 Miscellaneous Sales Expense Total</t>
  </si>
  <si>
    <t>921 Office Supplies and Expense Total</t>
  </si>
  <si>
    <t>921 Office Supplies and Expense</t>
  </si>
  <si>
    <t>922 Administrative Expenses Transferred - Credit Total</t>
  </si>
  <si>
    <t>922 Administrative Expenses Transferred - Credit</t>
  </si>
  <si>
    <t>924 Property Insurance Premium Total</t>
  </si>
  <si>
    <t>924 Property Insurance Premium</t>
  </si>
  <si>
    <t>925 Injuries and Damages Total</t>
  </si>
  <si>
    <t>925 Injuries and Damages</t>
  </si>
  <si>
    <t>926 Employee Pensions and Benefits Total</t>
  </si>
  <si>
    <t>926 Employee Pensions and Benefits</t>
  </si>
  <si>
    <t>930 Miscellaneous General Expense Total</t>
  </si>
  <si>
    <t>930 Miscellaneous General Expense</t>
  </si>
  <si>
    <t>931 Rents Total</t>
  </si>
  <si>
    <t>931 Rents</t>
  </si>
  <si>
    <t>935 Maintenance of General Plant Total</t>
  </si>
  <si>
    <t>935 Maintenance of General Plant</t>
  </si>
  <si>
    <t>Grand Total</t>
  </si>
  <si>
    <t>Allocation Method</t>
  </si>
  <si>
    <t>Washington</t>
  </si>
  <si>
    <t>Oregon</t>
  </si>
  <si>
    <t>System</t>
  </si>
  <si>
    <t>FERC Description</t>
  </si>
  <si>
    <t>NW Natural</t>
  </si>
  <si>
    <t>Rates &amp; Regulatory Affairs</t>
  </si>
  <si>
    <t>Operations and Maintenance Expense</t>
  </si>
  <si>
    <t>State Allocation of System Amounts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</si>
  <si>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</si>
  <si>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</si>
  <si>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</si>
  <si>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</si>
  <si>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</si>
  <si>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</si>
  <si>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</si>
  <si>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</si>
  <si>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</si>
  <si>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</si>
  <si>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</si>
  <si>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</si>
  <si>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Active Month</t>
  </si>
  <si>
    <t>Active YTD</t>
  </si>
  <si>
    <t>Allocation Factor</t>
  </si>
  <si>
    <t>Direct</t>
  </si>
  <si>
    <t>Allocated</t>
  </si>
  <si>
    <t>Total</t>
  </si>
  <si>
    <t>YTD Jan</t>
  </si>
  <si>
    <t>Washington Quarterly Results of Operations Report</t>
  </si>
  <si>
    <t>Operations and Maintenance Expense: Allocation of System Amounts</t>
  </si>
  <si>
    <t>Month</t>
  </si>
  <si>
    <t>Natural Gas Storage</t>
  </si>
  <si>
    <t>Underground Storage Expense</t>
  </si>
  <si>
    <t>Operation</t>
  </si>
  <si>
    <t>Wells Expense</t>
  </si>
  <si>
    <t>Compressor Station Expense</t>
  </si>
  <si>
    <t>Compressor Station Fuel</t>
  </si>
  <si>
    <t>Measuring and Regulator Station Expense</t>
  </si>
  <si>
    <t>Purification Expense</t>
  </si>
  <si>
    <t>Maintenance  Total</t>
  </si>
  <si>
    <t>Maintenance</t>
  </si>
  <si>
    <t>Total Underground Storage Expense</t>
  </si>
  <si>
    <t>Other Storage Expense</t>
  </si>
  <si>
    <t>Operation  Total</t>
  </si>
  <si>
    <t>Supervision and Engineering</t>
  </si>
  <si>
    <t>Total Other Storage Expense</t>
  </si>
  <si>
    <t>Liquified Natural Gas Expense</t>
  </si>
  <si>
    <t>LNG Fuel</t>
  </si>
  <si>
    <t>Total Liquified Natural Gas Expense</t>
  </si>
  <si>
    <t>Total Natural Gas Storage</t>
  </si>
  <si>
    <t>Transmission Expense</t>
  </si>
  <si>
    <t>Mains Expense</t>
  </si>
  <si>
    <t>Maintenance of Mains</t>
  </si>
  <si>
    <t>Total Transmission Expense</t>
  </si>
  <si>
    <t>Distribution Expense</t>
  </si>
  <si>
    <t>Mains and Services Expense</t>
  </si>
  <si>
    <t>Measuring and Regulator Station Expense - General</t>
  </si>
  <si>
    <t>Measuring and Regulator Station Expense - City Gate</t>
  </si>
  <si>
    <t>Meter and House Regulator Expense</t>
  </si>
  <si>
    <t>Customer Installation Expense</t>
  </si>
  <si>
    <t>Other Expense</t>
  </si>
  <si>
    <t>Rents</t>
  </si>
  <si>
    <t>Mains</t>
  </si>
  <si>
    <t>Services</t>
  </si>
  <si>
    <t>Meters and House Regulators</t>
  </si>
  <si>
    <t>Other Equipment</t>
  </si>
  <si>
    <t>Total Distribution Expense</t>
  </si>
  <si>
    <t>Customer Accounts Expense</t>
  </si>
  <si>
    <t>Supervision</t>
  </si>
  <si>
    <t>Meter Reading Expenses</t>
  </si>
  <si>
    <t>Customer Records and Collection Expense</t>
  </si>
  <si>
    <t>Uncollectible Accounts</t>
  </si>
  <si>
    <t>Total Customer Accounts Expense</t>
  </si>
  <si>
    <t>Customer Service and Informational</t>
  </si>
  <si>
    <t>Customer Assistance Expense</t>
  </si>
  <si>
    <t>Customer Information Expense</t>
  </si>
  <si>
    <t>Miscellaneous Customer Service Expense</t>
  </si>
  <si>
    <t>Total Customer Service and Informational</t>
  </si>
  <si>
    <t>Sales Expense</t>
  </si>
  <si>
    <t>Demonstration and Selling Expense</t>
  </si>
  <si>
    <t>Advertising</t>
  </si>
  <si>
    <t>Miscellaneous Sales Expense</t>
  </si>
  <si>
    <t>Total Sales Expense</t>
  </si>
  <si>
    <t>Administrative and General Expense</t>
  </si>
  <si>
    <t>Office Supplies and Expense</t>
  </si>
  <si>
    <t>Administrative Expenses Transferred - Credit</t>
  </si>
  <si>
    <t>Property Insurance Premium</t>
  </si>
  <si>
    <t>Injuries and Damages</t>
  </si>
  <si>
    <t>Employee Pensions and Benefits</t>
  </si>
  <si>
    <t>928</t>
  </si>
  <si>
    <t>928 Regulatory Commission Expense Total</t>
  </si>
  <si>
    <t>Regulatory Commission Expense</t>
  </si>
  <si>
    <t>Miscellaneous General Expense</t>
  </si>
  <si>
    <t>Maintenance of General Plant</t>
  </si>
  <si>
    <t>Total Administrative and General Expense</t>
  </si>
  <si>
    <t>Total Operations and Maintenance Expense</t>
  </si>
  <si>
    <t>Transmission</t>
  </si>
  <si>
    <t>transmission</t>
  </si>
  <si>
    <t>firm volumes Total</t>
  </si>
  <si>
    <t>Firm Volumes Total</t>
  </si>
  <si>
    <t>Customers-All Total</t>
  </si>
  <si>
    <t>Direct-OR Total</t>
  </si>
  <si>
    <t>3-factor Total</t>
  </si>
  <si>
    <t>Sendout Volumes Total</t>
  </si>
  <si>
    <t>Transmission Total</t>
  </si>
  <si>
    <t>Sales/Sendout Volumes Total</t>
  </si>
  <si>
    <t>Direct-WA Total</t>
  </si>
  <si>
    <t>sendout volumes Total</t>
  </si>
  <si>
    <t>Employee Cost Total</t>
  </si>
  <si>
    <t>Telemetering Total</t>
  </si>
  <si>
    <t>direct-or Total</t>
  </si>
  <si>
    <t>Customers-Ind Total</t>
  </si>
  <si>
    <t>customers-all Total</t>
  </si>
  <si>
    <t>direct-wa Total</t>
  </si>
  <si>
    <t>Customers-The Dalles Total</t>
  </si>
  <si>
    <t>sales volumes Total</t>
  </si>
  <si>
    <t>Customers Port/Van 80% Total</t>
  </si>
  <si>
    <t>Customers-Comm Total</t>
  </si>
  <si>
    <t>Customers-Res Total</t>
  </si>
  <si>
    <t>Regulatory Total</t>
  </si>
  <si>
    <t>Admin Tran Total</t>
  </si>
  <si>
    <t>Customers port/van Total</t>
  </si>
  <si>
    <t>For the period ended January 31, 2017</t>
  </si>
  <si>
    <t>For the period ended February 28, 2017</t>
  </si>
  <si>
    <t>For the period ended March 31, 2017</t>
  </si>
  <si>
    <t>For the period ended January 31st, 2017</t>
  </si>
  <si>
    <t>For the period ended February 29, 2017</t>
  </si>
  <si>
    <t>YTD Feb</t>
  </si>
  <si>
    <t>YTD 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</si>
</sst>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4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  <font>
      <sz val="10"/>
      <color theme="1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0"/>
      <color rgb="FF006100"/>
      <name val="Tahoma"/>
      <family val="2"/>
    </font>
    <font>
      <sz val="10"/>
      <color rgb="FF9C0006"/>
      <name val="Tahoma"/>
      <family val="2"/>
    </font>
    <font>
      <sz val="10"/>
      <color rgb="FF9C650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sz val="10"/>
      <color rgb="FFFA7D00"/>
      <name val="Tahoma"/>
      <family val="2"/>
    </font>
    <font>
      <b/>
      <sz val="10"/>
      <color theme="0"/>
      <name val="Tahoma"/>
      <family val="2"/>
    </font>
    <font>
      <sz val="10"/>
      <color rgb="FFFF0000"/>
      <name val="Tahoma"/>
      <family val="2"/>
    </font>
    <font>
      <i/>
      <sz val="10"/>
      <color rgb="FF7F7F7F"/>
      <name val="Tahoma"/>
      <family val="2"/>
    </font>
    <font>
      <b/>
      <sz val="10"/>
      <color theme="1"/>
      <name val="Tahoma"/>
      <family val="2"/>
    </font>
    <font>
      <sz val="10"/>
      <color theme="0"/>
      <name val="Tahoma"/>
      <family val="2"/>
    </font>
    <font>
      <sz val="10"/>
      <name val="Times New Roman"/>
      <family val="1"/>
    </font>
    <font>
      <sz val="10"/>
      <name val="Tahoma"/>
      <family val="2"/>
    </font>
    <font>
      <b/>
      <sz val="11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b/>
      <sz val="10"/>
      <color rgb="FF3366FF"/>
      <name val="Tahoma"/>
      <family val="2"/>
    </font>
    <font>
      <b/>
      <sz val="11"/>
      <color rgb="FF0000FF"/>
      <name val="Tahoma"/>
      <family val="2"/>
    </font>
    <font>
      <b/>
      <sz val="10"/>
      <color rgb="FF0000FF"/>
      <name val="Tahoma"/>
      <family val="2"/>
    </font>
    <font>
      <b/>
      <sz val="11"/>
      <color rgb="FF0000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59999389629810485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0" borderId="0"/>
    <xf numFmtId="43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9" fillId="0" borderId="0"/>
    <xf numFmtId="0" fontId="3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31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34" fillId="32" borderId="0" applyNumberFormat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9">
    <xf numFmtId="0" fontId="0" fillId="0" borderId="0" xfId="0"/>
    <xf numFmtId="0" fontId="0" fillId="0" borderId="0" xfId="0" applyFill="1"/>
    <xf numFmtId="0" fontId="0" fillId="0" borderId="0" xfId="0" applyFill="1" applyBorder="1"/>
    <xf numFmtId="44" fontId="0" fillId="0" borderId="18" xfId="42" applyFont="1" applyBorder="1" applyAlignment="1">
      <alignment horizontal="center"/>
    </xf>
    <xf numFmtId="164" fontId="36" fillId="0" borderId="17" xfId="86" applyNumberFormat="1" applyFont="1" applyFill="1" applyBorder="1"/>
    <xf numFmtId="0" fontId="0" fillId="0" borderId="0" xfId="0" applyAlignment="1">
      <alignment horizontal="center"/>
    </xf>
    <xf numFmtId="44" fontId="0" fillId="0" borderId="0" xfId="42" applyFont="1" applyBorder="1" applyAlignment="1">
      <alignment horizontal="center"/>
    </xf>
    <xf numFmtId="0" fontId="0" fillId="0" borderId="21" xfId="0" applyBorder="1"/>
    <xf numFmtId="0" fontId="0" fillId="0" borderId="23" xfId="0" applyBorder="1"/>
    <xf numFmtId="43" fontId="36" fillId="0" borderId="24" xfId="86" applyFont="1" applyFill="1" applyBorder="1"/>
    <xf numFmtId="44" fontId="0" fillId="0" borderId="0" xfId="42" applyFont="1"/>
    <xf numFmtId="44" fontId="0" fillId="0" borderId="14" xfId="42" applyFont="1" applyBorder="1" applyAlignment="1">
      <alignment horizontal="center"/>
    </xf>
    <xf numFmtId="44" fontId="0" fillId="0" borderId="20" xfId="42" applyFont="1" applyBorder="1" applyAlignment="1">
      <alignment horizontal="center"/>
    </xf>
    <xf numFmtId="44" fontId="36" fillId="0" borderId="11" xfId="42" applyFont="1" applyFill="1" applyBorder="1" applyAlignment="1">
      <alignment horizontal="center"/>
    </xf>
    <xf numFmtId="0" fontId="43" fillId="0" borderId="10" xfId="0" applyFont="1" applyBorder="1"/>
    <xf numFmtId="44" fontId="36" fillId="0" borderId="10" xfId="42" applyFont="1" applyFill="1" applyBorder="1" applyAlignment="1">
      <alignment horizontal="center"/>
    </xf>
    <xf numFmtId="44" fontId="0" fillId="0" borderId="19" xfId="42" applyFont="1" applyBorder="1" applyAlignment="1">
      <alignment horizontal="center"/>
    </xf>
    <xf numFmtId="44" fontId="36" fillId="0" borderId="13" xfId="42" applyFont="1" applyFill="1" applyBorder="1" applyAlignment="1">
      <alignment horizontal="center"/>
    </xf>
    <xf numFmtId="0" fontId="0" fillId="0" borderId="23" xfId="0" applyFill="1" applyBorder="1"/>
    <xf numFmtId="0" fontId="0" fillId="0" borderId="21" xfId="0" applyFill="1" applyBorder="1"/>
    <xf numFmtId="44" fontId="0" fillId="0" borderId="15" xfId="42" applyFont="1" applyBorder="1" applyAlignment="1">
      <alignment horizontal="center"/>
    </xf>
    <xf numFmtId="44" fontId="36" fillId="0" borderId="12" xfId="42" applyFont="1" applyFill="1" applyBorder="1" applyAlignment="1">
      <alignment horizontal="center"/>
    </xf>
    <xf numFmtId="44" fontId="36" fillId="0" borderId="0" xfId="42" applyFont="1" applyFill="1" applyBorder="1" applyAlignment="1">
      <alignment horizontal="center"/>
    </xf>
    <xf numFmtId="44" fontId="0" fillId="0" borderId="0" xfId="0" applyNumberFormat="1"/>
    <xf numFmtId="0" fontId="19" fillId="0" borderId="22" xfId="90" applyBorder="1"/>
    <xf numFmtId="44" fontId="0" fillId="0" borderId="0" xfId="42" applyFont="1" applyAlignment="1">
      <alignment horizontal="center"/>
    </xf>
    <xf numFmtId="44" fontId="38" fillId="0" borderId="10" xfId="42" applyFont="1" applyBorder="1" applyAlignment="1">
      <alignment horizontal="left"/>
    </xf>
    <xf numFmtId="0" fontId="16" fillId="0" borderId="10" xfId="0" applyFont="1" applyBorder="1"/>
    <xf numFmtId="0" fontId="37" fillId="0" borderId="0" xfId="85" applyFont="1" applyFill="1"/>
    <xf numFmtId="17" fontId="41" fillId="0" borderId="0" xfId="85" applyNumberFormat="1" applyFont="1" applyFill="1"/>
    <xf numFmtId="44" fontId="36" fillId="0" borderId="14" xfId="42" applyFont="1" applyFill="1" applyBorder="1" applyAlignment="1">
      <alignment horizontal="center"/>
    </xf>
    <xf numFmtId="37" fontId="36" fillId="33" borderId="13" xfId="85" applyNumberFormat="1" applyFont="1" applyFill="1" applyBorder="1" applyAlignment="1">
      <alignment horizontal="center"/>
    </xf>
    <xf numFmtId="37" fontId="36" fillId="33" borderId="12" xfId="85" applyNumberFormat="1" applyFont="1" applyFill="1" applyBorder="1" applyAlignment="1">
      <alignment horizontal="center"/>
    </xf>
    <xf numFmtId="0" fontId="36" fillId="33" borderId="10" xfId="85" applyFont="1" applyFill="1" applyBorder="1" applyAlignment="1">
      <alignment horizontal="center"/>
    </xf>
    <xf numFmtId="0" fontId="36" fillId="33" borderId="11" xfId="85" applyFont="1" applyFill="1" applyBorder="1" applyAlignment="1">
      <alignment horizontal="center"/>
    </xf>
    <xf numFmtId="0" fontId="36" fillId="33" borderId="0" xfId="85" applyFont="1" applyFill="1" applyBorder="1" applyAlignment="1">
      <alignment horizontal="center"/>
    </xf>
    <xf numFmtId="0" fontId="36" fillId="33" borderId="14" xfId="85" applyFont="1" applyFill="1" applyBorder="1" applyAlignment="1">
      <alignment horizontal="center"/>
    </xf>
    <xf numFmtId="0" fontId="36" fillId="0" borderId="23" xfId="85" applyFont="1" applyFill="1" applyBorder="1"/>
    <xf numFmtId="0" fontId="38" fillId="33" borderId="13" xfId="85" applyFont="1" applyFill="1" applyBorder="1" applyAlignment="1">
      <alignment horizontal="centerContinuous"/>
    </xf>
    <xf numFmtId="0" fontId="38" fillId="33" borderId="12" xfId="85" applyFont="1" applyFill="1" applyBorder="1" applyAlignment="1">
      <alignment horizontal="centerContinuous"/>
    </xf>
    <xf numFmtId="5" fontId="36" fillId="0" borderId="10" xfId="86" applyNumberFormat="1" applyFont="1" applyFill="1" applyBorder="1"/>
    <xf numFmtId="0" fontId="19" fillId="0" borderId="0" xfId="90"/>
    <xf numFmtId="0" fontId="37" fillId="0" borderId="0" xfId="85" applyFont="1" applyFill="1"/>
    <xf numFmtId="43" fontId="36" fillId="0" borderId="0" xfId="86" applyFont="1" applyFill="1"/>
    <xf numFmtId="0" fontId="36" fillId="0" borderId="0" xfId="88" applyFont="1" applyFill="1"/>
    <xf numFmtId="164" fontId="38" fillId="0" borderId="0" xfId="86" applyNumberFormat="1" applyFont="1" applyFill="1" applyBorder="1" applyAlignment="1">
      <alignment horizontal="left"/>
    </xf>
    <xf numFmtId="164" fontId="38" fillId="0" borderId="0" xfId="86" applyNumberFormat="1" applyFont="1" applyFill="1" applyAlignment="1">
      <alignment horizontal="left"/>
    </xf>
    <xf numFmtId="0" fontId="38" fillId="0" borderId="0" xfId="88" applyFont="1" applyFill="1" applyAlignment="1">
      <alignment horizontal="center"/>
    </xf>
    <xf numFmtId="0" fontId="36" fillId="0" borderId="0" xfId="88" applyFont="1" applyBorder="1"/>
    <xf numFmtId="164" fontId="40" fillId="0" borderId="0" xfId="86" applyNumberFormat="1" applyFont="1" applyFill="1" applyBorder="1" applyAlignment="1">
      <alignment horizontal="left"/>
    </xf>
    <xf numFmtId="164" fontId="38" fillId="0" borderId="0" xfId="86" applyNumberFormat="1" applyFont="1" applyFill="1" applyBorder="1"/>
    <xf numFmtId="0" fontId="38" fillId="0" borderId="0" xfId="86" applyNumberFormat="1" applyFont="1" applyFill="1" applyAlignment="1">
      <alignment horizontal="left"/>
    </xf>
    <xf numFmtId="164" fontId="38" fillId="0" borderId="0" xfId="86" applyNumberFormat="1" applyFont="1" applyFill="1"/>
    <xf numFmtId="164" fontId="38" fillId="0" borderId="0" xfId="86" quotePrefix="1" applyNumberFormat="1" applyFont="1" applyFill="1" applyBorder="1" applyAlignment="1">
      <alignment horizontal="left"/>
    </xf>
    <xf numFmtId="164" fontId="38" fillId="0" borderId="10" xfId="86" applyNumberFormat="1" applyFont="1" applyFill="1" applyBorder="1" applyAlignment="1">
      <alignment horizontal="center"/>
    </xf>
    <xf numFmtId="0" fontId="38" fillId="0" borderId="10" xfId="88" applyFont="1" applyFill="1" applyBorder="1" applyAlignment="1">
      <alignment horizontal="center"/>
    </xf>
    <xf numFmtId="164" fontId="38" fillId="0" borderId="0" xfId="86" applyNumberFormat="1" applyFont="1" applyFill="1" applyBorder="1" applyAlignment="1"/>
    <xf numFmtId="164" fontId="36" fillId="0" borderId="0" xfId="86" applyNumberFormat="1" applyFont="1" applyFill="1"/>
    <xf numFmtId="0" fontId="38" fillId="0" borderId="0" xfId="86" applyNumberFormat="1" applyFont="1" applyFill="1" applyBorder="1" applyAlignment="1">
      <alignment horizontal="left"/>
    </xf>
    <xf numFmtId="5" fontId="36" fillId="0" borderId="0" xfId="86" applyNumberFormat="1" applyFont="1" applyFill="1"/>
    <xf numFmtId="164" fontId="38" fillId="0" borderId="0" xfId="86" quotePrefix="1" applyNumberFormat="1" applyFont="1" applyFill="1" applyAlignment="1">
      <alignment horizontal="left"/>
    </xf>
    <xf numFmtId="0" fontId="38" fillId="0" borderId="0" xfId="86" quotePrefix="1" applyNumberFormat="1" applyFont="1" applyFill="1" applyAlignment="1">
      <alignment horizontal="left"/>
    </xf>
    <xf numFmtId="164" fontId="36" fillId="0" borderId="10" xfId="86" applyNumberFormat="1" applyFont="1" applyFill="1" applyBorder="1"/>
    <xf numFmtId="5" fontId="36" fillId="0" borderId="17" xfId="86" applyNumberFormat="1" applyFont="1" applyFill="1" applyBorder="1"/>
    <xf numFmtId="10" fontId="36" fillId="0" borderId="0" xfId="87" applyNumberFormat="1" applyFont="1" applyFill="1"/>
    <xf numFmtId="0" fontId="38" fillId="0" borderId="0" xfId="88" applyFont="1" applyFill="1"/>
    <xf numFmtId="0" fontId="36" fillId="0" borderId="0" xfId="86" applyNumberFormat="1" applyFont="1" applyFill="1" applyAlignment="1">
      <alignment horizontal="left"/>
    </xf>
    <xf numFmtId="164" fontId="36" fillId="0" borderId="0" xfId="88" applyNumberFormat="1" applyFont="1" applyFill="1"/>
    <xf numFmtId="43" fontId="36" fillId="0" borderId="0" xfId="86" applyFont="1" applyFill="1" applyAlignment="1">
      <alignment horizontal="left"/>
    </xf>
    <xf numFmtId="164" fontId="36" fillId="0" borderId="0" xfId="86" applyNumberFormat="1" applyFont="1" applyFill="1" applyBorder="1"/>
    <xf numFmtId="0" fontId="36" fillId="0" borderId="0" xfId="88" applyFont="1" applyFill="1" applyAlignment="1">
      <alignment horizontal="left" indent="2"/>
    </xf>
    <xf numFmtId="164" fontId="38" fillId="0" borderId="0" xfId="86" applyNumberFormat="1" applyFont="1" applyFill="1" applyBorder="1" applyAlignment="1">
      <alignment horizontal="center"/>
    </xf>
    <xf numFmtId="0" fontId="38" fillId="0" borderId="0" xfId="88" applyFont="1" applyFill="1" applyBorder="1" applyAlignment="1">
      <alignment horizontal="center"/>
    </xf>
    <xf numFmtId="17" fontId="41" fillId="0" borderId="0" xfId="85" applyNumberFormat="1" applyFont="1" applyFill="1"/>
    <xf numFmtId="43" fontId="36" fillId="0" borderId="22" xfId="86" applyFont="1" applyFill="1" applyBorder="1"/>
    <xf numFmtId="37" fontId="36" fillId="33" borderId="13" xfId="85" applyNumberFormat="1" applyFont="1" applyFill="1" applyBorder="1" applyAlignment="1">
      <alignment horizontal="center"/>
    </xf>
    <xf numFmtId="37" fontId="36" fillId="33" borderId="12" xfId="85" applyNumberFormat="1" applyFont="1" applyFill="1" applyBorder="1" applyAlignment="1">
      <alignment horizontal="center"/>
    </xf>
    <xf numFmtId="0" fontId="36" fillId="33" borderId="10" xfId="85" applyFont="1" applyFill="1" applyBorder="1" applyAlignment="1">
      <alignment horizontal="center"/>
    </xf>
    <xf numFmtId="0" fontId="36" fillId="33" borderId="11" xfId="85" applyFont="1" applyFill="1" applyBorder="1" applyAlignment="1">
      <alignment horizontal="center"/>
    </xf>
    <xf numFmtId="0" fontId="36" fillId="33" borderId="0" xfId="85" applyFont="1" applyFill="1" applyBorder="1" applyAlignment="1">
      <alignment horizontal="center"/>
    </xf>
    <xf numFmtId="0" fontId="36" fillId="33" borderId="14" xfId="85" applyFont="1" applyFill="1" applyBorder="1" applyAlignment="1">
      <alignment horizontal="center"/>
    </xf>
    <xf numFmtId="0" fontId="36" fillId="0" borderId="23" xfId="85" applyFont="1" applyFill="1" applyBorder="1"/>
    <xf numFmtId="0" fontId="38" fillId="33" borderId="13" xfId="85" applyFont="1" applyFill="1" applyBorder="1" applyAlignment="1">
      <alignment horizontal="centerContinuous"/>
    </xf>
    <xf numFmtId="0" fontId="38" fillId="33" borderId="12" xfId="85" applyFont="1" applyFill="1" applyBorder="1" applyAlignment="1">
      <alignment horizontal="centerContinuous"/>
    </xf>
    <xf numFmtId="39" fontId="36" fillId="0" borderId="0" xfId="88" applyNumberFormat="1" applyFont="1" applyBorder="1"/>
    <xf numFmtId="7" fontId="36" fillId="0" borderId="0" xfId="86" applyNumberFormat="1" applyFont="1" applyFill="1"/>
    <xf numFmtId="0" fontId="19" fillId="0" borderId="21" xfId="90" applyBorder="1"/>
    <xf numFmtId="44" fontId="36" fillId="0" borderId="25" xfId="42" applyFont="1" applyFill="1" applyBorder="1" applyAlignment="1">
      <alignment horizontal="center"/>
    </xf>
    <xf numFmtId="44" fontId="16" fillId="0" borderId="10" xfId="42" applyFont="1" applyBorder="1"/>
    <xf numFmtId="44" fontId="43" fillId="0" borderId="10" xfId="42" applyFont="1" applyBorder="1"/>
    <xf numFmtId="44" fontId="0" fillId="0" borderId="14" xfId="42" applyFont="1" applyBorder="1"/>
    <xf numFmtId="44" fontId="0" fillId="0" borderId="0" xfId="42" applyFont="1" applyBorder="1"/>
    <xf numFmtId="44" fontId="0" fillId="0" borderId="15" xfId="42" applyFont="1" applyBorder="1"/>
    <xf numFmtId="44" fontId="0" fillId="0" borderId="11" xfId="42" applyFont="1" applyBorder="1"/>
    <xf numFmtId="44" fontId="0" fillId="0" borderId="10" xfId="42" applyFont="1" applyBorder="1"/>
    <xf numFmtId="44" fontId="0" fillId="0" borderId="16" xfId="42" applyFont="1" applyBorder="1"/>
    <xf numFmtId="5" fontId="36" fillId="0" borderId="0" xfId="86" applyNumberFormat="1" applyFont="1" applyFill="1" applyBorder="1"/>
    <xf numFmtId="0" fontId="19" fillId="0" borderId="0" xfId="90" applyBorder="1"/>
    <xf numFmtId="164" fontId="36" fillId="0" borderId="19" xfId="86" applyNumberFormat="1" applyFont="1" applyFill="1" applyBorder="1"/>
    <xf numFmtId="44" fontId="0" fillId="0" borderId="0" xfId="42" applyFont="1" applyFill="1"/>
    <xf numFmtId="0" fontId="16" fillId="0" borderId="0" xfId="0" applyFont="1" applyFill="1" applyBorder="1"/>
    <xf numFmtId="0" fontId="0" fillId="0" borderId="0" xfId="0"/>
    <xf numFmtId="0" fontId="0" fillId="0" borderId="0" xfId="0" applyFill="1" applyBorder="1"/>
    <xf numFmtId="44" fontId="18" fillId="0" borderId="0" xfId="42" applyFont="1" applyFill="1" applyBorder="1" applyAlignment="1">
      <alignment horizontal="left" vertical="center" wrapText="1"/>
    </xf>
    <xf numFmtId="164" fontId="42" fillId="0" borderId="0" xfId="86" quotePrefix="1" applyNumberFormat="1" applyFont="1" applyFill="1" applyBorder="1" applyAlignment="1">
      <alignment horizontal="left"/>
    </xf>
    <xf numFmtId="0" fontId="19" fillId="0" borderId="0" xfId="90"/>
    <xf numFmtId="0" fontId="0" fillId="0" borderId="0" xfId="0" applyBorder="1"/>
    <xf numFmtId="0" fontId="0" fillId="0" borderId="21" xfId="0" applyBorder="1"/>
    <xf numFmtId="44" fontId="0" fillId="0" borderId="0" xfId="42" applyFont="1"/>
    <xf numFmtId="44" fontId="0" fillId="0" borderId="0" xfId="0" applyNumberFormat="1"/>
    <xf numFmtId="5" fontId="36" fillId="0" borderId="0" xfId="86" applyNumberFormat="1" applyFont="1" applyFill="1"/>
    <xf numFmtId="44" fontId="0" fillId="0" borderId="14" xfId="42" applyFont="1" applyBorder="1"/>
    <xf numFmtId="44" fontId="0" fillId="0" borderId="0" xfId="42" applyFont="1" applyBorder="1"/>
    <xf numFmtId="44" fontId="0" fillId="0" borderId="15" xfId="42" applyFont="1" applyBorder="1"/>
    <xf numFmtId="0" fontId="0" fillId="0" borderId="19" xfId="0" applyBorder="1"/>
    <xf numFmtId="0" fontId="0" fillId="0" borderId="0" xfId="0" applyFill="1" applyAlignment="1">
      <alignment horizontal="center"/>
    </xf>
    <xf numFmtId="0" fontId="16" fillId="0" borderId="10" xfId="0" applyFont="1" applyFill="1" applyBorder="1" applyAlignment="1">
      <alignment horizontal="center"/>
    </xf>
    <xf numFmtId="10" fontId="0" fillId="0" borderId="0" xfId="43" applyNumberFormat="1" applyFont="1" applyFill="1" applyAlignment="1">
      <alignment horizontal="center"/>
    </xf>
    <xf numFmtId="0" fontId="16" fillId="0" borderId="21" xfId="0" applyFont="1" applyBorder="1"/>
    <xf numFmtId="44" fontId="0" fillId="0" borderId="13" xfId="42" applyFont="1" applyFill="1" applyBorder="1"/>
    <xf numFmtId="0" fontId="0" fillId="0" borderId="13" xfId="0" applyBorder="1"/>
    <xf numFmtId="44" fontId="0" fillId="0" borderId="13" xfId="0" applyNumberFormat="1" applyBorder="1"/>
    <xf numFmtId="44" fontId="18" fillId="0" borderId="13" xfId="42" applyFont="1" applyFill="1" applyBorder="1" applyAlignment="1">
      <alignment horizontal="left" vertical="center" wrapText="1"/>
    </xf>
    <xf numFmtId="10" fontId="0" fillId="0" borderId="13" xfId="43" applyNumberFormat="1" applyFont="1" applyFill="1" applyBorder="1" applyAlignment="1">
      <alignment horizontal="center"/>
    </xf>
    <xf numFmtId="44" fontId="0" fillId="0" borderId="12" xfId="42" applyFont="1" applyBorder="1" applyAlignment="1">
      <alignment horizontal="center"/>
    </xf>
    <xf numFmtId="44" fontId="0" fillId="0" borderId="13" xfId="42" applyFont="1" applyBorder="1" applyAlignment="1">
      <alignment horizontal="center"/>
    </xf>
    <xf numFmtId="44" fontId="0" fillId="0" borderId="25" xfId="42" applyFont="1" applyBorder="1" applyAlignment="1">
      <alignment horizontal="center"/>
    </xf>
    <xf numFmtId="0" fontId="0" fillId="0" borderId="24" xfId="0" applyBorder="1"/>
    <xf numFmtId="0" fontId="16" fillId="0" borderId="13" xfId="0" applyFont="1" applyFill="1" applyBorder="1"/>
    <xf numFmtId="44" fontId="0" fillId="0" borderId="0" xfId="0" applyNumberFormat="1" applyFill="1"/>
    <xf numFmtId="165" fontId="0" fillId="0" borderId="0" xfId="43" applyNumberFormat="1" applyFont="1" applyFill="1"/>
    <xf numFmtId="0" fontId="16" fillId="0" borderId="21" xfId="0" applyFont="1" applyFill="1" applyBorder="1"/>
    <xf numFmtId="44" fontId="0" fillId="0" borderId="13" xfId="42" applyFont="1" applyBorder="1"/>
    <xf numFmtId="44" fontId="0" fillId="0" borderId="13" xfId="0" applyNumberFormat="1" applyFill="1" applyBorder="1"/>
    <xf numFmtId="165" fontId="0" fillId="0" borderId="13" xfId="43" applyNumberFormat="1" applyFont="1" applyFill="1" applyBorder="1"/>
    <xf numFmtId="0" fontId="0" fillId="0" borderId="24" xfId="0" applyFill="1" applyBorder="1"/>
    <xf numFmtId="0" fontId="0" fillId="0" borderId="13" xfId="0" applyFill="1" applyBorder="1"/>
    <xf numFmtId="44" fontId="0" fillId="0" borderId="11" xfId="42" applyFont="1" applyBorder="1" applyAlignment="1">
      <alignment horizontal="center"/>
    </xf>
    <xf numFmtId="44" fontId="0" fillId="0" borderId="12" xfId="42" applyFont="1" applyBorder="1"/>
    <xf numFmtId="44" fontId="0" fillId="0" borderId="25" xfId="42" applyFont="1" applyBorder="1"/>
    <xf numFmtId="0" fontId="16" fillId="0" borderId="11" xfId="0" applyFont="1" applyBorder="1"/>
    <xf numFmtId="0" fontId="0" fillId="0" borderId="14" xfId="0" applyBorder="1"/>
    <xf numFmtId="0" fontId="16" fillId="0" borderId="14" xfId="0" applyFont="1" applyFill="1" applyBorder="1"/>
    <xf numFmtId="44" fontId="0" fillId="0" borderId="24" xfId="42" applyFont="1" applyBorder="1"/>
    <xf numFmtId="44" fontId="0" fillId="0" borderId="22" xfId="42" applyFont="1" applyBorder="1"/>
    <xf numFmtId="44" fontId="0" fillId="0" borderId="19" xfId="42" applyFont="1" applyBorder="1"/>
    <xf numFmtId="44" fontId="38" fillId="0" borderId="12" xfId="42" applyFont="1" applyBorder="1" applyAlignment="1">
      <alignment horizontal="center"/>
    </xf>
    <xf numFmtId="44" fontId="38" fillId="0" borderId="13" xfId="42" applyFont="1" applyBorder="1" applyAlignment="1">
      <alignment horizontal="center"/>
    </xf>
    <xf numFmtId="44" fontId="38" fillId="0" borderId="25" xfId="42" applyFont="1" applyBorder="1" applyAlignment="1">
      <alignment horizontal="center"/>
    </xf>
  </cellXfs>
  <cellStyles count="211">
    <cellStyle name="20% - Accent1" xfId="19" builtinId="30" customBuiltin="1"/>
    <cellStyle name="20% - Accent1 2" xfId="156"/>
    <cellStyle name="20% - Accent1 3" xfId="115"/>
    <cellStyle name="20% - Accent1 3 2" xfId="197"/>
    <cellStyle name="20% - Accent1 4" xfId="62"/>
    <cellStyle name="20% - Accent1 5" xfId="183"/>
    <cellStyle name="20% - Accent2" xfId="23" builtinId="34" customBuiltin="1"/>
    <cellStyle name="20% - Accent2 2" xfId="160"/>
    <cellStyle name="20% - Accent2 3" xfId="119"/>
    <cellStyle name="20% - Accent2 3 2" xfId="199"/>
    <cellStyle name="20% - Accent2 4" xfId="66"/>
    <cellStyle name="20% - Accent2 5" xfId="185"/>
    <cellStyle name="20% - Accent3" xfId="27" builtinId="38" customBuiltin="1"/>
    <cellStyle name="20% - Accent3 2" xfId="164"/>
    <cellStyle name="20% - Accent3 3" xfId="123"/>
    <cellStyle name="20% - Accent3 3 2" xfId="201"/>
    <cellStyle name="20% - Accent3 4" xfId="70"/>
    <cellStyle name="20% - Accent3 5" xfId="187"/>
    <cellStyle name="20% - Accent4" xfId="31" builtinId="42" customBuiltin="1"/>
    <cellStyle name="20% - Accent4 2" xfId="168"/>
    <cellStyle name="20% - Accent4 3" xfId="127"/>
    <cellStyle name="20% - Accent4 3 2" xfId="203"/>
    <cellStyle name="20% - Accent4 4" xfId="74"/>
    <cellStyle name="20% - Accent4 5" xfId="189"/>
    <cellStyle name="20% - Accent5" xfId="35" builtinId="46" customBuiltin="1"/>
    <cellStyle name="20% - Accent5 2" xfId="172"/>
    <cellStyle name="20% - Accent5 3" xfId="131"/>
    <cellStyle name="20% - Accent5 3 2" xfId="205"/>
    <cellStyle name="20% - Accent5 4" xfId="78"/>
    <cellStyle name="20% - Accent5 5" xfId="191"/>
    <cellStyle name="20% - Accent6" xfId="39" builtinId="50" customBuiltin="1"/>
    <cellStyle name="20% - Accent6 2" xfId="176"/>
    <cellStyle name="20% - Accent6 3" xfId="135"/>
    <cellStyle name="20% - Accent6 3 2" xfId="207"/>
    <cellStyle name="20% - Accent6 4" xfId="82"/>
    <cellStyle name="20% - Accent6 5" xfId="193"/>
    <cellStyle name="40% - Accent1" xfId="20" builtinId="31" customBuiltin="1"/>
    <cellStyle name="40% - Accent1 2" xfId="157"/>
    <cellStyle name="40% - Accent1 3" xfId="116"/>
    <cellStyle name="40% - Accent1 3 2" xfId="198"/>
    <cellStyle name="40% - Accent1 4" xfId="63"/>
    <cellStyle name="40% - Accent1 5" xfId="184"/>
    <cellStyle name="40% - Accent2" xfId="24" builtinId="35" customBuiltin="1"/>
    <cellStyle name="40% - Accent2 2" xfId="161"/>
    <cellStyle name="40% - Accent2 3" xfId="120"/>
    <cellStyle name="40% - Accent2 3 2" xfId="200"/>
    <cellStyle name="40% - Accent2 4" xfId="67"/>
    <cellStyle name="40% - Accent2 5" xfId="186"/>
    <cellStyle name="40% - Accent3" xfId="28" builtinId="39" customBuiltin="1"/>
    <cellStyle name="40% - Accent3 2" xfId="165"/>
    <cellStyle name="40% - Accent3 3" xfId="124"/>
    <cellStyle name="40% - Accent3 3 2" xfId="202"/>
    <cellStyle name="40% - Accent3 4" xfId="71"/>
    <cellStyle name="40% - Accent3 5" xfId="188"/>
    <cellStyle name="40% - Accent4" xfId="32" builtinId="43" customBuiltin="1"/>
    <cellStyle name="40% - Accent4 2" xfId="169"/>
    <cellStyle name="40% - Accent4 3" xfId="128"/>
    <cellStyle name="40% - Accent4 3 2" xfId="204"/>
    <cellStyle name="40% - Accent4 4" xfId="75"/>
    <cellStyle name="40% - Accent4 5" xfId="190"/>
    <cellStyle name="40% - Accent5" xfId="36" builtinId="47" customBuiltin="1"/>
    <cellStyle name="40% - Accent5 2" xfId="173"/>
    <cellStyle name="40% - Accent5 3" xfId="132"/>
    <cellStyle name="40% - Accent5 3 2" xfId="206"/>
    <cellStyle name="40% - Accent5 4" xfId="79"/>
    <cellStyle name="40% - Accent5 5" xfId="192"/>
    <cellStyle name="40% - Accent6" xfId="40" builtinId="51" customBuiltin="1"/>
    <cellStyle name="40% - Accent6 2" xfId="177"/>
    <cellStyle name="40% - Accent6 3" xfId="136"/>
    <cellStyle name="40% - Accent6 3 2" xfId="208"/>
    <cellStyle name="40% - Accent6 4" xfId="83"/>
    <cellStyle name="40% - Accent6 5" xfId="194"/>
    <cellStyle name="60% - Accent1" xfId="21" builtinId="32" customBuiltin="1"/>
    <cellStyle name="60% - Accent1 2" xfId="158"/>
    <cellStyle name="60% - Accent1 3" xfId="117"/>
    <cellStyle name="60% - Accent1 4" xfId="64"/>
    <cellStyle name="60% - Accent2" xfId="25" builtinId="36" customBuiltin="1"/>
    <cellStyle name="60% - Accent2 2" xfId="162"/>
    <cellStyle name="60% - Accent2 3" xfId="121"/>
    <cellStyle name="60% - Accent2 4" xfId="68"/>
    <cellStyle name="60% - Accent3" xfId="29" builtinId="40" customBuiltin="1"/>
    <cellStyle name="60% - Accent3 2" xfId="166"/>
    <cellStyle name="60% - Accent3 3" xfId="125"/>
    <cellStyle name="60% - Accent3 4" xfId="72"/>
    <cellStyle name="60% - Accent4" xfId="33" builtinId="44" customBuiltin="1"/>
    <cellStyle name="60% - Accent4 2" xfId="170"/>
    <cellStyle name="60% - Accent4 3" xfId="129"/>
    <cellStyle name="60% - Accent4 4" xfId="76"/>
    <cellStyle name="60% - Accent5" xfId="37" builtinId="48" customBuiltin="1"/>
    <cellStyle name="60% - Accent5 2" xfId="174"/>
    <cellStyle name="60% - Accent5 3" xfId="133"/>
    <cellStyle name="60% - Accent5 4" xfId="80"/>
    <cellStyle name="60% - Accent6" xfId="41" builtinId="52" customBuiltin="1"/>
    <cellStyle name="60% - Accent6 2" xfId="178"/>
    <cellStyle name="60% - Accent6 3" xfId="137"/>
    <cellStyle name="60% - Accent6 4" xfId="84"/>
    <cellStyle name="Accent1" xfId="18" builtinId="29" customBuiltin="1"/>
    <cellStyle name="Accent1 2" xfId="155"/>
    <cellStyle name="Accent1 3" xfId="114"/>
    <cellStyle name="Accent1 4" xfId="61"/>
    <cellStyle name="Accent2" xfId="22" builtinId="33" customBuiltin="1"/>
    <cellStyle name="Accent2 2" xfId="159"/>
    <cellStyle name="Accent2 3" xfId="118"/>
    <cellStyle name="Accent2 4" xfId="65"/>
    <cellStyle name="Accent3" xfId="26" builtinId="37" customBuiltin="1"/>
    <cellStyle name="Accent3 2" xfId="163"/>
    <cellStyle name="Accent3 3" xfId="122"/>
    <cellStyle name="Accent3 4" xfId="69"/>
    <cellStyle name="Accent4" xfId="30" builtinId="41" customBuiltin="1"/>
    <cellStyle name="Accent4 2" xfId="167"/>
    <cellStyle name="Accent4 3" xfId="126"/>
    <cellStyle name="Accent4 4" xfId="73"/>
    <cellStyle name="Accent5" xfId="34" builtinId="45" customBuiltin="1"/>
    <cellStyle name="Accent5 2" xfId="171"/>
    <cellStyle name="Accent5 3" xfId="130"/>
    <cellStyle name="Accent5 4" xfId="77"/>
    <cellStyle name="Accent6" xfId="38" builtinId="49" customBuiltin="1"/>
    <cellStyle name="Accent6 2" xfId="175"/>
    <cellStyle name="Accent6 3" xfId="134"/>
    <cellStyle name="Accent6 4" xfId="81"/>
    <cellStyle name="Bad" xfId="7" builtinId="27" customBuiltin="1"/>
    <cellStyle name="Bad 2" xfId="144"/>
    <cellStyle name="Bad 3" xfId="103"/>
    <cellStyle name="Bad 4" xfId="50"/>
    <cellStyle name="Calculation" xfId="11" builtinId="22" customBuiltin="1"/>
    <cellStyle name="Calculation 2" xfId="148"/>
    <cellStyle name="Calculation 3" xfId="107"/>
    <cellStyle name="Calculation 4" xfId="54"/>
    <cellStyle name="Check Cell" xfId="13" builtinId="23" customBuiltin="1"/>
    <cellStyle name="Check Cell 2" xfId="150"/>
    <cellStyle name="Check Cell 3" xfId="109"/>
    <cellStyle name="Check Cell 4" xfId="56"/>
    <cellStyle name="Comma 2" xfId="86"/>
    <cellStyle name="Comma 3" xfId="180"/>
    <cellStyle name="Comma 4" xfId="96"/>
    <cellStyle name="Currency" xfId="42" builtinId="4"/>
    <cellStyle name="Currency 2" xfId="209"/>
    <cellStyle name="Explanatory Text" xfId="16" builtinId="53" customBuiltin="1"/>
    <cellStyle name="Explanatory Text 2" xfId="153"/>
    <cellStyle name="Explanatory Text 3" xfId="112"/>
    <cellStyle name="Explanatory Text 4" xfId="59"/>
    <cellStyle name="Good" xfId="6" builtinId="26" customBuiltin="1"/>
    <cellStyle name="Good 2" xfId="143"/>
    <cellStyle name="Good 3" xfId="102"/>
    <cellStyle name="Good 4" xfId="49"/>
    <cellStyle name="Heading 1" xfId="2" builtinId="16" customBuiltin="1"/>
    <cellStyle name="Heading 1 2" xfId="139"/>
    <cellStyle name="Heading 1 3" xfId="98"/>
    <cellStyle name="Heading 1 4" xfId="45"/>
    <cellStyle name="Heading 2" xfId="3" builtinId="17" customBuiltin="1"/>
    <cellStyle name="Heading 2 2" xfId="140"/>
    <cellStyle name="Heading 2 3" xfId="99"/>
    <cellStyle name="Heading 2 4" xfId="46"/>
    <cellStyle name="Heading 3" xfId="4" builtinId="18" customBuiltin="1"/>
    <cellStyle name="Heading 3 2" xfId="141"/>
    <cellStyle name="Heading 3 3" xfId="100"/>
    <cellStyle name="Heading 3 4" xfId="47"/>
    <cellStyle name="Heading 4" xfId="5" builtinId="19" customBuiltin="1"/>
    <cellStyle name="Heading 4 2" xfId="142"/>
    <cellStyle name="Heading 4 3" xfId="101"/>
    <cellStyle name="Heading 4 4" xfId="48"/>
    <cellStyle name="Input" xfId="9" builtinId="20" customBuiltin="1"/>
    <cellStyle name="Input 2" xfId="146"/>
    <cellStyle name="Input 3" xfId="105"/>
    <cellStyle name="Input 4" xfId="52"/>
    <cellStyle name="Linked Cell" xfId="12" builtinId="24" customBuiltin="1"/>
    <cellStyle name="Linked Cell 2" xfId="149"/>
    <cellStyle name="Linked Cell 3" xfId="108"/>
    <cellStyle name="Linked Cell 4" xfId="55"/>
    <cellStyle name="Neutral" xfId="8" builtinId="28" customBuiltin="1"/>
    <cellStyle name="Neutral 2" xfId="145"/>
    <cellStyle name="Neutral 3" xfId="104"/>
    <cellStyle name="Neutral 4" xfId="51"/>
    <cellStyle name="Normal" xfId="0" builtinId="0"/>
    <cellStyle name="Normal 10" xfId="181"/>
    <cellStyle name="Normal 2" xfId="89"/>
    <cellStyle name="Normal 2 2" xfId="90"/>
    <cellStyle name="Normal 3" xfId="91"/>
    <cellStyle name="Normal 4" xfId="92"/>
    <cellStyle name="Normal 5" xfId="93"/>
    <cellStyle name="Normal 6" xfId="94"/>
    <cellStyle name="Normal 7" xfId="138"/>
    <cellStyle name="Normal 8" xfId="97"/>
    <cellStyle name="Normal 8 2" xfId="195"/>
    <cellStyle name="Normal 9" xfId="44"/>
    <cellStyle name="Normal_2001 - 2003 OM Monthly 1" xfId="88"/>
    <cellStyle name="Normal_O&amp;M 04QTR07" xfId="85"/>
    <cellStyle name="Note" xfId="15" builtinId="10" customBuiltin="1"/>
    <cellStyle name="Note 2" xfId="152"/>
    <cellStyle name="Note 3" xfId="111"/>
    <cellStyle name="Note 3 2" xfId="196"/>
    <cellStyle name="Note 4" xfId="58"/>
    <cellStyle name="Note 5" xfId="182"/>
    <cellStyle name="Output" xfId="10" builtinId="21" customBuiltin="1"/>
    <cellStyle name="Output 2" xfId="147"/>
    <cellStyle name="Output 3" xfId="106"/>
    <cellStyle name="Output 4" xfId="53"/>
    <cellStyle name="Percent" xfId="43" builtinId="5"/>
    <cellStyle name="Percent 2" xfId="87"/>
    <cellStyle name="Percent 3" xfId="179"/>
    <cellStyle name="Percent 4" xfId="95"/>
    <cellStyle name="Percent 5" xfId="210"/>
    <cellStyle name="Title" xfId="1" builtinId="15" customBuiltin="1"/>
    <cellStyle name="Total" xfId="17" builtinId="25" customBuiltin="1"/>
    <cellStyle name="Total 2" xfId="154"/>
    <cellStyle name="Total 3" xfId="113"/>
    <cellStyle name="Total 4" xfId="60"/>
    <cellStyle name="Warning Text" xfId="14" builtinId="11" customBuiltin="1"/>
    <cellStyle name="Warning Text 2" xfId="151"/>
    <cellStyle name="Warning Text 3" xfId="110"/>
    <cellStyle name="Warning Text 4" xfId="57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1"/>
  <sheetViews>
    <sheetView showGridLines="0" tabSelected="1" workbookViewId="0"/>
  </sheetViews>
  <sheetFormatPr defaultColWidth="9.140625" defaultRowHeight="15" outlineLevelRow="3" outlineLevelCol="1" x14ac:dyDescent="0.25"/>
  <cols>
    <col min="1" max="1" width="46.7109375" customWidth="1"/>
    <col min="2" max="2" width="15" customWidth="1" outlineLevel="1"/>
    <col min="3" max="13" width="9.140625" customWidth="1" outlineLevel="1"/>
    <col min="14" max="15" width="16" customWidth="1" outlineLevel="1"/>
    <col min="16" max="16" width="2.42578125" style="115" customWidth="1" outlineLevel="1"/>
    <col min="17" max="17" width="18.85546875" style="115" customWidth="1" outlineLevel="1"/>
    <col min="18" max="26" width="15.140625" style="25" customWidth="1"/>
    <col min="27" max="35" width="16.28515625" hidden="1" customWidth="1"/>
    <col min="36" max="36" width="25.7109375" customWidth="1"/>
    <col min="37" max="16384" width="9.140625" style="106"/>
  </cols>
  <sheetData>
    <row r="1" spans="1:36" x14ac:dyDescent="0.25">
      <c r="A1" s="28" t="s">
        <v>171</v>
      </c>
    </row>
    <row r="2" spans="1:36" x14ac:dyDescent="0.25">
      <c r="A2" s="28" t="s">
        <v>172</v>
      </c>
    </row>
    <row r="3" spans="1:36" x14ac:dyDescent="0.25">
      <c r="A3" s="28" t="s">
        <v>173</v>
      </c>
    </row>
    <row r="4" spans="1:36" x14ac:dyDescent="0.25">
      <c r="A4" s="28" t="s">
        <v>174</v>
      </c>
    </row>
    <row r="5" spans="1:36" x14ac:dyDescent="0.25">
      <c r="A5" s="29" t="s">
        <v>288</v>
      </c>
      <c r="R5" s="146" t="s">
        <v>169</v>
      </c>
      <c r="S5" s="147"/>
      <c r="T5" s="148"/>
      <c r="U5" s="146" t="s">
        <v>167</v>
      </c>
      <c r="V5" s="147"/>
      <c r="W5" s="148"/>
      <c r="X5" s="146" t="s">
        <v>168</v>
      </c>
      <c r="Y5" s="147"/>
      <c r="Z5" s="148"/>
      <c r="AA5" s="39" t="s">
        <v>169</v>
      </c>
      <c r="AB5" s="38"/>
      <c r="AC5" s="38"/>
      <c r="AD5" s="39" t="s">
        <v>167</v>
      </c>
      <c r="AE5" s="38"/>
      <c r="AF5" s="38"/>
      <c r="AG5" s="39" t="s">
        <v>168</v>
      </c>
      <c r="AH5" s="38"/>
      <c r="AI5" s="38"/>
      <c r="AJ5" s="37"/>
    </row>
    <row r="6" spans="1:36" x14ac:dyDescent="0.25">
      <c r="N6" t="s">
        <v>187</v>
      </c>
      <c r="O6" t="s">
        <v>188</v>
      </c>
      <c r="R6" s="30" t="s">
        <v>190</v>
      </c>
      <c r="S6" s="22" t="s">
        <v>191</v>
      </c>
      <c r="T6" s="22" t="s">
        <v>192</v>
      </c>
      <c r="U6" s="13" t="s">
        <v>190</v>
      </c>
      <c r="V6" s="15" t="s">
        <v>191</v>
      </c>
      <c r="W6" s="15" t="s">
        <v>192</v>
      </c>
      <c r="X6" s="13" t="s">
        <v>190</v>
      </c>
      <c r="Y6" s="15" t="s">
        <v>191</v>
      </c>
      <c r="Z6" s="15" t="s">
        <v>192</v>
      </c>
      <c r="AA6" s="36" t="s">
        <v>190</v>
      </c>
      <c r="AB6" s="35" t="s">
        <v>191</v>
      </c>
      <c r="AC6" s="35" t="s">
        <v>192</v>
      </c>
      <c r="AD6" s="34" t="s">
        <v>190</v>
      </c>
      <c r="AE6" s="33" t="s">
        <v>191</v>
      </c>
      <c r="AF6" s="33" t="s">
        <v>192</v>
      </c>
      <c r="AG6" s="34" t="s">
        <v>190</v>
      </c>
      <c r="AH6" s="33" t="s">
        <v>191</v>
      </c>
      <c r="AI6" s="33" t="s">
        <v>192</v>
      </c>
      <c r="AJ6" s="24"/>
    </row>
    <row r="7" spans="1:36" x14ac:dyDescent="0.25">
      <c r="A7" s="26" t="s">
        <v>170</v>
      </c>
      <c r="B7" s="27" t="s">
        <v>175</v>
      </c>
      <c r="C7" s="27" t="s">
        <v>176</v>
      </c>
      <c r="D7" s="27" t="s">
        <v>177</v>
      </c>
      <c r="E7" s="27" t="s">
        <v>178</v>
      </c>
      <c r="F7" s="27" t="s">
        <v>179</v>
      </c>
      <c r="G7" s="27" t="s">
        <v>180</v>
      </c>
      <c r="H7" s="27" t="s">
        <v>181</v>
      </c>
      <c r="I7" s="27" t="s">
        <v>182</v>
      </c>
      <c r="J7" s="27" t="s">
        <v>183</v>
      </c>
      <c r="K7" s="27" t="s">
        <v>184</v>
      </c>
      <c r="L7" s="27" t="s">
        <v>185</v>
      </c>
      <c r="M7" s="27" t="s">
        <v>186</v>
      </c>
      <c r="N7" s="27" t="s">
        <v>175</v>
      </c>
      <c r="O7" s="27" t="s">
        <v>175</v>
      </c>
      <c r="P7" s="116"/>
      <c r="Q7" s="116" t="s">
        <v>189</v>
      </c>
      <c r="R7" s="21" t="s">
        <v>175</v>
      </c>
      <c r="S7" s="17" t="s">
        <v>175</v>
      </c>
      <c r="T7" s="17" t="s">
        <v>175</v>
      </c>
      <c r="U7" s="21" t="s">
        <v>175</v>
      </c>
      <c r="V7" s="17" t="s">
        <v>175</v>
      </c>
      <c r="W7" s="17" t="s">
        <v>175</v>
      </c>
      <c r="X7" s="21" t="s">
        <v>175</v>
      </c>
      <c r="Y7" s="17" t="s">
        <v>175</v>
      </c>
      <c r="Z7" s="17" t="s">
        <v>175</v>
      </c>
      <c r="AA7" s="32" t="s">
        <v>193</v>
      </c>
      <c r="AB7" s="31" t="s">
        <v>193</v>
      </c>
      <c r="AC7" s="31" t="s">
        <v>193</v>
      </c>
      <c r="AD7" s="32" t="s">
        <v>193</v>
      </c>
      <c r="AE7" s="31" t="s">
        <v>193</v>
      </c>
      <c r="AF7" s="31" t="s">
        <v>193</v>
      </c>
      <c r="AG7" s="32" t="s">
        <v>193</v>
      </c>
      <c r="AH7" s="31" t="s">
        <v>193</v>
      </c>
      <c r="AI7" s="31" t="s">
        <v>193</v>
      </c>
      <c r="AJ7" s="9" t="s">
        <v>166</v>
      </c>
    </row>
    <row r="8" spans="1:36" outlineLevel="3" x14ac:dyDescent="0.25">
      <c r="A8" s="2" t="s">
        <v>73</v>
      </c>
      <c r="B8" s="99">
        <v>3943.56</v>
      </c>
      <c r="N8" s="23">
        <f t="shared" ref="N8:N13" si="0">B8</f>
        <v>3943.56</v>
      </c>
      <c r="O8" s="23">
        <f t="shared" ref="O8:O13" si="1">SUM(B8:M8)</f>
        <v>3943.56</v>
      </c>
      <c r="P8" s="103"/>
      <c r="Q8" s="117">
        <v>9.3100000000000002E-2</v>
      </c>
      <c r="R8" s="3">
        <f t="shared" ref="R8:R13" si="2">IF(LEFT(AJ8,6)="Direct",N8,0)</f>
        <v>0</v>
      </c>
      <c r="S8" s="16">
        <f t="shared" ref="S8:S13" si="3">N8-R8</f>
        <v>3943.56</v>
      </c>
      <c r="T8" s="12">
        <f t="shared" ref="T8:T13" si="4">R8+S8</f>
        <v>3943.56</v>
      </c>
      <c r="U8" s="3">
        <f t="shared" ref="U8:U13" si="5">IF(LEFT(AJ8,9)="direct-wa", N8,0)</f>
        <v>0</v>
      </c>
      <c r="V8" s="16">
        <f t="shared" ref="V8:V13" si="6">IF(AJ8="direct-wa",0,N8*Q8)</f>
        <v>367.14543600000002</v>
      </c>
      <c r="W8" s="12">
        <f t="shared" ref="W8:W13" si="7">U8+V8</f>
        <v>367.14543600000002</v>
      </c>
      <c r="X8" s="3">
        <f t="shared" ref="X8:X13" si="8">IF(LEFT(AJ8,9)="direct-or",N8,0)</f>
        <v>0</v>
      </c>
      <c r="Y8" s="16">
        <f t="shared" ref="Y8:Y13" si="9">S8-V8</f>
        <v>3576.4145639999997</v>
      </c>
      <c r="Z8" s="12">
        <f t="shared" ref="Z8:Z13" si="10">X8+Y8</f>
        <v>3576.4145639999997</v>
      </c>
      <c r="AA8" s="25">
        <f t="shared" ref="AA8:AA13" si="11">IF(LEFT(AJ8,6)="Direct",O8,0)</f>
        <v>0</v>
      </c>
      <c r="AB8" s="25">
        <f t="shared" ref="AB8:AB13" si="12">O8-AA8</f>
        <v>3943.56</v>
      </c>
      <c r="AC8" s="25">
        <f t="shared" ref="AC8:AC13" si="13">AA8+AB8</f>
        <v>3943.56</v>
      </c>
      <c r="AD8" s="25">
        <f t="shared" ref="AD8:AD13" si="14">IF(LEFT(AJ8,9)="direct-wa", O8,0)</f>
        <v>0</v>
      </c>
      <c r="AE8" s="25">
        <f t="shared" ref="AE8:AE13" si="15">IF(AJ8="direct-wa",0,O8*Q8)</f>
        <v>367.14543600000002</v>
      </c>
      <c r="AF8" s="25">
        <f t="shared" ref="AF8:AF13" si="16">AD8+AE8</f>
        <v>367.14543600000002</v>
      </c>
      <c r="AG8" s="25">
        <f t="shared" ref="AG8:AG13" si="17">IF(LEFT(AJ8,9)="direct-or",O8,0)</f>
        <v>0</v>
      </c>
      <c r="AH8" s="25">
        <f t="shared" ref="AH8:AH13" si="18">AB8-AE8</f>
        <v>3576.4145639999997</v>
      </c>
      <c r="AI8" s="25">
        <f t="shared" ref="AI8:AI13" si="19">AG8+AH8</f>
        <v>3576.4145639999997</v>
      </c>
      <c r="AJ8" s="8" t="s">
        <v>53</v>
      </c>
    </row>
    <row r="9" spans="1:36" outlineLevel="3" x14ac:dyDescent="0.25">
      <c r="A9" s="102" t="s">
        <v>73</v>
      </c>
      <c r="B9" s="99">
        <v>22041.27</v>
      </c>
      <c r="N9" s="23">
        <f t="shared" si="0"/>
        <v>22041.27</v>
      </c>
      <c r="O9" s="23">
        <f t="shared" si="1"/>
        <v>22041.27</v>
      </c>
      <c r="P9" s="103"/>
      <c r="Q9" s="117">
        <v>9.3100000000000002E-2</v>
      </c>
      <c r="R9" s="11">
        <f t="shared" si="2"/>
        <v>0</v>
      </c>
      <c r="S9" s="6">
        <f t="shared" si="3"/>
        <v>22041.27</v>
      </c>
      <c r="T9" s="20">
        <f t="shared" si="4"/>
        <v>22041.27</v>
      </c>
      <c r="U9" s="11">
        <f t="shared" si="5"/>
        <v>0</v>
      </c>
      <c r="V9" s="6">
        <f t="shared" si="6"/>
        <v>2052.0422370000001</v>
      </c>
      <c r="W9" s="20">
        <f t="shared" si="7"/>
        <v>2052.0422370000001</v>
      </c>
      <c r="X9" s="11">
        <f t="shared" si="8"/>
        <v>0</v>
      </c>
      <c r="Y9" s="6">
        <f t="shared" si="9"/>
        <v>19989.227762999999</v>
      </c>
      <c r="Z9" s="20">
        <f t="shared" si="10"/>
        <v>19989.227762999999</v>
      </c>
      <c r="AA9" s="25">
        <f t="shared" si="11"/>
        <v>0</v>
      </c>
      <c r="AB9" s="25">
        <f t="shared" si="12"/>
        <v>22041.27</v>
      </c>
      <c r="AC9" s="25">
        <f t="shared" si="13"/>
        <v>22041.27</v>
      </c>
      <c r="AD9" s="25">
        <f t="shared" si="14"/>
        <v>0</v>
      </c>
      <c r="AE9" s="25">
        <f t="shared" si="15"/>
        <v>2052.0422370000001</v>
      </c>
      <c r="AF9" s="25">
        <f t="shared" si="16"/>
        <v>2052.0422370000001</v>
      </c>
      <c r="AG9" s="25">
        <f t="shared" si="17"/>
        <v>0</v>
      </c>
      <c r="AH9" s="25">
        <f t="shared" si="18"/>
        <v>19989.227762999999</v>
      </c>
      <c r="AI9" s="25">
        <f t="shared" si="19"/>
        <v>19989.227762999999</v>
      </c>
      <c r="AJ9" s="7" t="s">
        <v>53</v>
      </c>
    </row>
    <row r="10" spans="1:36" outlineLevel="3" x14ac:dyDescent="0.25">
      <c r="A10" s="102" t="s">
        <v>73</v>
      </c>
      <c r="B10" s="99">
        <v>21624.27</v>
      </c>
      <c r="N10" s="23">
        <f t="shared" si="0"/>
        <v>21624.27</v>
      </c>
      <c r="O10" s="23">
        <f t="shared" si="1"/>
        <v>21624.27</v>
      </c>
      <c r="P10" s="103"/>
      <c r="Q10" s="117">
        <v>9.3100000000000002E-2</v>
      </c>
      <c r="R10" s="11">
        <f t="shared" si="2"/>
        <v>0</v>
      </c>
      <c r="S10" s="6">
        <f t="shared" si="3"/>
        <v>21624.27</v>
      </c>
      <c r="T10" s="20">
        <f t="shared" si="4"/>
        <v>21624.27</v>
      </c>
      <c r="U10" s="11">
        <f t="shared" si="5"/>
        <v>0</v>
      </c>
      <c r="V10" s="6">
        <f t="shared" si="6"/>
        <v>2013.2195370000002</v>
      </c>
      <c r="W10" s="20">
        <f t="shared" si="7"/>
        <v>2013.2195370000002</v>
      </c>
      <c r="X10" s="11">
        <f t="shared" si="8"/>
        <v>0</v>
      </c>
      <c r="Y10" s="6">
        <f t="shared" si="9"/>
        <v>19611.050463</v>
      </c>
      <c r="Z10" s="20">
        <f t="shared" si="10"/>
        <v>19611.050463</v>
      </c>
      <c r="AA10" s="25">
        <f t="shared" si="11"/>
        <v>0</v>
      </c>
      <c r="AB10" s="25">
        <f t="shared" si="12"/>
        <v>21624.27</v>
      </c>
      <c r="AC10" s="25">
        <f t="shared" si="13"/>
        <v>21624.27</v>
      </c>
      <c r="AD10" s="25">
        <f t="shared" si="14"/>
        <v>0</v>
      </c>
      <c r="AE10" s="25">
        <f t="shared" si="15"/>
        <v>2013.2195370000002</v>
      </c>
      <c r="AF10" s="25">
        <f t="shared" si="16"/>
        <v>2013.2195370000002</v>
      </c>
      <c r="AG10" s="25">
        <f t="shared" si="17"/>
        <v>0</v>
      </c>
      <c r="AH10" s="25">
        <f t="shared" si="18"/>
        <v>19611.050463</v>
      </c>
      <c r="AI10" s="25">
        <f t="shared" si="19"/>
        <v>19611.050463</v>
      </c>
      <c r="AJ10" s="7" t="s">
        <v>53</v>
      </c>
    </row>
    <row r="11" spans="1:36" outlineLevel="3" x14ac:dyDescent="0.25">
      <c r="A11" s="102" t="s">
        <v>73</v>
      </c>
      <c r="B11" s="99">
        <v>2555.0700000000002</v>
      </c>
      <c r="N11" s="23">
        <f t="shared" si="0"/>
        <v>2555.0700000000002</v>
      </c>
      <c r="O11" s="23">
        <f t="shared" si="1"/>
        <v>2555.0700000000002</v>
      </c>
      <c r="P11" s="103"/>
      <c r="Q11" s="117">
        <v>9.3100000000000002E-2</v>
      </c>
      <c r="R11" s="11">
        <f t="shared" si="2"/>
        <v>0</v>
      </c>
      <c r="S11" s="6">
        <f t="shared" si="3"/>
        <v>2555.0700000000002</v>
      </c>
      <c r="T11" s="20">
        <f t="shared" si="4"/>
        <v>2555.0700000000002</v>
      </c>
      <c r="U11" s="11">
        <f t="shared" si="5"/>
        <v>0</v>
      </c>
      <c r="V11" s="6">
        <f t="shared" si="6"/>
        <v>237.87701700000002</v>
      </c>
      <c r="W11" s="20">
        <f t="shared" si="7"/>
        <v>237.87701700000002</v>
      </c>
      <c r="X11" s="11">
        <f t="shared" si="8"/>
        <v>0</v>
      </c>
      <c r="Y11" s="6">
        <f t="shared" si="9"/>
        <v>2317.1929829999999</v>
      </c>
      <c r="Z11" s="20">
        <f t="shared" si="10"/>
        <v>2317.1929829999999</v>
      </c>
      <c r="AA11" s="25">
        <f t="shared" si="11"/>
        <v>0</v>
      </c>
      <c r="AB11" s="25">
        <f t="shared" si="12"/>
        <v>2555.0700000000002</v>
      </c>
      <c r="AC11" s="25">
        <f t="shared" si="13"/>
        <v>2555.0700000000002</v>
      </c>
      <c r="AD11" s="25">
        <f t="shared" si="14"/>
        <v>0</v>
      </c>
      <c r="AE11" s="25">
        <f t="shared" si="15"/>
        <v>237.87701700000002</v>
      </c>
      <c r="AF11" s="25">
        <f t="shared" si="16"/>
        <v>237.87701700000002</v>
      </c>
      <c r="AG11" s="25">
        <f t="shared" si="17"/>
        <v>0</v>
      </c>
      <c r="AH11" s="25">
        <f t="shared" si="18"/>
        <v>2317.1929829999999</v>
      </c>
      <c r="AI11" s="25">
        <f t="shared" si="19"/>
        <v>2317.1929829999999</v>
      </c>
      <c r="AJ11" s="7" t="s">
        <v>53</v>
      </c>
    </row>
    <row r="12" spans="1:36" outlineLevel="3" x14ac:dyDescent="0.25">
      <c r="A12" s="102" t="s">
        <v>73</v>
      </c>
      <c r="B12" s="99"/>
      <c r="N12" s="23">
        <f t="shared" si="0"/>
        <v>0</v>
      </c>
      <c r="O12" s="23">
        <f t="shared" si="1"/>
        <v>0</v>
      </c>
      <c r="P12" s="103"/>
      <c r="Q12" s="117">
        <v>9.3100000000000002E-2</v>
      </c>
      <c r="R12" s="11">
        <f t="shared" si="2"/>
        <v>0</v>
      </c>
      <c r="S12" s="6">
        <f t="shared" si="3"/>
        <v>0</v>
      </c>
      <c r="T12" s="20">
        <f t="shared" si="4"/>
        <v>0</v>
      </c>
      <c r="U12" s="11">
        <f t="shared" si="5"/>
        <v>0</v>
      </c>
      <c r="V12" s="6">
        <f t="shared" si="6"/>
        <v>0</v>
      </c>
      <c r="W12" s="20">
        <f t="shared" si="7"/>
        <v>0</v>
      </c>
      <c r="X12" s="11">
        <f t="shared" si="8"/>
        <v>0</v>
      </c>
      <c r="Y12" s="6">
        <f t="shared" si="9"/>
        <v>0</v>
      </c>
      <c r="Z12" s="20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  <c r="AE12" s="25">
        <f t="shared" si="15"/>
        <v>0</v>
      </c>
      <c r="AF12" s="25">
        <f t="shared" si="16"/>
        <v>0</v>
      </c>
      <c r="AG12" s="25">
        <f t="shared" si="17"/>
        <v>0</v>
      </c>
      <c r="AH12" s="25">
        <f t="shared" si="18"/>
        <v>0</v>
      </c>
      <c r="AI12" s="25">
        <f t="shared" si="19"/>
        <v>0</v>
      </c>
      <c r="AJ12" s="7" t="s">
        <v>62</v>
      </c>
    </row>
    <row r="13" spans="1:36" outlineLevel="3" x14ac:dyDescent="0.25">
      <c r="A13" s="102" t="s">
        <v>73</v>
      </c>
      <c r="B13" s="99">
        <v>624.11</v>
      </c>
      <c r="N13" s="23">
        <f t="shared" si="0"/>
        <v>624.11</v>
      </c>
      <c r="O13" s="23">
        <f t="shared" si="1"/>
        <v>624.11</v>
      </c>
      <c r="P13" s="103"/>
      <c r="Q13" s="117">
        <v>9.3100000000000002E-2</v>
      </c>
      <c r="R13" s="11">
        <f t="shared" si="2"/>
        <v>0</v>
      </c>
      <c r="S13" s="6">
        <f t="shared" si="3"/>
        <v>624.11</v>
      </c>
      <c r="T13" s="20">
        <f t="shared" si="4"/>
        <v>624.11</v>
      </c>
      <c r="U13" s="11">
        <f t="shared" si="5"/>
        <v>0</v>
      </c>
      <c r="V13" s="6">
        <f t="shared" si="6"/>
        <v>58.104641000000001</v>
      </c>
      <c r="W13" s="20">
        <f t="shared" si="7"/>
        <v>58.104641000000001</v>
      </c>
      <c r="X13" s="11">
        <f t="shared" si="8"/>
        <v>0</v>
      </c>
      <c r="Y13" s="6">
        <f t="shared" si="9"/>
        <v>566.005359</v>
      </c>
      <c r="Z13" s="20">
        <f t="shared" si="10"/>
        <v>566.005359</v>
      </c>
      <c r="AA13" s="25">
        <f t="shared" si="11"/>
        <v>0</v>
      </c>
      <c r="AB13" s="25">
        <f t="shared" si="12"/>
        <v>624.11</v>
      </c>
      <c r="AC13" s="25">
        <f t="shared" si="13"/>
        <v>624.11</v>
      </c>
      <c r="AD13" s="25">
        <f t="shared" si="14"/>
        <v>0</v>
      </c>
      <c r="AE13" s="25">
        <f t="shared" si="15"/>
        <v>58.104641000000001</v>
      </c>
      <c r="AF13" s="25">
        <f t="shared" si="16"/>
        <v>58.104641000000001</v>
      </c>
      <c r="AG13" s="25">
        <f t="shared" si="17"/>
        <v>0</v>
      </c>
      <c r="AH13" s="25">
        <f t="shared" si="18"/>
        <v>566.005359</v>
      </c>
      <c r="AI13" s="25">
        <f t="shared" si="19"/>
        <v>566.005359</v>
      </c>
      <c r="AJ13" s="7" t="s">
        <v>62</v>
      </c>
    </row>
    <row r="14" spans="1:36" outlineLevel="2" x14ac:dyDescent="0.25">
      <c r="A14" s="102"/>
      <c r="B14" s="99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9"/>
      <c r="O14" s="109"/>
      <c r="P14" s="103"/>
      <c r="Q14" s="117"/>
      <c r="R14" s="11">
        <f t="shared" ref="R14:Z14" si="20">SUBTOTAL(9,R8:R13)</f>
        <v>0</v>
      </c>
      <c r="S14" s="6">
        <f t="shared" si="20"/>
        <v>50788.280000000006</v>
      </c>
      <c r="T14" s="20">
        <f t="shared" si="20"/>
        <v>50788.280000000006</v>
      </c>
      <c r="U14" s="11">
        <f t="shared" si="20"/>
        <v>0</v>
      </c>
      <c r="V14" s="6">
        <f t="shared" si="20"/>
        <v>4728.388868</v>
      </c>
      <c r="W14" s="20">
        <f t="shared" si="20"/>
        <v>4728.388868</v>
      </c>
      <c r="X14" s="11">
        <f t="shared" si="20"/>
        <v>0</v>
      </c>
      <c r="Y14" s="6">
        <f t="shared" si="20"/>
        <v>46059.891132000004</v>
      </c>
      <c r="Z14" s="20">
        <f t="shared" si="20"/>
        <v>46059.891132000004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118" t="s">
        <v>264</v>
      </c>
    </row>
    <row r="15" spans="1:36" outlineLevel="1" x14ac:dyDescent="0.25">
      <c r="A15" s="128" t="s">
        <v>72</v>
      </c>
      <c r="B15" s="11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121"/>
      <c r="P15" s="122"/>
      <c r="Q15" s="123"/>
      <c r="R15" s="124">
        <f t="shared" ref="R15:Z15" si="21">SUBTOTAL(9,R8:R13)</f>
        <v>0</v>
      </c>
      <c r="S15" s="125">
        <f t="shared" si="21"/>
        <v>50788.280000000006</v>
      </c>
      <c r="T15" s="126">
        <f t="shared" si="21"/>
        <v>50788.280000000006</v>
      </c>
      <c r="U15" s="124">
        <f t="shared" si="21"/>
        <v>0</v>
      </c>
      <c r="V15" s="125">
        <f t="shared" si="21"/>
        <v>4728.388868</v>
      </c>
      <c r="W15" s="126">
        <f t="shared" si="21"/>
        <v>4728.388868</v>
      </c>
      <c r="X15" s="124">
        <f t="shared" si="21"/>
        <v>0</v>
      </c>
      <c r="Y15" s="125">
        <f t="shared" si="21"/>
        <v>46059.891132000004</v>
      </c>
      <c r="Z15" s="126">
        <f t="shared" si="21"/>
        <v>46059.891132000004</v>
      </c>
      <c r="AA15" s="125"/>
      <c r="AB15" s="125"/>
      <c r="AC15" s="125"/>
      <c r="AD15" s="125"/>
      <c r="AE15" s="125"/>
      <c r="AF15" s="125"/>
      <c r="AG15" s="125"/>
      <c r="AH15" s="125"/>
      <c r="AI15" s="125"/>
      <c r="AJ15" s="127"/>
    </row>
    <row r="16" spans="1:36" outlineLevel="3" x14ac:dyDescent="0.25">
      <c r="A16" s="102" t="s">
        <v>76</v>
      </c>
      <c r="B16" s="99"/>
      <c r="N16" s="23">
        <f>B16</f>
        <v>0</v>
      </c>
      <c r="O16" s="23">
        <f>SUM(B16:M16)</f>
        <v>0</v>
      </c>
      <c r="P16" s="103"/>
      <c r="Q16" s="117">
        <v>9.3100000000000002E-2</v>
      </c>
      <c r="R16" s="11">
        <f>IF(LEFT(AJ16,6)="Direct",N16,0)</f>
        <v>0</v>
      </c>
      <c r="S16" s="6">
        <f>N16-R16</f>
        <v>0</v>
      </c>
      <c r="T16" s="20">
        <f>R16+S16</f>
        <v>0</v>
      </c>
      <c r="U16" s="11">
        <f>IF(LEFT(AJ16,9)="direct-wa", N16,0)</f>
        <v>0</v>
      </c>
      <c r="V16" s="6">
        <f>IF(AJ16="direct-wa",0,N16*Q16)</f>
        <v>0</v>
      </c>
      <c r="W16" s="20">
        <f>U16+V16</f>
        <v>0</v>
      </c>
      <c r="X16" s="11">
        <f>IF(LEFT(AJ16,9)="direct-or",N16,0)</f>
        <v>0</v>
      </c>
      <c r="Y16" s="6">
        <f>S16-V16</f>
        <v>0</v>
      </c>
      <c r="Z16" s="20">
        <f>X16+Y16</f>
        <v>0</v>
      </c>
      <c r="AA16" s="25">
        <f>IF(LEFT(AJ16,6)="Direct",O16,0)</f>
        <v>0</v>
      </c>
      <c r="AB16" s="25">
        <f>O16-AA16</f>
        <v>0</v>
      </c>
      <c r="AC16" s="25">
        <f>AA16+AB16</f>
        <v>0</v>
      </c>
      <c r="AD16" s="25">
        <f>IF(LEFT(AJ16,9)="direct-wa", O16,0)</f>
        <v>0</v>
      </c>
      <c r="AE16" s="25">
        <f>IF(AJ16="direct-wa",0,O16*Q16)</f>
        <v>0</v>
      </c>
      <c r="AF16" s="25">
        <f>AD16+AE16</f>
        <v>0</v>
      </c>
      <c r="AG16" s="25">
        <f>IF(LEFT(AJ16,9)="direct-or",O16,0)</f>
        <v>0</v>
      </c>
      <c r="AH16" s="25">
        <f>AB16-AE16</f>
        <v>0</v>
      </c>
      <c r="AI16" s="25">
        <f>AG16+AH16</f>
        <v>0</v>
      </c>
      <c r="AJ16" s="7" t="s">
        <v>62</v>
      </c>
    </row>
    <row r="17" spans="1:36" outlineLevel="2" x14ac:dyDescent="0.25">
      <c r="A17" s="102"/>
      <c r="B17" s="99"/>
      <c r="C17" s="101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9"/>
      <c r="O17" s="109"/>
      <c r="P17" s="103"/>
      <c r="Q17" s="117"/>
      <c r="R17" s="11">
        <f t="shared" ref="R17:Z17" si="22">SUBTOTAL(9,R16:R16)</f>
        <v>0</v>
      </c>
      <c r="S17" s="6">
        <f t="shared" si="22"/>
        <v>0</v>
      </c>
      <c r="T17" s="20">
        <f t="shared" si="22"/>
        <v>0</v>
      </c>
      <c r="U17" s="11">
        <f t="shared" si="22"/>
        <v>0</v>
      </c>
      <c r="V17" s="6">
        <f t="shared" si="22"/>
        <v>0</v>
      </c>
      <c r="W17" s="20">
        <f t="shared" si="22"/>
        <v>0</v>
      </c>
      <c r="X17" s="11">
        <f t="shared" si="22"/>
        <v>0</v>
      </c>
      <c r="Y17" s="6">
        <f t="shared" si="22"/>
        <v>0</v>
      </c>
      <c r="Z17" s="20">
        <f t="shared" si="22"/>
        <v>0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118" t="s">
        <v>265</v>
      </c>
    </row>
    <row r="18" spans="1:36" outlineLevel="1" x14ac:dyDescent="0.25">
      <c r="A18" s="128" t="s">
        <v>75</v>
      </c>
      <c r="B18" s="11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21"/>
      <c r="P18" s="122"/>
      <c r="Q18" s="123"/>
      <c r="R18" s="124">
        <f t="shared" ref="R18:Z18" si="23">SUBTOTAL(9,R16:R16)</f>
        <v>0</v>
      </c>
      <c r="S18" s="125">
        <f t="shared" si="23"/>
        <v>0</v>
      </c>
      <c r="T18" s="126">
        <f t="shared" si="23"/>
        <v>0</v>
      </c>
      <c r="U18" s="124">
        <f t="shared" si="23"/>
        <v>0</v>
      </c>
      <c r="V18" s="125">
        <f t="shared" si="23"/>
        <v>0</v>
      </c>
      <c r="W18" s="126">
        <f t="shared" si="23"/>
        <v>0</v>
      </c>
      <c r="X18" s="124">
        <f t="shared" si="23"/>
        <v>0</v>
      </c>
      <c r="Y18" s="125">
        <f t="shared" si="23"/>
        <v>0</v>
      </c>
      <c r="Z18" s="126">
        <f t="shared" si="23"/>
        <v>0</v>
      </c>
      <c r="AA18" s="125"/>
      <c r="AB18" s="125"/>
      <c r="AC18" s="125"/>
      <c r="AD18" s="125"/>
      <c r="AE18" s="125"/>
      <c r="AF18" s="125"/>
      <c r="AG18" s="125"/>
      <c r="AH18" s="125"/>
      <c r="AI18" s="125"/>
      <c r="AJ18" s="127"/>
    </row>
    <row r="19" spans="1:36" outlineLevel="3" x14ac:dyDescent="0.25">
      <c r="A19" s="102" t="s">
        <v>78</v>
      </c>
      <c r="B19" s="99"/>
      <c r="N19" s="23">
        <f>B19</f>
        <v>0</v>
      </c>
      <c r="O19" s="23">
        <f>SUM(B19:M19)</f>
        <v>0</v>
      </c>
      <c r="P19" s="103"/>
      <c r="Q19" s="117">
        <v>0.1086</v>
      </c>
      <c r="R19" s="11">
        <f>IF(LEFT(AJ19,6)="Direct",N19,0)</f>
        <v>0</v>
      </c>
      <c r="S19" s="6">
        <f>N19-R19</f>
        <v>0</v>
      </c>
      <c r="T19" s="20">
        <f>R19+S19</f>
        <v>0</v>
      </c>
      <c r="U19" s="11">
        <f>IF(LEFT(AJ19,9)="direct-wa", N19,0)</f>
        <v>0</v>
      </c>
      <c r="V19" s="6">
        <f>IF(AJ19="direct-wa",0,N19*Q19)</f>
        <v>0</v>
      </c>
      <c r="W19" s="20">
        <f>U19+V19</f>
        <v>0</v>
      </c>
      <c r="X19" s="11">
        <f>IF(LEFT(AJ19,9)="direct-or",N19,0)</f>
        <v>0</v>
      </c>
      <c r="Y19" s="6">
        <f>S19-V19</f>
        <v>0</v>
      </c>
      <c r="Z19" s="20">
        <f>X19+Y19</f>
        <v>0</v>
      </c>
      <c r="AA19" s="25">
        <f>IF(LEFT(AJ19,6)="Direct",O19,0)</f>
        <v>0</v>
      </c>
      <c r="AB19" s="25">
        <f>O19-AA19</f>
        <v>0</v>
      </c>
      <c r="AC19" s="25">
        <f>AA19+AB19</f>
        <v>0</v>
      </c>
      <c r="AD19" s="25">
        <f>IF(LEFT(AJ19,9)="direct-wa", O19,0)</f>
        <v>0</v>
      </c>
      <c r="AE19" s="25">
        <f>IF(AJ19="direct-wa",0,O19*Q19)</f>
        <v>0</v>
      </c>
      <c r="AF19" s="25">
        <f>AD19+AE19</f>
        <v>0</v>
      </c>
      <c r="AG19" s="25">
        <f>IF(LEFT(AJ19,9)="direct-or",O19,0)</f>
        <v>0</v>
      </c>
      <c r="AH19" s="25">
        <f>AB19-AE19</f>
        <v>0</v>
      </c>
      <c r="AI19" s="25">
        <f>AG19+AH19</f>
        <v>0</v>
      </c>
      <c r="AJ19" s="7" t="s">
        <v>60</v>
      </c>
    </row>
    <row r="20" spans="1:36" outlineLevel="2" x14ac:dyDescent="0.25">
      <c r="A20" s="102"/>
      <c r="B20" s="99"/>
      <c r="C20" s="101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9"/>
      <c r="O20" s="109"/>
      <c r="P20" s="103"/>
      <c r="Q20" s="117"/>
      <c r="R20" s="11">
        <f t="shared" ref="R20:Z20" si="24">SUBTOTAL(9,R19:R19)</f>
        <v>0</v>
      </c>
      <c r="S20" s="6">
        <f t="shared" si="24"/>
        <v>0</v>
      </c>
      <c r="T20" s="20">
        <f t="shared" si="24"/>
        <v>0</v>
      </c>
      <c r="U20" s="11">
        <f t="shared" si="24"/>
        <v>0</v>
      </c>
      <c r="V20" s="6">
        <f t="shared" si="24"/>
        <v>0</v>
      </c>
      <c r="W20" s="20">
        <f t="shared" si="24"/>
        <v>0</v>
      </c>
      <c r="X20" s="11">
        <f t="shared" si="24"/>
        <v>0</v>
      </c>
      <c r="Y20" s="6">
        <f t="shared" si="24"/>
        <v>0</v>
      </c>
      <c r="Z20" s="20">
        <f t="shared" si="24"/>
        <v>0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118" t="s">
        <v>266</v>
      </c>
    </row>
    <row r="21" spans="1:36" outlineLevel="3" x14ac:dyDescent="0.25">
      <c r="A21" s="102" t="s">
        <v>78</v>
      </c>
      <c r="B21" s="99">
        <v>1454.42</v>
      </c>
      <c r="N21" s="23">
        <f>B21</f>
        <v>1454.42</v>
      </c>
      <c r="O21" s="23">
        <f>SUM(B21:M21)</f>
        <v>1454.42</v>
      </c>
      <c r="P21" s="103"/>
      <c r="Q21" s="117">
        <v>0</v>
      </c>
      <c r="R21" s="11">
        <f>IF(LEFT(AJ21,6)="Direct",N21,0)</f>
        <v>1454.42</v>
      </c>
      <c r="S21" s="6">
        <f>N21-R21</f>
        <v>0</v>
      </c>
      <c r="T21" s="20">
        <f>R21+S21</f>
        <v>1454.42</v>
      </c>
      <c r="U21" s="11">
        <f>IF(LEFT(AJ21,9)="direct-wa", N21,0)</f>
        <v>0</v>
      </c>
      <c r="V21" s="6">
        <f>IF(AJ21="direct-wa",0,N21*Q21)</f>
        <v>0</v>
      </c>
      <c r="W21" s="20">
        <f>U21+V21</f>
        <v>0</v>
      </c>
      <c r="X21" s="11">
        <f>IF(LEFT(AJ21,9)="direct-or",N21,0)</f>
        <v>1454.42</v>
      </c>
      <c r="Y21" s="6">
        <f>S21-V21</f>
        <v>0</v>
      </c>
      <c r="Z21" s="20">
        <f>X21+Y21</f>
        <v>1454.42</v>
      </c>
      <c r="AA21" s="25">
        <f>IF(LEFT(AJ21,6)="Direct",O21,0)</f>
        <v>1454.42</v>
      </c>
      <c r="AB21" s="25">
        <f>O21-AA21</f>
        <v>0</v>
      </c>
      <c r="AC21" s="25">
        <f>AA21+AB21</f>
        <v>1454.42</v>
      </c>
      <c r="AD21" s="25">
        <f>IF(LEFT(AJ21,9)="direct-wa", O21,0)</f>
        <v>0</v>
      </c>
      <c r="AE21" s="25">
        <f>IF(AJ21="direct-wa",0,O21*Q21)</f>
        <v>0</v>
      </c>
      <c r="AF21" s="25">
        <f>AD21+AE21</f>
        <v>0</v>
      </c>
      <c r="AG21" s="25">
        <f>IF(LEFT(AJ21,9)="direct-or",O21,0)</f>
        <v>1454.42</v>
      </c>
      <c r="AH21" s="25">
        <f>AB21-AE21</f>
        <v>0</v>
      </c>
      <c r="AI21" s="25">
        <f>AG21+AH21</f>
        <v>1454.42</v>
      </c>
      <c r="AJ21" s="7" t="s">
        <v>61</v>
      </c>
    </row>
    <row r="22" spans="1:36" outlineLevel="2" x14ac:dyDescent="0.25">
      <c r="A22" s="102"/>
      <c r="B22" s="99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9"/>
      <c r="O22" s="109"/>
      <c r="P22" s="103"/>
      <c r="Q22" s="117"/>
      <c r="R22" s="11">
        <f t="shared" ref="R22:Z22" si="25">SUBTOTAL(9,R21:R21)</f>
        <v>1454.42</v>
      </c>
      <c r="S22" s="6">
        <f t="shared" si="25"/>
        <v>0</v>
      </c>
      <c r="T22" s="20">
        <f t="shared" si="25"/>
        <v>1454.42</v>
      </c>
      <c r="U22" s="11">
        <f t="shared" si="25"/>
        <v>0</v>
      </c>
      <c r="V22" s="6">
        <f t="shared" si="25"/>
        <v>0</v>
      </c>
      <c r="W22" s="20">
        <f t="shared" si="25"/>
        <v>0</v>
      </c>
      <c r="X22" s="11">
        <f t="shared" si="25"/>
        <v>1454.42</v>
      </c>
      <c r="Y22" s="6">
        <f t="shared" si="25"/>
        <v>0</v>
      </c>
      <c r="Z22" s="20">
        <f t="shared" si="25"/>
        <v>1454.42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118" t="s">
        <v>267</v>
      </c>
    </row>
    <row r="23" spans="1:36" outlineLevel="3" x14ac:dyDescent="0.25">
      <c r="A23" s="102" t="s">
        <v>78</v>
      </c>
      <c r="B23" s="99">
        <v>196377.89</v>
      </c>
      <c r="N23" s="23">
        <f>B23</f>
        <v>196377.89</v>
      </c>
      <c r="O23" s="23">
        <f>SUM(B23:M23)</f>
        <v>196377.89</v>
      </c>
      <c r="P23" s="103"/>
      <c r="Q23" s="117">
        <v>9.3100000000000002E-2</v>
      </c>
      <c r="R23" s="11">
        <f>IF(LEFT(AJ23,6)="Direct",N23,0)</f>
        <v>0</v>
      </c>
      <c r="S23" s="6">
        <f>N23-R23</f>
        <v>196377.89</v>
      </c>
      <c r="T23" s="20">
        <f>R23+S23</f>
        <v>196377.89</v>
      </c>
      <c r="U23" s="11">
        <f>IF(LEFT(AJ23,9)="direct-wa", N23,0)</f>
        <v>0</v>
      </c>
      <c r="V23" s="6">
        <f>IF(AJ23="direct-wa",0,N23*Q23)</f>
        <v>18282.781559000003</v>
      </c>
      <c r="W23" s="20">
        <f>U23+V23</f>
        <v>18282.781559000003</v>
      </c>
      <c r="X23" s="11">
        <f>IF(LEFT(AJ23,9)="direct-or",N23,0)</f>
        <v>0</v>
      </c>
      <c r="Y23" s="6">
        <f>S23-V23</f>
        <v>178095.10844100002</v>
      </c>
      <c r="Z23" s="20">
        <f>X23+Y23</f>
        <v>178095.10844100002</v>
      </c>
      <c r="AA23" s="25">
        <f>IF(LEFT(AJ23,6)="Direct",O23,0)</f>
        <v>0</v>
      </c>
      <c r="AB23" s="25">
        <f>O23-AA23</f>
        <v>196377.89</v>
      </c>
      <c r="AC23" s="25">
        <f>AA23+AB23</f>
        <v>196377.89</v>
      </c>
      <c r="AD23" s="25">
        <f>IF(LEFT(AJ23,9)="direct-wa", O23,0)</f>
        <v>0</v>
      </c>
      <c r="AE23" s="25">
        <f>IF(AJ23="direct-wa",0,O23*Q23)</f>
        <v>18282.781559000003</v>
      </c>
      <c r="AF23" s="25">
        <f>AD23+AE23</f>
        <v>18282.781559000003</v>
      </c>
      <c r="AG23" s="25">
        <f>IF(LEFT(AJ23,9)="direct-or",O23,0)</f>
        <v>0</v>
      </c>
      <c r="AH23" s="25">
        <f>AB23-AE23</f>
        <v>178095.10844100002</v>
      </c>
      <c r="AI23" s="25">
        <f>AG23+AH23</f>
        <v>178095.10844100002</v>
      </c>
      <c r="AJ23" s="7" t="s">
        <v>62</v>
      </c>
    </row>
    <row r="24" spans="1:36" outlineLevel="2" x14ac:dyDescent="0.25">
      <c r="A24" s="102"/>
      <c r="B24" s="99"/>
      <c r="C24" s="101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9"/>
      <c r="O24" s="109"/>
      <c r="P24" s="103"/>
      <c r="Q24" s="117"/>
      <c r="R24" s="11">
        <f t="shared" ref="R24:Z24" si="26">SUBTOTAL(9,R23:R23)</f>
        <v>0</v>
      </c>
      <c r="S24" s="6">
        <f t="shared" si="26"/>
        <v>196377.89</v>
      </c>
      <c r="T24" s="20">
        <f t="shared" si="26"/>
        <v>196377.89</v>
      </c>
      <c r="U24" s="11">
        <f t="shared" si="26"/>
        <v>0</v>
      </c>
      <c r="V24" s="6">
        <f t="shared" si="26"/>
        <v>18282.781559000003</v>
      </c>
      <c r="W24" s="20">
        <f t="shared" si="26"/>
        <v>18282.781559000003</v>
      </c>
      <c r="X24" s="11">
        <f t="shared" si="26"/>
        <v>0</v>
      </c>
      <c r="Y24" s="6">
        <f t="shared" si="26"/>
        <v>178095.10844100002</v>
      </c>
      <c r="Z24" s="20">
        <f t="shared" si="26"/>
        <v>178095.10844100002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118" t="s">
        <v>265</v>
      </c>
    </row>
    <row r="25" spans="1:36" outlineLevel="1" x14ac:dyDescent="0.25">
      <c r="A25" s="128" t="s">
        <v>77</v>
      </c>
      <c r="B25" s="119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121"/>
      <c r="P25" s="122"/>
      <c r="Q25" s="123"/>
      <c r="R25" s="124">
        <f t="shared" ref="R25:Z25" si="27">SUBTOTAL(9,R19:R23)</f>
        <v>1454.42</v>
      </c>
      <c r="S25" s="125">
        <f t="shared" si="27"/>
        <v>196377.89</v>
      </c>
      <c r="T25" s="126">
        <f t="shared" si="27"/>
        <v>197832.31000000003</v>
      </c>
      <c r="U25" s="124">
        <f t="shared" si="27"/>
        <v>0</v>
      </c>
      <c r="V25" s="125">
        <f t="shared" si="27"/>
        <v>18282.781559000003</v>
      </c>
      <c r="W25" s="126">
        <f t="shared" si="27"/>
        <v>18282.781559000003</v>
      </c>
      <c r="X25" s="124">
        <f t="shared" si="27"/>
        <v>1454.42</v>
      </c>
      <c r="Y25" s="125">
        <f t="shared" si="27"/>
        <v>178095.10844100002</v>
      </c>
      <c r="Z25" s="126">
        <f t="shared" si="27"/>
        <v>179549.52844100003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27"/>
    </row>
    <row r="26" spans="1:36" outlineLevel="3" x14ac:dyDescent="0.25">
      <c r="A26" s="102" t="s">
        <v>80</v>
      </c>
      <c r="B26" s="99"/>
      <c r="N26" s="23">
        <f>B26</f>
        <v>0</v>
      </c>
      <c r="O26" s="23">
        <f>SUM(B26:M26)</f>
        <v>0</v>
      </c>
      <c r="P26" s="103"/>
      <c r="Q26" s="117">
        <v>9.3100000000000002E-2</v>
      </c>
      <c r="R26" s="11">
        <f>IF(LEFT(AJ26,6)="Direct",N26,0)</f>
        <v>0</v>
      </c>
      <c r="S26" s="6">
        <f>N26-R26</f>
        <v>0</v>
      </c>
      <c r="T26" s="20">
        <f>R26+S26</f>
        <v>0</v>
      </c>
      <c r="U26" s="11">
        <f>IF(LEFT(AJ26,9)="direct-wa", N26,0)</f>
        <v>0</v>
      </c>
      <c r="V26" s="6">
        <f>IF(AJ26="direct-wa",0,N26*Q26)</f>
        <v>0</v>
      </c>
      <c r="W26" s="20">
        <f>U26+V26</f>
        <v>0</v>
      </c>
      <c r="X26" s="11">
        <f>IF(LEFT(AJ26,9)="direct-or",N26,0)</f>
        <v>0</v>
      </c>
      <c r="Y26" s="6">
        <f>S26-V26</f>
        <v>0</v>
      </c>
      <c r="Z26" s="20">
        <f>X26+Y26</f>
        <v>0</v>
      </c>
      <c r="AA26" s="25">
        <f>IF(LEFT(AJ26,6)="Direct",O26,0)</f>
        <v>0</v>
      </c>
      <c r="AB26" s="25">
        <f>O26-AA26</f>
        <v>0</v>
      </c>
      <c r="AC26" s="25">
        <f>AA26+AB26</f>
        <v>0</v>
      </c>
      <c r="AD26" s="25">
        <f>IF(LEFT(AJ26,9)="direct-wa", O26,0)</f>
        <v>0</v>
      </c>
      <c r="AE26" s="25">
        <f>IF(AJ26="direct-wa",0,O26*Q26)</f>
        <v>0</v>
      </c>
      <c r="AF26" s="25">
        <f>AD26+AE26</f>
        <v>0</v>
      </c>
      <c r="AG26" s="25">
        <f>IF(LEFT(AJ26,9)="direct-or",O26,0)</f>
        <v>0</v>
      </c>
      <c r="AH26" s="25">
        <f>AB26-AE26</f>
        <v>0</v>
      </c>
      <c r="AI26" s="25">
        <f>AG26+AH26</f>
        <v>0</v>
      </c>
      <c r="AJ26" s="7" t="s">
        <v>62</v>
      </c>
    </row>
    <row r="27" spans="1:36" outlineLevel="2" x14ac:dyDescent="0.25">
      <c r="A27" s="102"/>
      <c r="B27" s="99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9"/>
      <c r="O27" s="109"/>
      <c r="P27" s="103"/>
      <c r="Q27" s="117"/>
      <c r="R27" s="11">
        <f t="shared" ref="R27:Z27" si="28">SUBTOTAL(9,R26:R26)</f>
        <v>0</v>
      </c>
      <c r="S27" s="6">
        <f t="shared" si="28"/>
        <v>0</v>
      </c>
      <c r="T27" s="20">
        <f t="shared" si="28"/>
        <v>0</v>
      </c>
      <c r="U27" s="11">
        <f t="shared" si="28"/>
        <v>0</v>
      </c>
      <c r="V27" s="6">
        <f t="shared" si="28"/>
        <v>0</v>
      </c>
      <c r="W27" s="20">
        <f t="shared" si="28"/>
        <v>0</v>
      </c>
      <c r="X27" s="11">
        <f t="shared" si="28"/>
        <v>0</v>
      </c>
      <c r="Y27" s="6">
        <f t="shared" si="28"/>
        <v>0</v>
      </c>
      <c r="Z27" s="20">
        <f t="shared" si="28"/>
        <v>0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118" t="s">
        <v>265</v>
      </c>
    </row>
    <row r="28" spans="1:36" outlineLevel="1" x14ac:dyDescent="0.25">
      <c r="A28" s="128" t="s">
        <v>79</v>
      </c>
      <c r="B28" s="119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  <c r="O28" s="121"/>
      <c r="P28" s="122"/>
      <c r="Q28" s="123"/>
      <c r="R28" s="124">
        <f t="shared" ref="R28:Z28" si="29">SUBTOTAL(9,R26:R26)</f>
        <v>0</v>
      </c>
      <c r="S28" s="125">
        <f t="shared" si="29"/>
        <v>0</v>
      </c>
      <c r="T28" s="126">
        <f t="shared" si="29"/>
        <v>0</v>
      </c>
      <c r="U28" s="124">
        <f t="shared" si="29"/>
        <v>0</v>
      </c>
      <c r="V28" s="125">
        <f t="shared" si="29"/>
        <v>0</v>
      </c>
      <c r="W28" s="126">
        <f t="shared" si="29"/>
        <v>0</v>
      </c>
      <c r="X28" s="124">
        <f t="shared" si="29"/>
        <v>0</v>
      </c>
      <c r="Y28" s="125">
        <f t="shared" si="29"/>
        <v>0</v>
      </c>
      <c r="Z28" s="126">
        <f t="shared" si="29"/>
        <v>0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27"/>
    </row>
    <row r="29" spans="1:36" outlineLevel="3" x14ac:dyDescent="0.25">
      <c r="A29" s="102" t="s">
        <v>82</v>
      </c>
      <c r="B29" s="99">
        <v>15009.05</v>
      </c>
      <c r="N29" s="23">
        <f>B29</f>
        <v>15009.05</v>
      </c>
      <c r="O29" s="23">
        <f>SUM(B29:M29)</f>
        <v>15009.05</v>
      </c>
      <c r="P29" s="103"/>
      <c r="Q29" s="117">
        <v>9.3100000000000002E-2</v>
      </c>
      <c r="R29" s="11">
        <f>IF(LEFT(AJ29,6)="Direct",N29,0)</f>
        <v>0</v>
      </c>
      <c r="S29" s="6">
        <f>N29-R29</f>
        <v>15009.05</v>
      </c>
      <c r="T29" s="20">
        <f>R29+S29</f>
        <v>15009.05</v>
      </c>
      <c r="U29" s="11">
        <f>IF(LEFT(AJ29,9)="direct-wa", N29,0)</f>
        <v>0</v>
      </c>
      <c r="V29" s="6">
        <f>IF(AJ29="direct-wa",0,N29*Q29)</f>
        <v>1397.3425549999999</v>
      </c>
      <c r="W29" s="20">
        <f>U29+V29</f>
        <v>1397.3425549999999</v>
      </c>
      <c r="X29" s="11">
        <f>IF(LEFT(AJ29,9)="direct-or",N29,0)</f>
        <v>0</v>
      </c>
      <c r="Y29" s="6">
        <f>S29-V29</f>
        <v>13611.707445</v>
      </c>
      <c r="Z29" s="20">
        <f>X29+Y29</f>
        <v>13611.707445</v>
      </c>
      <c r="AA29" s="25">
        <f>IF(LEFT(AJ29,6)="Direct",O29,0)</f>
        <v>0</v>
      </c>
      <c r="AB29" s="25">
        <f>O29-AA29</f>
        <v>15009.05</v>
      </c>
      <c r="AC29" s="25">
        <f>AA29+AB29</f>
        <v>15009.05</v>
      </c>
      <c r="AD29" s="25">
        <f>IF(LEFT(AJ29,9)="direct-wa", O29,0)</f>
        <v>0</v>
      </c>
      <c r="AE29" s="25">
        <f>IF(AJ29="direct-wa",0,O29*Q29)</f>
        <v>1397.3425549999999</v>
      </c>
      <c r="AF29" s="25">
        <f>AD29+AE29</f>
        <v>1397.3425549999999</v>
      </c>
      <c r="AG29" s="25">
        <f>IF(LEFT(AJ29,9)="direct-or",O29,0)</f>
        <v>0</v>
      </c>
      <c r="AH29" s="25">
        <f>AB29-AE29</f>
        <v>13611.707445</v>
      </c>
      <c r="AI29" s="25">
        <f>AG29+AH29</f>
        <v>13611.707445</v>
      </c>
      <c r="AJ29" s="7" t="s">
        <v>62</v>
      </c>
    </row>
    <row r="30" spans="1:36" outlineLevel="2" x14ac:dyDescent="0.25">
      <c r="A30" s="102"/>
      <c r="B30" s="99"/>
      <c r="C30" s="101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9"/>
      <c r="O30" s="109"/>
      <c r="P30" s="103"/>
      <c r="Q30" s="117"/>
      <c r="R30" s="11">
        <f t="shared" ref="R30:Z30" si="30">SUBTOTAL(9,R29:R29)</f>
        <v>0</v>
      </c>
      <c r="S30" s="6">
        <f t="shared" si="30"/>
        <v>15009.05</v>
      </c>
      <c r="T30" s="20">
        <f t="shared" si="30"/>
        <v>15009.05</v>
      </c>
      <c r="U30" s="11">
        <f t="shared" si="30"/>
        <v>0</v>
      </c>
      <c r="V30" s="6">
        <f t="shared" si="30"/>
        <v>1397.3425549999999</v>
      </c>
      <c r="W30" s="20">
        <f t="shared" si="30"/>
        <v>1397.3425549999999</v>
      </c>
      <c r="X30" s="11">
        <f t="shared" si="30"/>
        <v>0</v>
      </c>
      <c r="Y30" s="6">
        <f t="shared" si="30"/>
        <v>13611.707445</v>
      </c>
      <c r="Z30" s="20">
        <f t="shared" si="30"/>
        <v>13611.707445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118" t="s">
        <v>265</v>
      </c>
    </row>
    <row r="31" spans="1:36" outlineLevel="1" x14ac:dyDescent="0.25">
      <c r="A31" s="128" t="s">
        <v>81</v>
      </c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/>
      <c r="O31" s="121"/>
      <c r="P31" s="122"/>
      <c r="Q31" s="123"/>
      <c r="R31" s="124">
        <f t="shared" ref="R31:Z31" si="31">SUBTOTAL(9,R29:R29)</f>
        <v>0</v>
      </c>
      <c r="S31" s="125">
        <f t="shared" si="31"/>
        <v>15009.05</v>
      </c>
      <c r="T31" s="126">
        <f t="shared" si="31"/>
        <v>15009.05</v>
      </c>
      <c r="U31" s="124">
        <f t="shared" si="31"/>
        <v>0</v>
      </c>
      <c r="V31" s="125">
        <f t="shared" si="31"/>
        <v>1397.3425549999999</v>
      </c>
      <c r="W31" s="126">
        <f t="shared" si="31"/>
        <v>1397.3425549999999</v>
      </c>
      <c r="X31" s="124">
        <f t="shared" si="31"/>
        <v>0</v>
      </c>
      <c r="Y31" s="125">
        <f t="shared" si="31"/>
        <v>13611.707445</v>
      </c>
      <c r="Z31" s="126">
        <f t="shared" si="31"/>
        <v>13611.707445</v>
      </c>
      <c r="AA31" s="125"/>
      <c r="AB31" s="125"/>
      <c r="AC31" s="125"/>
      <c r="AD31" s="125"/>
      <c r="AE31" s="125"/>
      <c r="AF31" s="125"/>
      <c r="AG31" s="125"/>
      <c r="AH31" s="125"/>
      <c r="AI31" s="125"/>
      <c r="AJ31" s="127"/>
    </row>
    <row r="32" spans="1:36" outlineLevel="3" x14ac:dyDescent="0.25">
      <c r="A32" s="102" t="s">
        <v>84</v>
      </c>
      <c r="B32" s="99">
        <v>7617.6</v>
      </c>
      <c r="N32" s="23">
        <f>B32</f>
        <v>7617.6</v>
      </c>
      <c r="O32" s="23">
        <f>SUM(B32:M32)</f>
        <v>7617.6</v>
      </c>
      <c r="P32" s="103"/>
      <c r="Q32" s="117">
        <v>9.3100000000000002E-2</v>
      </c>
      <c r="R32" s="11">
        <f>IF(LEFT(AJ32,6)="Direct",N32,0)</f>
        <v>0</v>
      </c>
      <c r="S32" s="6">
        <f>N32-R32</f>
        <v>7617.6</v>
      </c>
      <c r="T32" s="20">
        <f>R32+S32</f>
        <v>7617.6</v>
      </c>
      <c r="U32" s="11">
        <f>IF(LEFT(AJ32,9)="direct-wa", N32,0)</f>
        <v>0</v>
      </c>
      <c r="V32" s="6">
        <f>IF(AJ32="direct-wa",0,N32*Q32)</f>
        <v>709.19856000000004</v>
      </c>
      <c r="W32" s="20">
        <f>U32+V32</f>
        <v>709.19856000000004</v>
      </c>
      <c r="X32" s="11">
        <f>IF(LEFT(AJ32,9)="direct-or",N32,0)</f>
        <v>0</v>
      </c>
      <c r="Y32" s="6">
        <f>S32-V32</f>
        <v>6908.4014400000005</v>
      </c>
      <c r="Z32" s="20">
        <f>X32+Y32</f>
        <v>6908.4014400000005</v>
      </c>
      <c r="AA32" s="25">
        <f>IF(LEFT(AJ32,6)="Direct",O32,0)</f>
        <v>0</v>
      </c>
      <c r="AB32" s="25">
        <f>O32-AA32</f>
        <v>7617.6</v>
      </c>
      <c r="AC32" s="25">
        <f>AA32+AB32</f>
        <v>7617.6</v>
      </c>
      <c r="AD32" s="25">
        <f>IF(LEFT(AJ32,9)="direct-wa", O32,0)</f>
        <v>0</v>
      </c>
      <c r="AE32" s="25">
        <f>IF(AJ32="direct-wa",0,O32*Q32)</f>
        <v>709.19856000000004</v>
      </c>
      <c r="AF32" s="25">
        <f>AD32+AE32</f>
        <v>709.19856000000004</v>
      </c>
      <c r="AG32" s="25">
        <f>IF(LEFT(AJ32,9)="direct-or",O32,0)</f>
        <v>0</v>
      </c>
      <c r="AH32" s="25">
        <f>AB32-AE32</f>
        <v>6908.4014400000005</v>
      </c>
      <c r="AI32" s="25">
        <f>AG32+AH32</f>
        <v>6908.4014400000005</v>
      </c>
      <c r="AJ32" s="7" t="s">
        <v>62</v>
      </c>
    </row>
    <row r="33" spans="1:36" outlineLevel="3" x14ac:dyDescent="0.25">
      <c r="A33" s="102" t="s">
        <v>84</v>
      </c>
      <c r="B33" s="99">
        <v>2908.94</v>
      </c>
      <c r="N33" s="23">
        <f>B33</f>
        <v>2908.94</v>
      </c>
      <c r="O33" s="23">
        <f>SUM(B33:M33)</f>
        <v>2908.94</v>
      </c>
      <c r="P33" s="103"/>
      <c r="Q33" s="117">
        <v>9.3100000000000002E-2</v>
      </c>
      <c r="R33" s="11">
        <f>IF(LEFT(AJ33,6)="Direct",N33,0)</f>
        <v>0</v>
      </c>
      <c r="S33" s="6">
        <f>N33-R33</f>
        <v>2908.94</v>
      </c>
      <c r="T33" s="20">
        <f>R33+S33</f>
        <v>2908.94</v>
      </c>
      <c r="U33" s="11">
        <f>IF(LEFT(AJ33,9)="direct-wa", N33,0)</f>
        <v>0</v>
      </c>
      <c r="V33" s="6">
        <f>IF(AJ33="direct-wa",0,N33*Q33)</f>
        <v>270.82231400000001</v>
      </c>
      <c r="W33" s="20">
        <f>U33+V33</f>
        <v>270.82231400000001</v>
      </c>
      <c r="X33" s="11">
        <f>IF(LEFT(AJ33,9)="direct-or",N33,0)</f>
        <v>0</v>
      </c>
      <c r="Y33" s="6">
        <f>S33-V33</f>
        <v>2638.117686</v>
      </c>
      <c r="Z33" s="20">
        <f>X33+Y33</f>
        <v>2638.117686</v>
      </c>
      <c r="AA33" s="25">
        <f>IF(LEFT(AJ33,6)="Direct",O33,0)</f>
        <v>0</v>
      </c>
      <c r="AB33" s="25">
        <f>O33-AA33</f>
        <v>2908.94</v>
      </c>
      <c r="AC33" s="25">
        <f>AA33+AB33</f>
        <v>2908.94</v>
      </c>
      <c r="AD33" s="25">
        <f>IF(LEFT(AJ33,9)="direct-wa", O33,0)</f>
        <v>0</v>
      </c>
      <c r="AE33" s="25">
        <f>IF(AJ33="direct-wa",0,O33*Q33)</f>
        <v>270.82231400000001</v>
      </c>
      <c r="AF33" s="25">
        <f>AD33+AE33</f>
        <v>270.82231400000001</v>
      </c>
      <c r="AG33" s="25">
        <f>IF(LEFT(AJ33,9)="direct-or",O33,0)</f>
        <v>0</v>
      </c>
      <c r="AH33" s="25">
        <f>AB33-AE33</f>
        <v>2638.117686</v>
      </c>
      <c r="AI33" s="25">
        <f>AG33+AH33</f>
        <v>2638.117686</v>
      </c>
      <c r="AJ33" s="7" t="s">
        <v>62</v>
      </c>
    </row>
    <row r="34" spans="1:36" outlineLevel="2" x14ac:dyDescent="0.25">
      <c r="A34" s="102"/>
      <c r="B34" s="99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9"/>
      <c r="O34" s="109"/>
      <c r="P34" s="103"/>
      <c r="Q34" s="117"/>
      <c r="R34" s="11">
        <f t="shared" ref="R34:Z34" si="32">SUBTOTAL(9,R32:R33)</f>
        <v>0</v>
      </c>
      <c r="S34" s="6">
        <f t="shared" si="32"/>
        <v>10526.54</v>
      </c>
      <c r="T34" s="20">
        <f t="shared" si="32"/>
        <v>10526.54</v>
      </c>
      <c r="U34" s="11">
        <f t="shared" si="32"/>
        <v>0</v>
      </c>
      <c r="V34" s="6">
        <f t="shared" si="32"/>
        <v>980.02087400000005</v>
      </c>
      <c r="W34" s="20">
        <f t="shared" si="32"/>
        <v>980.02087400000005</v>
      </c>
      <c r="X34" s="11">
        <f t="shared" si="32"/>
        <v>0</v>
      </c>
      <c r="Y34" s="6">
        <f t="shared" si="32"/>
        <v>9546.5191260000011</v>
      </c>
      <c r="Z34" s="20">
        <f t="shared" si="32"/>
        <v>9546.5191260000011</v>
      </c>
      <c r="AA34" s="25"/>
      <c r="AB34" s="25"/>
      <c r="AC34" s="25"/>
      <c r="AD34" s="25"/>
      <c r="AE34" s="25"/>
      <c r="AF34" s="25"/>
      <c r="AG34" s="25"/>
      <c r="AH34" s="25"/>
      <c r="AI34" s="25"/>
      <c r="AJ34" s="118" t="s">
        <v>265</v>
      </c>
    </row>
    <row r="35" spans="1:36" outlineLevel="1" x14ac:dyDescent="0.25">
      <c r="A35" s="128" t="s">
        <v>83</v>
      </c>
      <c r="B35" s="119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  <c r="O35" s="121"/>
      <c r="P35" s="122"/>
      <c r="Q35" s="123"/>
      <c r="R35" s="124">
        <f t="shared" ref="R35:Z35" si="33">SUBTOTAL(9,R32:R33)</f>
        <v>0</v>
      </c>
      <c r="S35" s="125">
        <f t="shared" si="33"/>
        <v>10526.54</v>
      </c>
      <c r="T35" s="126">
        <f t="shared" si="33"/>
        <v>10526.54</v>
      </c>
      <c r="U35" s="124">
        <f t="shared" si="33"/>
        <v>0</v>
      </c>
      <c r="V35" s="125">
        <f t="shared" si="33"/>
        <v>980.02087400000005</v>
      </c>
      <c r="W35" s="126">
        <f t="shared" si="33"/>
        <v>980.02087400000005</v>
      </c>
      <c r="X35" s="124">
        <f t="shared" si="33"/>
        <v>0</v>
      </c>
      <c r="Y35" s="125">
        <f t="shared" si="33"/>
        <v>9546.5191260000011</v>
      </c>
      <c r="Z35" s="126">
        <f t="shared" si="33"/>
        <v>9546.5191260000011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27"/>
    </row>
    <row r="36" spans="1:36" outlineLevel="3" x14ac:dyDescent="0.25">
      <c r="A36" s="102" t="s">
        <v>86</v>
      </c>
      <c r="B36" s="99">
        <v>24075.54</v>
      </c>
      <c r="N36" s="23">
        <f t="shared" ref="N36:N41" si="34">B36</f>
        <v>24075.54</v>
      </c>
      <c r="O36" s="23">
        <f t="shared" ref="O36:O41" si="35">SUM(B36:M36)</f>
        <v>24075.54</v>
      </c>
      <c r="P36" s="103"/>
      <c r="Q36" s="117">
        <v>9.3100000000000002E-2</v>
      </c>
      <c r="R36" s="11">
        <f t="shared" ref="R36:R41" si="36">IF(LEFT(AJ36,6)="Direct",N36,0)</f>
        <v>0</v>
      </c>
      <c r="S36" s="6">
        <f t="shared" ref="S36:S41" si="37">N36-R36</f>
        <v>24075.54</v>
      </c>
      <c r="T36" s="20">
        <f t="shared" ref="T36:T41" si="38">R36+S36</f>
        <v>24075.54</v>
      </c>
      <c r="U36" s="11">
        <f t="shared" ref="U36:U41" si="39">IF(LEFT(AJ36,9)="direct-wa", N36,0)</f>
        <v>0</v>
      </c>
      <c r="V36" s="6">
        <f t="shared" ref="V36:V41" si="40">IF(AJ36="direct-wa",0,N36*Q36)</f>
        <v>2241.4327740000003</v>
      </c>
      <c r="W36" s="20">
        <f t="shared" ref="W36:W41" si="41">U36+V36</f>
        <v>2241.4327740000003</v>
      </c>
      <c r="X36" s="11">
        <f t="shared" ref="X36:X41" si="42">IF(LEFT(AJ36,9)="direct-or",N36,0)</f>
        <v>0</v>
      </c>
      <c r="Y36" s="6">
        <f t="shared" ref="Y36:Y41" si="43">S36-V36</f>
        <v>21834.107226</v>
      </c>
      <c r="Z36" s="20">
        <f t="shared" ref="Z36:Z41" si="44">X36+Y36</f>
        <v>21834.107226</v>
      </c>
      <c r="AA36" s="25">
        <f t="shared" ref="AA36:AA41" si="45">IF(LEFT(AJ36,6)="Direct",O36,0)</f>
        <v>0</v>
      </c>
      <c r="AB36" s="25">
        <f t="shared" ref="AB36:AB41" si="46">O36-AA36</f>
        <v>24075.54</v>
      </c>
      <c r="AC36" s="25">
        <f t="shared" ref="AC36:AC41" si="47">AA36+AB36</f>
        <v>24075.54</v>
      </c>
      <c r="AD36" s="25">
        <f t="shared" ref="AD36:AD41" si="48">IF(LEFT(AJ36,9)="direct-wa", O36,0)</f>
        <v>0</v>
      </c>
      <c r="AE36" s="25">
        <f t="shared" ref="AE36:AE41" si="49">IF(AJ36="direct-wa",0,O36*Q36)</f>
        <v>2241.4327740000003</v>
      </c>
      <c r="AF36" s="25">
        <f t="shared" ref="AF36:AF41" si="50">AD36+AE36</f>
        <v>2241.4327740000003</v>
      </c>
      <c r="AG36" s="25">
        <f t="shared" ref="AG36:AG41" si="51">IF(LEFT(AJ36,9)="direct-or",O36,0)</f>
        <v>0</v>
      </c>
      <c r="AH36" s="25">
        <f t="shared" ref="AH36:AH41" si="52">AB36-AE36</f>
        <v>21834.107226</v>
      </c>
      <c r="AI36" s="25">
        <f t="shared" ref="AI36:AI41" si="53">AG36+AH36</f>
        <v>21834.107226</v>
      </c>
      <c r="AJ36" s="7" t="s">
        <v>62</v>
      </c>
    </row>
    <row r="37" spans="1:36" outlineLevel="3" x14ac:dyDescent="0.25">
      <c r="A37" s="102" t="s">
        <v>86</v>
      </c>
      <c r="B37" s="99">
        <v>106839.3</v>
      </c>
      <c r="N37" s="23">
        <f t="shared" si="34"/>
        <v>106839.3</v>
      </c>
      <c r="O37" s="23">
        <f t="shared" si="35"/>
        <v>106839.3</v>
      </c>
      <c r="P37" s="103"/>
      <c r="Q37" s="117">
        <v>9.3100000000000002E-2</v>
      </c>
      <c r="R37" s="11">
        <f t="shared" si="36"/>
        <v>0</v>
      </c>
      <c r="S37" s="6">
        <f t="shared" si="37"/>
        <v>106839.3</v>
      </c>
      <c r="T37" s="20">
        <f t="shared" si="38"/>
        <v>106839.3</v>
      </c>
      <c r="U37" s="11">
        <f t="shared" si="39"/>
        <v>0</v>
      </c>
      <c r="V37" s="6">
        <f t="shared" si="40"/>
        <v>9946.7388300000002</v>
      </c>
      <c r="W37" s="20">
        <f t="shared" si="41"/>
        <v>9946.7388300000002</v>
      </c>
      <c r="X37" s="11">
        <f t="shared" si="42"/>
        <v>0</v>
      </c>
      <c r="Y37" s="6">
        <f t="shared" si="43"/>
        <v>96892.561170000001</v>
      </c>
      <c r="Z37" s="20">
        <f t="shared" si="44"/>
        <v>96892.561170000001</v>
      </c>
      <c r="AA37" s="25">
        <f t="shared" si="45"/>
        <v>0</v>
      </c>
      <c r="AB37" s="25">
        <f t="shared" si="46"/>
        <v>106839.3</v>
      </c>
      <c r="AC37" s="25">
        <f t="shared" si="47"/>
        <v>106839.3</v>
      </c>
      <c r="AD37" s="25">
        <f t="shared" si="48"/>
        <v>0</v>
      </c>
      <c r="AE37" s="25">
        <f t="shared" si="49"/>
        <v>9946.7388300000002</v>
      </c>
      <c r="AF37" s="25">
        <f t="shared" si="50"/>
        <v>9946.7388300000002</v>
      </c>
      <c r="AG37" s="25">
        <f t="shared" si="51"/>
        <v>0</v>
      </c>
      <c r="AH37" s="25">
        <f t="shared" si="52"/>
        <v>96892.561170000001</v>
      </c>
      <c r="AI37" s="25">
        <f t="shared" si="53"/>
        <v>96892.561170000001</v>
      </c>
      <c r="AJ37" s="7" t="s">
        <v>62</v>
      </c>
    </row>
    <row r="38" spans="1:36" outlineLevel="3" x14ac:dyDescent="0.25">
      <c r="A38" s="102" t="s">
        <v>86</v>
      </c>
      <c r="B38" s="99">
        <v>3845</v>
      </c>
      <c r="N38" s="23">
        <f t="shared" si="34"/>
        <v>3845</v>
      </c>
      <c r="O38" s="23">
        <f t="shared" si="35"/>
        <v>3845</v>
      </c>
      <c r="P38" s="103"/>
      <c r="Q38" s="117">
        <v>9.3100000000000002E-2</v>
      </c>
      <c r="R38" s="11">
        <f t="shared" si="36"/>
        <v>0</v>
      </c>
      <c r="S38" s="6">
        <f t="shared" si="37"/>
        <v>3845</v>
      </c>
      <c r="T38" s="20">
        <f t="shared" si="38"/>
        <v>3845</v>
      </c>
      <c r="U38" s="11">
        <f t="shared" si="39"/>
        <v>0</v>
      </c>
      <c r="V38" s="6">
        <f t="shared" si="40"/>
        <v>357.96949999999998</v>
      </c>
      <c r="W38" s="20">
        <f t="shared" si="41"/>
        <v>357.96949999999998</v>
      </c>
      <c r="X38" s="11">
        <f t="shared" si="42"/>
        <v>0</v>
      </c>
      <c r="Y38" s="6">
        <f t="shared" si="43"/>
        <v>3487.0304999999998</v>
      </c>
      <c r="Z38" s="20">
        <f t="shared" si="44"/>
        <v>3487.0304999999998</v>
      </c>
      <c r="AA38" s="25">
        <f t="shared" si="45"/>
        <v>0</v>
      </c>
      <c r="AB38" s="25">
        <f t="shared" si="46"/>
        <v>3845</v>
      </c>
      <c r="AC38" s="25">
        <f t="shared" si="47"/>
        <v>3845</v>
      </c>
      <c r="AD38" s="25">
        <f t="shared" si="48"/>
        <v>0</v>
      </c>
      <c r="AE38" s="25">
        <f t="shared" si="49"/>
        <v>357.96949999999998</v>
      </c>
      <c r="AF38" s="25">
        <f t="shared" si="50"/>
        <v>357.96949999999998</v>
      </c>
      <c r="AG38" s="25">
        <f t="shared" si="51"/>
        <v>0</v>
      </c>
      <c r="AH38" s="25">
        <f t="shared" si="52"/>
        <v>3487.0304999999998</v>
      </c>
      <c r="AI38" s="25">
        <f t="shared" si="53"/>
        <v>3487.0304999999998</v>
      </c>
      <c r="AJ38" s="7" t="s">
        <v>62</v>
      </c>
    </row>
    <row r="39" spans="1:36" outlineLevel="3" x14ac:dyDescent="0.25">
      <c r="A39" s="102" t="s">
        <v>86</v>
      </c>
      <c r="B39" s="99">
        <v>5907.05</v>
      </c>
      <c r="N39" s="23">
        <f t="shared" si="34"/>
        <v>5907.05</v>
      </c>
      <c r="O39" s="23">
        <f t="shared" si="35"/>
        <v>5907.05</v>
      </c>
      <c r="P39" s="103"/>
      <c r="Q39" s="117">
        <v>9.3100000000000002E-2</v>
      </c>
      <c r="R39" s="11">
        <f t="shared" si="36"/>
        <v>0</v>
      </c>
      <c r="S39" s="6">
        <f t="shared" si="37"/>
        <v>5907.05</v>
      </c>
      <c r="T39" s="20">
        <f t="shared" si="38"/>
        <v>5907.05</v>
      </c>
      <c r="U39" s="11">
        <f t="shared" si="39"/>
        <v>0</v>
      </c>
      <c r="V39" s="6">
        <f t="shared" si="40"/>
        <v>549.94635500000004</v>
      </c>
      <c r="W39" s="20">
        <f t="shared" si="41"/>
        <v>549.94635500000004</v>
      </c>
      <c r="X39" s="11">
        <f t="shared" si="42"/>
        <v>0</v>
      </c>
      <c r="Y39" s="6">
        <f t="shared" si="43"/>
        <v>5357.1036450000001</v>
      </c>
      <c r="Z39" s="20">
        <f t="shared" si="44"/>
        <v>5357.1036450000001</v>
      </c>
      <c r="AA39" s="25">
        <f t="shared" si="45"/>
        <v>0</v>
      </c>
      <c r="AB39" s="25">
        <f t="shared" si="46"/>
        <v>5907.05</v>
      </c>
      <c r="AC39" s="25">
        <f t="shared" si="47"/>
        <v>5907.05</v>
      </c>
      <c r="AD39" s="25">
        <f t="shared" si="48"/>
        <v>0</v>
      </c>
      <c r="AE39" s="25">
        <f t="shared" si="49"/>
        <v>549.94635500000004</v>
      </c>
      <c r="AF39" s="25">
        <f t="shared" si="50"/>
        <v>549.94635500000004</v>
      </c>
      <c r="AG39" s="25">
        <f t="shared" si="51"/>
        <v>0</v>
      </c>
      <c r="AH39" s="25">
        <f t="shared" si="52"/>
        <v>5357.1036450000001</v>
      </c>
      <c r="AI39" s="25">
        <f t="shared" si="53"/>
        <v>5357.1036450000001</v>
      </c>
      <c r="AJ39" s="7" t="s">
        <v>62</v>
      </c>
    </row>
    <row r="40" spans="1:36" outlineLevel="3" x14ac:dyDescent="0.25">
      <c r="A40" s="102" t="s">
        <v>86</v>
      </c>
      <c r="B40" s="99">
        <v>1454.55</v>
      </c>
      <c r="N40" s="23">
        <f t="shared" si="34"/>
        <v>1454.55</v>
      </c>
      <c r="O40" s="23">
        <f t="shared" si="35"/>
        <v>1454.55</v>
      </c>
      <c r="P40" s="103"/>
      <c r="Q40" s="117">
        <v>9.3100000000000002E-2</v>
      </c>
      <c r="R40" s="11">
        <f t="shared" si="36"/>
        <v>0</v>
      </c>
      <c r="S40" s="6">
        <f t="shared" si="37"/>
        <v>1454.55</v>
      </c>
      <c r="T40" s="20">
        <f t="shared" si="38"/>
        <v>1454.55</v>
      </c>
      <c r="U40" s="11">
        <f t="shared" si="39"/>
        <v>0</v>
      </c>
      <c r="V40" s="6">
        <f t="shared" si="40"/>
        <v>135.41860499999999</v>
      </c>
      <c r="W40" s="20">
        <f t="shared" si="41"/>
        <v>135.41860499999999</v>
      </c>
      <c r="X40" s="11">
        <f t="shared" si="42"/>
        <v>0</v>
      </c>
      <c r="Y40" s="6">
        <f t="shared" si="43"/>
        <v>1319.1313949999999</v>
      </c>
      <c r="Z40" s="20">
        <f t="shared" si="44"/>
        <v>1319.1313949999999</v>
      </c>
      <c r="AA40" s="25">
        <f t="shared" si="45"/>
        <v>0</v>
      </c>
      <c r="AB40" s="25">
        <f t="shared" si="46"/>
        <v>1454.55</v>
      </c>
      <c r="AC40" s="25">
        <f t="shared" si="47"/>
        <v>1454.55</v>
      </c>
      <c r="AD40" s="25">
        <f t="shared" si="48"/>
        <v>0</v>
      </c>
      <c r="AE40" s="25">
        <f t="shared" si="49"/>
        <v>135.41860499999999</v>
      </c>
      <c r="AF40" s="25">
        <f t="shared" si="50"/>
        <v>135.41860499999999</v>
      </c>
      <c r="AG40" s="25">
        <f t="shared" si="51"/>
        <v>0</v>
      </c>
      <c r="AH40" s="25">
        <f t="shared" si="52"/>
        <v>1319.1313949999999</v>
      </c>
      <c r="AI40" s="25">
        <f t="shared" si="53"/>
        <v>1319.1313949999999</v>
      </c>
      <c r="AJ40" s="7" t="s">
        <v>62</v>
      </c>
    </row>
    <row r="41" spans="1:36" outlineLevel="3" x14ac:dyDescent="0.25">
      <c r="A41" s="102" t="s">
        <v>86</v>
      </c>
      <c r="B41" s="99">
        <v>1454.42</v>
      </c>
      <c r="N41" s="23">
        <f t="shared" si="34"/>
        <v>1454.42</v>
      </c>
      <c r="O41" s="23">
        <f t="shared" si="35"/>
        <v>1454.42</v>
      </c>
      <c r="P41" s="103"/>
      <c r="Q41" s="117">
        <v>9.3100000000000002E-2</v>
      </c>
      <c r="R41" s="11">
        <f t="shared" si="36"/>
        <v>0</v>
      </c>
      <c r="S41" s="6">
        <f t="shared" si="37"/>
        <v>1454.42</v>
      </c>
      <c r="T41" s="20">
        <f t="shared" si="38"/>
        <v>1454.42</v>
      </c>
      <c r="U41" s="11">
        <f t="shared" si="39"/>
        <v>0</v>
      </c>
      <c r="V41" s="6">
        <f t="shared" si="40"/>
        <v>135.40650200000002</v>
      </c>
      <c r="W41" s="20">
        <f t="shared" si="41"/>
        <v>135.40650200000002</v>
      </c>
      <c r="X41" s="11">
        <f t="shared" si="42"/>
        <v>0</v>
      </c>
      <c r="Y41" s="6">
        <f t="shared" si="43"/>
        <v>1319.013498</v>
      </c>
      <c r="Z41" s="20">
        <f t="shared" si="44"/>
        <v>1319.013498</v>
      </c>
      <c r="AA41" s="25">
        <f t="shared" si="45"/>
        <v>0</v>
      </c>
      <c r="AB41" s="25">
        <f t="shared" si="46"/>
        <v>1454.42</v>
      </c>
      <c r="AC41" s="25">
        <f t="shared" si="47"/>
        <v>1454.42</v>
      </c>
      <c r="AD41" s="25">
        <f t="shared" si="48"/>
        <v>0</v>
      </c>
      <c r="AE41" s="25">
        <f t="shared" si="49"/>
        <v>135.40650200000002</v>
      </c>
      <c r="AF41" s="25">
        <f t="shared" si="50"/>
        <v>135.40650200000002</v>
      </c>
      <c r="AG41" s="25">
        <f t="shared" si="51"/>
        <v>0</v>
      </c>
      <c r="AH41" s="25">
        <f t="shared" si="52"/>
        <v>1319.013498</v>
      </c>
      <c r="AI41" s="25">
        <f t="shared" si="53"/>
        <v>1319.013498</v>
      </c>
      <c r="AJ41" s="7" t="s">
        <v>62</v>
      </c>
    </row>
    <row r="42" spans="1:36" outlineLevel="2" x14ac:dyDescent="0.25">
      <c r="A42" s="102"/>
      <c r="B42" s="99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9"/>
      <c r="O42" s="109"/>
      <c r="P42" s="103"/>
      <c r="Q42" s="117"/>
      <c r="R42" s="11">
        <f t="shared" ref="R42:Z42" si="54">SUBTOTAL(9,R36:R41)</f>
        <v>0</v>
      </c>
      <c r="S42" s="6">
        <f t="shared" si="54"/>
        <v>143575.85999999999</v>
      </c>
      <c r="T42" s="20">
        <f t="shared" si="54"/>
        <v>143575.85999999999</v>
      </c>
      <c r="U42" s="11">
        <f t="shared" si="54"/>
        <v>0</v>
      </c>
      <c r="V42" s="6">
        <f t="shared" si="54"/>
        <v>13366.912566000001</v>
      </c>
      <c r="W42" s="20">
        <f t="shared" si="54"/>
        <v>13366.912566000001</v>
      </c>
      <c r="X42" s="11">
        <f t="shared" si="54"/>
        <v>0</v>
      </c>
      <c r="Y42" s="6">
        <f t="shared" si="54"/>
        <v>130208.94743399999</v>
      </c>
      <c r="Z42" s="20">
        <f t="shared" si="54"/>
        <v>130208.94743399999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118" t="s">
        <v>265</v>
      </c>
    </row>
    <row r="43" spans="1:36" outlineLevel="1" x14ac:dyDescent="0.25">
      <c r="A43" s="128" t="s">
        <v>85</v>
      </c>
      <c r="B43" s="119"/>
      <c r="C43" s="120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  <c r="O43" s="121"/>
      <c r="P43" s="122"/>
      <c r="Q43" s="123"/>
      <c r="R43" s="124">
        <f t="shared" ref="R43:Z43" si="55">SUBTOTAL(9,R36:R41)</f>
        <v>0</v>
      </c>
      <c r="S43" s="125">
        <f t="shared" si="55"/>
        <v>143575.85999999999</v>
      </c>
      <c r="T43" s="126">
        <f t="shared" si="55"/>
        <v>143575.85999999999</v>
      </c>
      <c r="U43" s="124">
        <f t="shared" si="55"/>
        <v>0</v>
      </c>
      <c r="V43" s="125">
        <f t="shared" si="55"/>
        <v>13366.912566000001</v>
      </c>
      <c r="W43" s="126">
        <f t="shared" si="55"/>
        <v>13366.912566000001</v>
      </c>
      <c r="X43" s="124">
        <f t="shared" si="55"/>
        <v>0</v>
      </c>
      <c r="Y43" s="125">
        <f t="shared" si="55"/>
        <v>130208.94743399999</v>
      </c>
      <c r="Z43" s="126">
        <f t="shared" si="55"/>
        <v>130208.94743399999</v>
      </c>
      <c r="AA43" s="125"/>
      <c r="AB43" s="125"/>
      <c r="AC43" s="125"/>
      <c r="AD43" s="125"/>
      <c r="AE43" s="125"/>
      <c r="AF43" s="125"/>
      <c r="AG43" s="125"/>
      <c r="AH43" s="125"/>
      <c r="AI43" s="125"/>
      <c r="AJ43" s="127"/>
    </row>
    <row r="44" spans="1:36" outlineLevel="3" x14ac:dyDescent="0.25">
      <c r="A44" s="102" t="s">
        <v>90</v>
      </c>
      <c r="B44" s="99">
        <v>66237.53</v>
      </c>
      <c r="N44" s="23">
        <f>B44</f>
        <v>66237.53</v>
      </c>
      <c r="O44" s="23">
        <f>SUM(B44:M44)</f>
        <v>66237.53</v>
      </c>
      <c r="P44" s="103"/>
      <c r="Q44" s="117">
        <v>9.3100000000000002E-2</v>
      </c>
      <c r="R44" s="11">
        <f>IF(LEFT(AJ44,6)="Direct",N44,0)</f>
        <v>0</v>
      </c>
      <c r="S44" s="6">
        <f>N44-R44</f>
        <v>66237.53</v>
      </c>
      <c r="T44" s="20">
        <f>R44+S44</f>
        <v>66237.53</v>
      </c>
      <c r="U44" s="11">
        <f>IF(LEFT(AJ44,9)="direct-wa", N44,0)</f>
        <v>0</v>
      </c>
      <c r="V44" s="6">
        <f>IF(AJ44="direct-wa",0,N44*Q44)</f>
        <v>6166.7140429999999</v>
      </c>
      <c r="W44" s="20">
        <f>U44+V44</f>
        <v>6166.7140429999999</v>
      </c>
      <c r="X44" s="11">
        <f>IF(LEFT(AJ44,9)="direct-or",N44,0)</f>
        <v>0</v>
      </c>
      <c r="Y44" s="6">
        <f>S44-V44</f>
        <v>60070.815956999999</v>
      </c>
      <c r="Z44" s="20">
        <f>X44+Y44</f>
        <v>60070.815956999999</v>
      </c>
      <c r="AA44" s="25">
        <f>IF(LEFT(AJ44,6)="Direct",O44,0)</f>
        <v>0</v>
      </c>
      <c r="AB44" s="25">
        <f>O44-AA44</f>
        <v>66237.53</v>
      </c>
      <c r="AC44" s="25">
        <f>AA44+AB44</f>
        <v>66237.53</v>
      </c>
      <c r="AD44" s="25">
        <f>IF(LEFT(AJ44,9)="direct-wa", O44,0)</f>
        <v>0</v>
      </c>
      <c r="AE44" s="25">
        <f>IF(AJ44="direct-wa",0,O44*Q44)</f>
        <v>6166.7140429999999</v>
      </c>
      <c r="AF44" s="25">
        <f>AD44+AE44</f>
        <v>6166.7140429999999</v>
      </c>
      <c r="AG44" s="25">
        <f>IF(LEFT(AJ44,9)="direct-or",O44,0)</f>
        <v>0</v>
      </c>
      <c r="AH44" s="25">
        <f>AB44-AE44</f>
        <v>60070.815956999999</v>
      </c>
      <c r="AI44" s="25">
        <f>AG44+AH44</f>
        <v>60070.815956999999</v>
      </c>
      <c r="AJ44" s="7" t="s">
        <v>62</v>
      </c>
    </row>
    <row r="45" spans="1:36" outlineLevel="3" x14ac:dyDescent="0.25">
      <c r="A45" s="102" t="s">
        <v>90</v>
      </c>
      <c r="B45" s="99">
        <v>25818.94</v>
      </c>
      <c r="N45" s="23">
        <f>B45</f>
        <v>25818.94</v>
      </c>
      <c r="O45" s="23">
        <f>SUM(B45:M45)</f>
        <v>25818.94</v>
      </c>
      <c r="P45" s="103"/>
      <c r="Q45" s="117">
        <v>9.3100000000000002E-2</v>
      </c>
      <c r="R45" s="11">
        <f>IF(LEFT(AJ45,6)="Direct",N45,0)</f>
        <v>0</v>
      </c>
      <c r="S45" s="6">
        <f>N45-R45</f>
        <v>25818.94</v>
      </c>
      <c r="T45" s="20">
        <f>R45+S45</f>
        <v>25818.94</v>
      </c>
      <c r="U45" s="11">
        <f>IF(LEFT(AJ45,9)="direct-wa", N45,0)</f>
        <v>0</v>
      </c>
      <c r="V45" s="6">
        <f>IF(AJ45="direct-wa",0,N45*Q45)</f>
        <v>2403.7433139999998</v>
      </c>
      <c r="W45" s="20">
        <f>U45+V45</f>
        <v>2403.7433139999998</v>
      </c>
      <c r="X45" s="11">
        <f>IF(LEFT(AJ45,9)="direct-or",N45,0)</f>
        <v>0</v>
      </c>
      <c r="Y45" s="6">
        <f>S45-V45</f>
        <v>23415.196685999999</v>
      </c>
      <c r="Z45" s="20">
        <f>X45+Y45</f>
        <v>23415.196685999999</v>
      </c>
      <c r="AA45" s="25">
        <f>IF(LEFT(AJ45,6)="Direct",O45,0)</f>
        <v>0</v>
      </c>
      <c r="AB45" s="25">
        <f>O45-AA45</f>
        <v>25818.94</v>
      </c>
      <c r="AC45" s="25">
        <f>AA45+AB45</f>
        <v>25818.94</v>
      </c>
      <c r="AD45" s="25">
        <f>IF(LEFT(AJ45,9)="direct-wa", O45,0)</f>
        <v>0</v>
      </c>
      <c r="AE45" s="25">
        <f>IF(AJ45="direct-wa",0,O45*Q45)</f>
        <v>2403.7433139999998</v>
      </c>
      <c r="AF45" s="25">
        <f>AD45+AE45</f>
        <v>2403.7433139999998</v>
      </c>
      <c r="AG45" s="25">
        <f>IF(LEFT(AJ45,9)="direct-or",O45,0)</f>
        <v>0</v>
      </c>
      <c r="AH45" s="25">
        <f>AB45-AE45</f>
        <v>23415.196685999999</v>
      </c>
      <c r="AI45" s="25">
        <f>AG45+AH45</f>
        <v>23415.196685999999</v>
      </c>
      <c r="AJ45" s="7" t="s">
        <v>62</v>
      </c>
    </row>
    <row r="46" spans="1:36" outlineLevel="2" x14ac:dyDescent="0.25">
      <c r="A46" s="102"/>
      <c r="B46" s="99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9"/>
      <c r="O46" s="109"/>
      <c r="P46" s="103"/>
      <c r="Q46" s="117"/>
      <c r="R46" s="11">
        <f t="shared" ref="R46:Z46" si="56">SUBTOTAL(9,R44:R45)</f>
        <v>0</v>
      </c>
      <c r="S46" s="6">
        <f t="shared" si="56"/>
        <v>92056.47</v>
      </c>
      <c r="T46" s="20">
        <f t="shared" si="56"/>
        <v>92056.47</v>
      </c>
      <c r="U46" s="11">
        <f t="shared" si="56"/>
        <v>0</v>
      </c>
      <c r="V46" s="6">
        <f t="shared" si="56"/>
        <v>8570.4573569999993</v>
      </c>
      <c r="W46" s="20">
        <f t="shared" si="56"/>
        <v>8570.4573569999993</v>
      </c>
      <c r="X46" s="11">
        <f t="shared" si="56"/>
        <v>0</v>
      </c>
      <c r="Y46" s="6">
        <f t="shared" si="56"/>
        <v>83486.012642999995</v>
      </c>
      <c r="Z46" s="20">
        <f t="shared" si="56"/>
        <v>83486.012642999995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118" t="s">
        <v>265</v>
      </c>
    </row>
    <row r="47" spans="1:36" outlineLevel="1" x14ac:dyDescent="0.25">
      <c r="A47" s="128" t="s">
        <v>89</v>
      </c>
      <c r="B47" s="119"/>
      <c r="C47" s="120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1"/>
      <c r="O47" s="121"/>
      <c r="P47" s="122"/>
      <c r="Q47" s="123"/>
      <c r="R47" s="124">
        <f t="shared" ref="R47:Z47" si="57">SUBTOTAL(9,R44:R45)</f>
        <v>0</v>
      </c>
      <c r="S47" s="125">
        <f t="shared" si="57"/>
        <v>92056.47</v>
      </c>
      <c r="T47" s="126">
        <f t="shared" si="57"/>
        <v>92056.47</v>
      </c>
      <c r="U47" s="124">
        <f t="shared" si="57"/>
        <v>0</v>
      </c>
      <c r="V47" s="125">
        <f t="shared" si="57"/>
        <v>8570.4573569999993</v>
      </c>
      <c r="W47" s="126">
        <f t="shared" si="57"/>
        <v>8570.4573569999993</v>
      </c>
      <c r="X47" s="124">
        <f t="shared" si="57"/>
        <v>0</v>
      </c>
      <c r="Y47" s="125">
        <f t="shared" si="57"/>
        <v>83486.012642999995</v>
      </c>
      <c r="Z47" s="126">
        <f t="shared" si="57"/>
        <v>83486.012642999995</v>
      </c>
      <c r="AA47" s="125"/>
      <c r="AB47" s="125"/>
      <c r="AC47" s="125"/>
      <c r="AD47" s="125"/>
      <c r="AE47" s="125"/>
      <c r="AF47" s="125"/>
      <c r="AG47" s="125"/>
      <c r="AH47" s="125"/>
      <c r="AI47" s="125"/>
      <c r="AJ47" s="127"/>
    </row>
    <row r="48" spans="1:36" outlineLevel="3" x14ac:dyDescent="0.25">
      <c r="A48" s="102" t="s">
        <v>92</v>
      </c>
      <c r="B48" s="99">
        <v>78841.460000000006</v>
      </c>
      <c r="N48" s="23">
        <f>B48</f>
        <v>78841.460000000006</v>
      </c>
      <c r="O48" s="23">
        <f>SUM(B48:M48)</f>
        <v>78841.460000000006</v>
      </c>
      <c r="P48" s="103"/>
      <c r="Q48" s="117">
        <v>0.1013</v>
      </c>
      <c r="R48" s="11">
        <f>IF(LEFT(AJ48,6)="Direct",N48,0)</f>
        <v>0</v>
      </c>
      <c r="S48" s="6">
        <f>N48-R48</f>
        <v>78841.460000000006</v>
      </c>
      <c r="T48" s="20">
        <f>R48+S48</f>
        <v>78841.460000000006</v>
      </c>
      <c r="U48" s="11">
        <f>IF(LEFT(AJ48,9)="direct-wa", N48,0)</f>
        <v>0</v>
      </c>
      <c r="V48" s="6">
        <f>IF(AJ48="direct-wa",0,N48*Q48)</f>
        <v>7986.6398980000004</v>
      </c>
      <c r="W48" s="20">
        <f>U48+V48</f>
        <v>7986.6398980000004</v>
      </c>
      <c r="X48" s="11">
        <f>IF(LEFT(AJ48,9)="direct-or",N48,0)</f>
        <v>0</v>
      </c>
      <c r="Y48" s="6">
        <f>S48-V48</f>
        <v>70854.820102000012</v>
      </c>
      <c r="Z48" s="20">
        <f>X48+Y48</f>
        <v>70854.820102000012</v>
      </c>
      <c r="AA48" s="25">
        <f>IF(LEFT(AJ48,6)="Direct",O48,0)</f>
        <v>0</v>
      </c>
      <c r="AB48" s="25">
        <f>O48-AA48</f>
        <v>78841.460000000006</v>
      </c>
      <c r="AC48" s="25">
        <f>AA48+AB48</f>
        <v>78841.460000000006</v>
      </c>
      <c r="AD48" s="25">
        <f>IF(LEFT(AJ48,9)="direct-wa", O48,0)</f>
        <v>0</v>
      </c>
      <c r="AE48" s="25">
        <f>IF(AJ48="direct-wa",0,O48*Q48)</f>
        <v>7986.6398980000004</v>
      </c>
      <c r="AF48" s="25">
        <f>AD48+AE48</f>
        <v>7986.6398980000004</v>
      </c>
      <c r="AG48" s="25">
        <f>IF(LEFT(AJ48,9)="direct-or",O48,0)</f>
        <v>0</v>
      </c>
      <c r="AH48" s="25">
        <f>AB48-AE48</f>
        <v>70854.820102000012</v>
      </c>
      <c r="AI48" s="25">
        <f>AG48+AH48</f>
        <v>70854.820102000012</v>
      </c>
      <c r="AJ48" s="7" t="s">
        <v>52</v>
      </c>
    </row>
    <row r="49" spans="1:36" outlineLevel="3" x14ac:dyDescent="0.25">
      <c r="A49" s="102" t="s">
        <v>92</v>
      </c>
      <c r="B49" s="99"/>
      <c r="N49" s="23">
        <f>B49</f>
        <v>0</v>
      </c>
      <c r="O49" s="23">
        <f>SUM(B49:M49)</f>
        <v>0</v>
      </c>
      <c r="P49" s="103"/>
      <c r="Q49" s="117">
        <v>0.1013</v>
      </c>
      <c r="R49" s="11">
        <f>IF(LEFT(AJ49,6)="Direct",N49,0)</f>
        <v>0</v>
      </c>
      <c r="S49" s="6">
        <f>N49-R49</f>
        <v>0</v>
      </c>
      <c r="T49" s="20">
        <f>R49+S49</f>
        <v>0</v>
      </c>
      <c r="U49" s="11">
        <f>IF(LEFT(AJ49,9)="direct-wa", N49,0)</f>
        <v>0</v>
      </c>
      <c r="V49" s="6">
        <f>IF(AJ49="direct-wa",0,N49*Q49)</f>
        <v>0</v>
      </c>
      <c r="W49" s="20">
        <f>U49+V49</f>
        <v>0</v>
      </c>
      <c r="X49" s="11">
        <f>IF(LEFT(AJ49,9)="direct-or",N49,0)</f>
        <v>0</v>
      </c>
      <c r="Y49" s="6">
        <f>S49-V49</f>
        <v>0</v>
      </c>
      <c r="Z49" s="20">
        <f>X49+Y49</f>
        <v>0</v>
      </c>
      <c r="AA49" s="25">
        <f>IF(LEFT(AJ49,6)="Direct",O49,0)</f>
        <v>0</v>
      </c>
      <c r="AB49" s="25">
        <f>O49-AA49</f>
        <v>0</v>
      </c>
      <c r="AC49" s="25">
        <f>AA49+AB49</f>
        <v>0</v>
      </c>
      <c r="AD49" s="25">
        <f>IF(LEFT(AJ49,9)="direct-wa", O49,0)</f>
        <v>0</v>
      </c>
      <c r="AE49" s="25">
        <f>IF(AJ49="direct-wa",0,O49*Q49)</f>
        <v>0</v>
      </c>
      <c r="AF49" s="25">
        <f>AD49+AE49</f>
        <v>0</v>
      </c>
      <c r="AG49" s="25">
        <f>IF(LEFT(AJ49,9)="direct-or",O49,0)</f>
        <v>0</v>
      </c>
      <c r="AH49" s="25">
        <f>AB49-AE49</f>
        <v>0</v>
      </c>
      <c r="AI49" s="25">
        <f>AG49+AH49</f>
        <v>0</v>
      </c>
      <c r="AJ49" s="7" t="s">
        <v>52</v>
      </c>
    </row>
    <row r="50" spans="1:36" outlineLevel="3" x14ac:dyDescent="0.25">
      <c r="A50" s="102" t="s">
        <v>92</v>
      </c>
      <c r="B50" s="99">
        <v>370.2</v>
      </c>
      <c r="N50" s="23">
        <f>B50</f>
        <v>370.2</v>
      </c>
      <c r="O50" s="23">
        <f>SUM(B50:M50)</f>
        <v>370.2</v>
      </c>
      <c r="P50" s="103"/>
      <c r="Q50" s="117">
        <v>0.1013</v>
      </c>
      <c r="R50" s="11">
        <f>IF(LEFT(AJ50,6)="Direct",N50,0)</f>
        <v>0</v>
      </c>
      <c r="S50" s="6">
        <f>N50-R50</f>
        <v>370.2</v>
      </c>
      <c r="T50" s="20">
        <f>R50+S50</f>
        <v>370.2</v>
      </c>
      <c r="U50" s="11">
        <f>IF(LEFT(AJ50,9)="direct-wa", N50,0)</f>
        <v>0</v>
      </c>
      <c r="V50" s="6">
        <f>IF(AJ50="direct-wa",0,N50*Q50)</f>
        <v>37.501260000000002</v>
      </c>
      <c r="W50" s="20">
        <f>U50+V50</f>
        <v>37.501260000000002</v>
      </c>
      <c r="X50" s="11">
        <f>IF(LEFT(AJ50,9)="direct-or",N50,0)</f>
        <v>0</v>
      </c>
      <c r="Y50" s="6">
        <f>S50-V50</f>
        <v>332.69873999999999</v>
      </c>
      <c r="Z50" s="20">
        <f>X50+Y50</f>
        <v>332.69873999999999</v>
      </c>
      <c r="AA50" s="25">
        <f>IF(LEFT(AJ50,6)="Direct",O50,0)</f>
        <v>0</v>
      </c>
      <c r="AB50" s="25">
        <f>O50-AA50</f>
        <v>370.2</v>
      </c>
      <c r="AC50" s="25">
        <f>AA50+AB50</f>
        <v>370.2</v>
      </c>
      <c r="AD50" s="25">
        <f>IF(LEFT(AJ50,9)="direct-wa", O50,0)</f>
        <v>0</v>
      </c>
      <c r="AE50" s="25">
        <f>IF(AJ50="direct-wa",0,O50*Q50)</f>
        <v>37.501260000000002</v>
      </c>
      <c r="AF50" s="25">
        <f>AD50+AE50</f>
        <v>37.501260000000002</v>
      </c>
      <c r="AG50" s="25">
        <f>IF(LEFT(AJ50,9)="direct-or",O50,0)</f>
        <v>0</v>
      </c>
      <c r="AH50" s="25">
        <f>AB50-AE50</f>
        <v>332.69873999999999</v>
      </c>
      <c r="AI50" s="25">
        <f>AG50+AH50</f>
        <v>332.69873999999999</v>
      </c>
      <c r="AJ50" s="7" t="s">
        <v>52</v>
      </c>
    </row>
    <row r="51" spans="1:36" outlineLevel="3" x14ac:dyDescent="0.25">
      <c r="A51" s="102" t="s">
        <v>92</v>
      </c>
      <c r="B51" s="99">
        <v>2927.99</v>
      </c>
      <c r="N51" s="23">
        <f>B51</f>
        <v>2927.99</v>
      </c>
      <c r="O51" s="23">
        <f>SUM(B51:M51)</f>
        <v>2927.99</v>
      </c>
      <c r="P51" s="103"/>
      <c r="Q51" s="117">
        <v>0.1013</v>
      </c>
      <c r="R51" s="11">
        <f>IF(LEFT(AJ51,6)="Direct",N51,0)</f>
        <v>0</v>
      </c>
      <c r="S51" s="6">
        <f>N51-R51</f>
        <v>2927.99</v>
      </c>
      <c r="T51" s="20">
        <f>R51+S51</f>
        <v>2927.99</v>
      </c>
      <c r="U51" s="11">
        <f>IF(LEFT(AJ51,9)="direct-wa", N51,0)</f>
        <v>0</v>
      </c>
      <c r="V51" s="6">
        <f>IF(AJ51="direct-wa",0,N51*Q51)</f>
        <v>296.60538700000001</v>
      </c>
      <c r="W51" s="20">
        <f>U51+V51</f>
        <v>296.60538700000001</v>
      </c>
      <c r="X51" s="11">
        <f>IF(LEFT(AJ51,9)="direct-or",N51,0)</f>
        <v>0</v>
      </c>
      <c r="Y51" s="6">
        <f>S51-V51</f>
        <v>2631.3846129999997</v>
      </c>
      <c r="Z51" s="20">
        <f>X51+Y51</f>
        <v>2631.3846129999997</v>
      </c>
      <c r="AA51" s="25">
        <f>IF(LEFT(AJ51,6)="Direct",O51,0)</f>
        <v>0</v>
      </c>
      <c r="AB51" s="25">
        <f>O51-AA51</f>
        <v>2927.99</v>
      </c>
      <c r="AC51" s="25">
        <f>AA51+AB51</f>
        <v>2927.99</v>
      </c>
      <c r="AD51" s="25">
        <f>IF(LEFT(AJ51,9)="direct-wa", O51,0)</f>
        <v>0</v>
      </c>
      <c r="AE51" s="25">
        <f>IF(AJ51="direct-wa",0,O51*Q51)</f>
        <v>296.60538700000001</v>
      </c>
      <c r="AF51" s="25">
        <f>AD51+AE51</f>
        <v>296.60538700000001</v>
      </c>
      <c r="AG51" s="25">
        <f>IF(LEFT(AJ51,9)="direct-or",O51,0)</f>
        <v>0</v>
      </c>
      <c r="AH51" s="25">
        <f>AB51-AE51</f>
        <v>2631.3846129999997</v>
      </c>
      <c r="AI51" s="25">
        <f>AG51+AH51</f>
        <v>2631.3846129999997</v>
      </c>
      <c r="AJ51" s="7" t="s">
        <v>52</v>
      </c>
    </row>
    <row r="52" spans="1:36" outlineLevel="2" x14ac:dyDescent="0.25">
      <c r="A52" s="102"/>
      <c r="B52" s="99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9"/>
      <c r="O52" s="109"/>
      <c r="P52" s="103"/>
      <c r="Q52" s="117"/>
      <c r="R52" s="11">
        <f t="shared" ref="R52:Z52" si="58">SUBTOTAL(9,R48:R51)</f>
        <v>0</v>
      </c>
      <c r="S52" s="6">
        <f t="shared" si="58"/>
        <v>82139.650000000009</v>
      </c>
      <c r="T52" s="20">
        <f t="shared" si="58"/>
        <v>82139.650000000009</v>
      </c>
      <c r="U52" s="11">
        <f t="shared" si="58"/>
        <v>0</v>
      </c>
      <c r="V52" s="6">
        <f t="shared" si="58"/>
        <v>8320.746545</v>
      </c>
      <c r="W52" s="20">
        <f t="shared" si="58"/>
        <v>8320.746545</v>
      </c>
      <c r="X52" s="11">
        <f t="shared" si="58"/>
        <v>0</v>
      </c>
      <c r="Y52" s="6">
        <f t="shared" si="58"/>
        <v>73818.903455000021</v>
      </c>
      <c r="Z52" s="20">
        <f t="shared" si="58"/>
        <v>73818.903455000021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118" t="s">
        <v>268</v>
      </c>
    </row>
    <row r="53" spans="1:36" outlineLevel="3" x14ac:dyDescent="0.25">
      <c r="A53" s="102" t="s">
        <v>92</v>
      </c>
      <c r="B53" s="99"/>
      <c r="N53" s="23">
        <f>B53</f>
        <v>0</v>
      </c>
      <c r="O53" s="23">
        <f>SUM(B53:M53)</f>
        <v>0</v>
      </c>
      <c r="P53" s="103"/>
      <c r="Q53" s="117">
        <v>0.1086</v>
      </c>
      <c r="R53" s="11">
        <f>IF(LEFT(AJ53,6)="Direct",N53,0)</f>
        <v>0</v>
      </c>
      <c r="S53" s="6">
        <f>N53-R53</f>
        <v>0</v>
      </c>
      <c r="T53" s="20">
        <f>R53+S53</f>
        <v>0</v>
      </c>
      <c r="U53" s="11">
        <f>IF(LEFT(AJ53,9)="direct-wa", N53,0)</f>
        <v>0</v>
      </c>
      <c r="V53" s="6">
        <f>IF(AJ53="direct-wa",0,N53*Q53)</f>
        <v>0</v>
      </c>
      <c r="W53" s="20">
        <f>U53+V53</f>
        <v>0</v>
      </c>
      <c r="X53" s="11">
        <f>IF(LEFT(AJ53,9)="direct-or",N53,0)</f>
        <v>0</v>
      </c>
      <c r="Y53" s="6">
        <f>S53-V53</f>
        <v>0</v>
      </c>
      <c r="Z53" s="20">
        <f>X53+Y53</f>
        <v>0</v>
      </c>
      <c r="AA53" s="25">
        <f>IF(LEFT(AJ53,6)="Direct",O53,0)</f>
        <v>0</v>
      </c>
      <c r="AB53" s="25">
        <f>O53-AA53</f>
        <v>0</v>
      </c>
      <c r="AC53" s="25">
        <f>AA53+AB53</f>
        <v>0</v>
      </c>
      <c r="AD53" s="25">
        <f>IF(LEFT(AJ53,9)="direct-wa", O53,0)</f>
        <v>0</v>
      </c>
      <c r="AE53" s="25">
        <f>IF(AJ53="direct-wa",0,O53*Q53)</f>
        <v>0</v>
      </c>
      <c r="AF53" s="25">
        <f>AD53+AE53</f>
        <v>0</v>
      </c>
      <c r="AG53" s="25">
        <f>IF(LEFT(AJ53,9)="direct-or",O53,0)</f>
        <v>0</v>
      </c>
      <c r="AH53" s="25">
        <f>AB53-AE53</f>
        <v>0</v>
      </c>
      <c r="AI53" s="25">
        <f>AG53+AH53</f>
        <v>0</v>
      </c>
      <c r="AJ53" s="7" t="s">
        <v>60</v>
      </c>
    </row>
    <row r="54" spans="1:36" outlineLevel="2" x14ac:dyDescent="0.25">
      <c r="A54" s="102"/>
      <c r="B54" s="99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9"/>
      <c r="O54" s="109"/>
      <c r="P54" s="103"/>
      <c r="Q54" s="117"/>
      <c r="R54" s="11">
        <f t="shared" ref="R54:Z54" si="59">SUBTOTAL(9,R53:R53)</f>
        <v>0</v>
      </c>
      <c r="S54" s="6">
        <f t="shared" si="59"/>
        <v>0</v>
      </c>
      <c r="T54" s="20">
        <f t="shared" si="59"/>
        <v>0</v>
      </c>
      <c r="U54" s="11">
        <f t="shared" si="59"/>
        <v>0</v>
      </c>
      <c r="V54" s="6">
        <f t="shared" si="59"/>
        <v>0</v>
      </c>
      <c r="W54" s="20">
        <f t="shared" si="59"/>
        <v>0</v>
      </c>
      <c r="X54" s="11">
        <f t="shared" si="59"/>
        <v>0</v>
      </c>
      <c r="Y54" s="6">
        <f t="shared" si="59"/>
        <v>0</v>
      </c>
      <c r="Z54" s="20">
        <f t="shared" si="59"/>
        <v>0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118" t="s">
        <v>266</v>
      </c>
    </row>
    <row r="55" spans="1:36" outlineLevel="3" x14ac:dyDescent="0.25">
      <c r="A55" s="102" t="s">
        <v>92</v>
      </c>
      <c r="B55" s="99">
        <v>420</v>
      </c>
      <c r="N55" s="23">
        <f>B55</f>
        <v>420</v>
      </c>
      <c r="O55" s="23">
        <f>SUM(B55:M55)</f>
        <v>420</v>
      </c>
      <c r="P55" s="103"/>
      <c r="Q55" s="117">
        <v>0</v>
      </c>
      <c r="R55" s="11">
        <f>IF(LEFT(AJ55,6)="Direct",N55,0)</f>
        <v>420</v>
      </c>
      <c r="S55" s="6">
        <f>N55-R55</f>
        <v>0</v>
      </c>
      <c r="T55" s="20">
        <f>R55+S55</f>
        <v>420</v>
      </c>
      <c r="U55" s="11">
        <f>IF(LEFT(AJ55,9)="direct-wa", N55,0)</f>
        <v>0</v>
      </c>
      <c r="V55" s="6">
        <f>IF(AJ55="direct-wa",0,N55*Q55)</f>
        <v>0</v>
      </c>
      <c r="W55" s="20">
        <f>U55+V55</f>
        <v>0</v>
      </c>
      <c r="X55" s="11">
        <f>IF(LEFT(AJ55,9)="direct-or",N55,0)</f>
        <v>420</v>
      </c>
      <c r="Y55" s="6">
        <f>S55-V55</f>
        <v>0</v>
      </c>
      <c r="Z55" s="20">
        <f>X55+Y55</f>
        <v>420</v>
      </c>
      <c r="AA55" s="25">
        <f>IF(LEFT(AJ55,6)="Direct",O55,0)</f>
        <v>420</v>
      </c>
      <c r="AB55" s="25">
        <f>O55-AA55</f>
        <v>0</v>
      </c>
      <c r="AC55" s="25">
        <f>AA55+AB55</f>
        <v>420</v>
      </c>
      <c r="AD55" s="25">
        <f>IF(LEFT(AJ55,9)="direct-wa", O55,0)</f>
        <v>0</v>
      </c>
      <c r="AE55" s="25">
        <f>IF(AJ55="direct-wa",0,O55*Q55)</f>
        <v>0</v>
      </c>
      <c r="AF55" s="25">
        <f>AD55+AE55</f>
        <v>0</v>
      </c>
      <c r="AG55" s="25">
        <f>IF(LEFT(AJ55,9)="direct-or",O55,0)</f>
        <v>420</v>
      </c>
      <c r="AH55" s="25">
        <f>AB55-AE55</f>
        <v>0</v>
      </c>
      <c r="AI55" s="25">
        <f>AG55+AH55</f>
        <v>420</v>
      </c>
      <c r="AJ55" s="7" t="s">
        <v>61</v>
      </c>
    </row>
    <row r="56" spans="1:36" outlineLevel="3" x14ac:dyDescent="0.25">
      <c r="A56" s="102" t="s">
        <v>92</v>
      </c>
      <c r="B56" s="99">
        <v>1637.35</v>
      </c>
      <c r="N56" s="23">
        <f>B56</f>
        <v>1637.35</v>
      </c>
      <c r="O56" s="23">
        <f>SUM(B56:M56)</f>
        <v>1637.35</v>
      </c>
      <c r="P56" s="103"/>
      <c r="Q56" s="117">
        <v>0</v>
      </c>
      <c r="R56" s="11">
        <f>IF(LEFT(AJ56,6)="Direct",N56,0)</f>
        <v>1637.35</v>
      </c>
      <c r="S56" s="6">
        <f>N56-R56</f>
        <v>0</v>
      </c>
      <c r="T56" s="20">
        <f>R56+S56</f>
        <v>1637.35</v>
      </c>
      <c r="U56" s="11">
        <f>IF(LEFT(AJ56,9)="direct-wa", N56,0)</f>
        <v>0</v>
      </c>
      <c r="V56" s="6">
        <f>IF(AJ56="direct-wa",0,N56*Q56)</f>
        <v>0</v>
      </c>
      <c r="W56" s="20">
        <f>U56+V56</f>
        <v>0</v>
      </c>
      <c r="X56" s="11">
        <f>IF(LEFT(AJ56,9)="direct-or",N56,0)</f>
        <v>1637.35</v>
      </c>
      <c r="Y56" s="6">
        <f>S56-V56</f>
        <v>0</v>
      </c>
      <c r="Z56" s="20">
        <f>X56+Y56</f>
        <v>1637.35</v>
      </c>
      <c r="AA56" s="25">
        <f>IF(LEFT(AJ56,6)="Direct",O56,0)</f>
        <v>1637.35</v>
      </c>
      <c r="AB56" s="25">
        <f>O56-AA56</f>
        <v>0</v>
      </c>
      <c r="AC56" s="25">
        <f>AA56+AB56</f>
        <v>1637.35</v>
      </c>
      <c r="AD56" s="25">
        <f>IF(LEFT(AJ56,9)="direct-wa", O56,0)</f>
        <v>0</v>
      </c>
      <c r="AE56" s="25">
        <f>IF(AJ56="direct-wa",0,O56*Q56)</f>
        <v>0</v>
      </c>
      <c r="AF56" s="25">
        <f>AD56+AE56</f>
        <v>0</v>
      </c>
      <c r="AG56" s="25">
        <f>IF(LEFT(AJ56,9)="direct-or",O56,0)</f>
        <v>1637.35</v>
      </c>
      <c r="AH56" s="25">
        <f>AB56-AE56</f>
        <v>0</v>
      </c>
      <c r="AI56" s="25">
        <f>AG56+AH56</f>
        <v>1637.35</v>
      </c>
      <c r="AJ56" s="7" t="s">
        <v>61</v>
      </c>
    </row>
    <row r="57" spans="1:36" outlineLevel="2" x14ac:dyDescent="0.25">
      <c r="A57" s="102"/>
      <c r="B57" s="99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9"/>
      <c r="O57" s="109"/>
      <c r="P57" s="103"/>
      <c r="Q57" s="117"/>
      <c r="R57" s="11">
        <f t="shared" ref="R57:Z57" si="60">SUBTOTAL(9,R55:R56)</f>
        <v>2057.35</v>
      </c>
      <c r="S57" s="6">
        <f t="shared" si="60"/>
        <v>0</v>
      </c>
      <c r="T57" s="20">
        <f t="shared" si="60"/>
        <v>2057.35</v>
      </c>
      <c r="U57" s="11">
        <f t="shared" si="60"/>
        <v>0</v>
      </c>
      <c r="V57" s="6">
        <f t="shared" si="60"/>
        <v>0</v>
      </c>
      <c r="W57" s="20">
        <f t="shared" si="60"/>
        <v>0</v>
      </c>
      <c r="X57" s="11">
        <f t="shared" si="60"/>
        <v>2057.35</v>
      </c>
      <c r="Y57" s="6">
        <f t="shared" si="60"/>
        <v>0</v>
      </c>
      <c r="Z57" s="20">
        <f t="shared" si="60"/>
        <v>2057.35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118" t="s">
        <v>267</v>
      </c>
    </row>
    <row r="58" spans="1:36" outlineLevel="3" x14ac:dyDescent="0.25">
      <c r="A58" s="102" t="s">
        <v>92</v>
      </c>
      <c r="B58" s="99">
        <v>2260.44</v>
      </c>
      <c r="N58" s="23">
        <f>B58</f>
        <v>2260.44</v>
      </c>
      <c r="O58" s="23">
        <f>SUM(B58:M58)</f>
        <v>2260.44</v>
      </c>
      <c r="P58" s="103"/>
      <c r="Q58" s="117">
        <v>7.9699999999999993E-2</v>
      </c>
      <c r="R58" s="11">
        <f>IF(LEFT(AJ58,6)="Direct",N58,0)</f>
        <v>0</v>
      </c>
      <c r="S58" s="6">
        <f>N58-R58</f>
        <v>2260.44</v>
      </c>
      <c r="T58" s="20">
        <f>R58+S58</f>
        <v>2260.44</v>
      </c>
      <c r="U58" s="11">
        <f>IF(LEFT(AJ58,9)="direct-wa", N58,0)</f>
        <v>0</v>
      </c>
      <c r="V58" s="6">
        <f>IF(AJ58="direct-wa",0,N58*Q58)</f>
        <v>180.15706799999998</v>
      </c>
      <c r="W58" s="20">
        <f>U58+V58</f>
        <v>180.15706799999998</v>
      </c>
      <c r="X58" s="11">
        <f>IF(LEFT(AJ58,9)="direct-or",N58,0)</f>
        <v>0</v>
      </c>
      <c r="Y58" s="6">
        <f>S58-V58</f>
        <v>2080.2829320000001</v>
      </c>
      <c r="Z58" s="20">
        <f>X58+Y58</f>
        <v>2080.2829320000001</v>
      </c>
      <c r="AA58" s="25">
        <f>IF(LEFT(AJ58,6)="Direct",O58,0)</f>
        <v>0</v>
      </c>
      <c r="AB58" s="25">
        <f>O58-AA58</f>
        <v>2260.44</v>
      </c>
      <c r="AC58" s="25">
        <f>AA58+AB58</f>
        <v>2260.44</v>
      </c>
      <c r="AD58" s="25">
        <f>IF(LEFT(AJ58,9)="direct-wa", O58,0)</f>
        <v>0</v>
      </c>
      <c r="AE58" s="25">
        <f>IF(AJ58="direct-wa",0,O58*Q58)</f>
        <v>180.15706799999998</v>
      </c>
      <c r="AF58" s="25">
        <f>AD58+AE58</f>
        <v>180.15706799999998</v>
      </c>
      <c r="AG58" s="25">
        <f>IF(LEFT(AJ58,9)="direct-or",O58,0)</f>
        <v>0</v>
      </c>
      <c r="AH58" s="25">
        <f>AB58-AE58</f>
        <v>2080.2829320000001</v>
      </c>
      <c r="AI58" s="25">
        <f>AG58+AH58</f>
        <v>2080.2829320000001</v>
      </c>
      <c r="AJ58" s="7" t="s">
        <v>48</v>
      </c>
    </row>
    <row r="59" spans="1:36" outlineLevel="2" x14ac:dyDescent="0.25">
      <c r="A59" s="102"/>
      <c r="B59" s="99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9"/>
      <c r="O59" s="109"/>
      <c r="P59" s="103"/>
      <c r="Q59" s="117"/>
      <c r="R59" s="11">
        <f t="shared" ref="R59:Z59" si="61">SUBTOTAL(9,R58:R58)</f>
        <v>0</v>
      </c>
      <c r="S59" s="6">
        <f t="shared" si="61"/>
        <v>2260.44</v>
      </c>
      <c r="T59" s="20">
        <f t="shared" si="61"/>
        <v>2260.44</v>
      </c>
      <c r="U59" s="11">
        <f t="shared" si="61"/>
        <v>0</v>
      </c>
      <c r="V59" s="6">
        <f t="shared" si="61"/>
        <v>180.15706799999998</v>
      </c>
      <c r="W59" s="20">
        <f t="shared" si="61"/>
        <v>180.15706799999998</v>
      </c>
      <c r="X59" s="11">
        <f t="shared" si="61"/>
        <v>0</v>
      </c>
      <c r="Y59" s="6">
        <f t="shared" si="61"/>
        <v>2080.2829320000001</v>
      </c>
      <c r="Z59" s="20">
        <f t="shared" si="61"/>
        <v>2080.2829320000001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118" t="s">
        <v>269</v>
      </c>
    </row>
    <row r="60" spans="1:36" outlineLevel="3" x14ac:dyDescent="0.25">
      <c r="A60" s="102" t="s">
        <v>92</v>
      </c>
      <c r="B60" s="99">
        <v>5738.27</v>
      </c>
      <c r="N60" s="23">
        <f>B60</f>
        <v>5738.27</v>
      </c>
      <c r="O60" s="23">
        <f>SUM(B60:M60)</f>
        <v>5738.27</v>
      </c>
      <c r="P60" s="103"/>
      <c r="Q60" s="117">
        <v>1.17E-2</v>
      </c>
      <c r="R60" s="11">
        <f>IF(LEFT(AJ60,6)="Direct",N60,0)</f>
        <v>0</v>
      </c>
      <c r="S60" s="6">
        <f>N60-R60</f>
        <v>5738.27</v>
      </c>
      <c r="T60" s="20">
        <f>R60+S60</f>
        <v>5738.27</v>
      </c>
      <c r="U60" s="11">
        <f>IF(LEFT(AJ60,9)="direct-wa", N60,0)</f>
        <v>0</v>
      </c>
      <c r="V60" s="6">
        <f>IF(AJ60="direct-wa",0,N60*Q60)</f>
        <v>67.137759000000003</v>
      </c>
      <c r="W60" s="20">
        <f>U60+V60</f>
        <v>67.137759000000003</v>
      </c>
      <c r="X60" s="11">
        <f>IF(LEFT(AJ60,9)="direct-or",N60,0)</f>
        <v>0</v>
      </c>
      <c r="Y60" s="6">
        <f>S60-V60</f>
        <v>5671.1322410000002</v>
      </c>
      <c r="Z60" s="20">
        <f>X60+Y60</f>
        <v>5671.1322410000002</v>
      </c>
      <c r="AA60" s="25">
        <f>IF(LEFT(AJ60,6)="Direct",O60,0)</f>
        <v>0</v>
      </c>
      <c r="AB60" s="25">
        <f>O60-AA60</f>
        <v>5738.27</v>
      </c>
      <c r="AC60" s="25">
        <f>AA60+AB60</f>
        <v>5738.27</v>
      </c>
      <c r="AD60" s="25">
        <f>IF(LEFT(AJ60,9)="direct-wa", O60,0)</f>
        <v>0</v>
      </c>
      <c r="AE60" s="25">
        <f>IF(AJ60="direct-wa",0,O60*Q60)</f>
        <v>67.137759000000003</v>
      </c>
      <c r="AF60" s="25">
        <f>AD60+AE60</f>
        <v>67.137759000000003</v>
      </c>
      <c r="AG60" s="25">
        <f>IF(LEFT(AJ60,9)="direct-or",O60,0)</f>
        <v>0</v>
      </c>
      <c r="AH60" s="25">
        <f>AB60-AE60</f>
        <v>5671.1322410000002</v>
      </c>
      <c r="AI60" s="25">
        <f>AG60+AH60</f>
        <v>5671.1322410000002</v>
      </c>
      <c r="AJ60" s="7" t="s">
        <v>262</v>
      </c>
    </row>
    <row r="61" spans="1:36" outlineLevel="3" x14ac:dyDescent="0.25">
      <c r="A61" s="102" t="s">
        <v>92</v>
      </c>
      <c r="B61" s="99">
        <v>47374.98</v>
      </c>
      <c r="N61" s="23">
        <f>B61</f>
        <v>47374.98</v>
      </c>
      <c r="O61" s="23">
        <f>SUM(B61:M61)</f>
        <v>47374.98</v>
      </c>
      <c r="P61" s="103"/>
      <c r="Q61" s="117">
        <v>1.17E-2</v>
      </c>
      <c r="R61" s="11">
        <f>IF(LEFT(AJ61,6)="Direct",N61,0)</f>
        <v>0</v>
      </c>
      <c r="S61" s="6">
        <f>N61-R61</f>
        <v>47374.98</v>
      </c>
      <c r="T61" s="20">
        <f>R61+S61</f>
        <v>47374.98</v>
      </c>
      <c r="U61" s="11">
        <f>IF(LEFT(AJ61,9)="direct-wa", N61,0)</f>
        <v>0</v>
      </c>
      <c r="V61" s="6">
        <f>IF(AJ61="direct-wa",0,N61*Q61)</f>
        <v>554.28726600000005</v>
      </c>
      <c r="W61" s="20">
        <f>U61+V61</f>
        <v>554.28726600000005</v>
      </c>
      <c r="X61" s="11">
        <f>IF(LEFT(AJ61,9)="direct-or",N61,0)</f>
        <v>0</v>
      </c>
      <c r="Y61" s="6">
        <f>S61-V61</f>
        <v>46820.692734000004</v>
      </c>
      <c r="Z61" s="20">
        <f>X61+Y61</f>
        <v>46820.692734000004</v>
      </c>
      <c r="AA61" s="25">
        <f>IF(LEFT(AJ61,6)="Direct",O61,0)</f>
        <v>0</v>
      </c>
      <c r="AB61" s="25">
        <f>O61-AA61</f>
        <v>47374.98</v>
      </c>
      <c r="AC61" s="25">
        <f>AA61+AB61</f>
        <v>47374.98</v>
      </c>
      <c r="AD61" s="25">
        <f>IF(LEFT(AJ61,9)="direct-wa", O61,0)</f>
        <v>0</v>
      </c>
      <c r="AE61" s="25">
        <f>IF(AJ61="direct-wa",0,O61*Q61)</f>
        <v>554.28726600000005</v>
      </c>
      <c r="AF61" s="25">
        <f>AD61+AE61</f>
        <v>554.28726600000005</v>
      </c>
      <c r="AG61" s="25">
        <f>IF(LEFT(AJ61,9)="direct-or",O61,0)</f>
        <v>0</v>
      </c>
      <c r="AH61" s="25">
        <f>AB61-AE61</f>
        <v>46820.692734000004</v>
      </c>
      <c r="AI61" s="25">
        <f>AG61+AH61</f>
        <v>46820.692734000004</v>
      </c>
      <c r="AJ61" s="7" t="s">
        <v>262</v>
      </c>
    </row>
    <row r="62" spans="1:36" outlineLevel="3" x14ac:dyDescent="0.25">
      <c r="A62" s="102" t="s">
        <v>92</v>
      </c>
      <c r="B62" s="99">
        <v>6889.71</v>
      </c>
      <c r="N62" s="23">
        <f>B62</f>
        <v>6889.71</v>
      </c>
      <c r="O62" s="23">
        <f>SUM(B62:M62)</f>
        <v>6889.71</v>
      </c>
      <c r="P62" s="103"/>
      <c r="Q62" s="117">
        <v>1.17E-2</v>
      </c>
      <c r="R62" s="11">
        <f>IF(LEFT(AJ62,6)="Direct",N62,0)</f>
        <v>0</v>
      </c>
      <c r="S62" s="6">
        <f>N62-R62</f>
        <v>6889.71</v>
      </c>
      <c r="T62" s="20">
        <f>R62+S62</f>
        <v>6889.71</v>
      </c>
      <c r="U62" s="11">
        <f>IF(LEFT(AJ62,9)="direct-wa", N62,0)</f>
        <v>0</v>
      </c>
      <c r="V62" s="6">
        <f>IF(AJ62="direct-wa",0,N62*Q62)</f>
        <v>80.609606999999997</v>
      </c>
      <c r="W62" s="20">
        <f>U62+V62</f>
        <v>80.609606999999997</v>
      </c>
      <c r="X62" s="11">
        <f>IF(LEFT(AJ62,9)="direct-or",N62,0)</f>
        <v>0</v>
      </c>
      <c r="Y62" s="6">
        <f>S62-V62</f>
        <v>6809.1003929999997</v>
      </c>
      <c r="Z62" s="20">
        <f>X62+Y62</f>
        <v>6809.1003929999997</v>
      </c>
      <c r="AA62" s="25">
        <f>IF(LEFT(AJ62,6)="Direct",O62,0)</f>
        <v>0</v>
      </c>
      <c r="AB62" s="25">
        <f>O62-AA62</f>
        <v>6889.71</v>
      </c>
      <c r="AC62" s="25">
        <f>AA62+AB62</f>
        <v>6889.71</v>
      </c>
      <c r="AD62" s="25">
        <f>IF(LEFT(AJ62,9)="direct-wa", O62,0)</f>
        <v>0</v>
      </c>
      <c r="AE62" s="25">
        <f>IF(AJ62="direct-wa",0,O62*Q62)</f>
        <v>80.609606999999997</v>
      </c>
      <c r="AF62" s="25">
        <f>AD62+AE62</f>
        <v>80.609606999999997</v>
      </c>
      <c r="AG62" s="25">
        <f>IF(LEFT(AJ62,9)="direct-or",O62,0)</f>
        <v>0</v>
      </c>
      <c r="AH62" s="25">
        <f>AB62-AE62</f>
        <v>6809.1003929999997</v>
      </c>
      <c r="AI62" s="25">
        <f>AG62+AH62</f>
        <v>6809.1003929999997</v>
      </c>
      <c r="AJ62" s="7" t="s">
        <v>262</v>
      </c>
    </row>
    <row r="63" spans="1:36" outlineLevel="3" x14ac:dyDescent="0.25">
      <c r="A63" s="102" t="s">
        <v>92</v>
      </c>
      <c r="B63" s="99">
        <v>17689.55</v>
      </c>
      <c r="N63" s="23">
        <f>B63</f>
        <v>17689.55</v>
      </c>
      <c r="O63" s="23">
        <f>SUM(B63:M63)</f>
        <v>17689.55</v>
      </c>
      <c r="P63" s="103"/>
      <c r="Q63" s="117">
        <v>1.17E-2</v>
      </c>
      <c r="R63" s="11">
        <f>IF(LEFT(AJ63,6)="Direct",N63,0)</f>
        <v>0</v>
      </c>
      <c r="S63" s="6">
        <f>N63-R63</f>
        <v>17689.55</v>
      </c>
      <c r="T63" s="20">
        <f>R63+S63</f>
        <v>17689.55</v>
      </c>
      <c r="U63" s="11">
        <f>IF(LEFT(AJ63,9)="direct-wa", N63,0)</f>
        <v>0</v>
      </c>
      <c r="V63" s="6">
        <f>IF(AJ63="direct-wa",0,N63*Q63)</f>
        <v>206.967735</v>
      </c>
      <c r="W63" s="20">
        <f>U63+V63</f>
        <v>206.967735</v>
      </c>
      <c r="X63" s="11">
        <f>IF(LEFT(AJ63,9)="direct-or",N63,0)</f>
        <v>0</v>
      </c>
      <c r="Y63" s="6">
        <f>S63-V63</f>
        <v>17482.582265000001</v>
      </c>
      <c r="Z63" s="20">
        <f>X63+Y63</f>
        <v>17482.582265000001</v>
      </c>
      <c r="AA63" s="25">
        <f>IF(LEFT(AJ63,6)="Direct",O63,0)</f>
        <v>0</v>
      </c>
      <c r="AB63" s="25">
        <f>O63-AA63</f>
        <v>17689.55</v>
      </c>
      <c r="AC63" s="25">
        <f>AA63+AB63</f>
        <v>17689.55</v>
      </c>
      <c r="AD63" s="25">
        <f>IF(LEFT(AJ63,9)="direct-wa", O63,0)</f>
        <v>0</v>
      </c>
      <c r="AE63" s="25">
        <f>IF(AJ63="direct-wa",0,O63*Q63)</f>
        <v>206.967735</v>
      </c>
      <c r="AF63" s="25">
        <f>AD63+AE63</f>
        <v>206.967735</v>
      </c>
      <c r="AG63" s="25">
        <f>IF(LEFT(AJ63,9)="direct-or",O63,0)</f>
        <v>0</v>
      </c>
      <c r="AH63" s="25">
        <f>AB63-AE63</f>
        <v>17482.582265000001</v>
      </c>
      <c r="AI63" s="25">
        <f>AG63+AH63</f>
        <v>17482.582265000001</v>
      </c>
      <c r="AJ63" s="7" t="s">
        <v>262</v>
      </c>
    </row>
    <row r="64" spans="1:36" outlineLevel="2" x14ac:dyDescent="0.25">
      <c r="A64" s="102"/>
      <c r="B64" s="99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9"/>
      <c r="O64" s="109"/>
      <c r="P64" s="103"/>
      <c r="Q64" s="117"/>
      <c r="R64" s="11">
        <f t="shared" ref="R64:Z64" si="62">SUBTOTAL(9,R60:R63)</f>
        <v>0</v>
      </c>
      <c r="S64" s="6">
        <f t="shared" si="62"/>
        <v>77692.509999999995</v>
      </c>
      <c r="T64" s="20">
        <f t="shared" si="62"/>
        <v>77692.509999999995</v>
      </c>
      <c r="U64" s="11">
        <f t="shared" si="62"/>
        <v>0</v>
      </c>
      <c r="V64" s="6">
        <f t="shared" si="62"/>
        <v>909.00236700000005</v>
      </c>
      <c r="W64" s="20">
        <f t="shared" si="62"/>
        <v>909.00236700000005</v>
      </c>
      <c r="X64" s="11">
        <f t="shared" si="62"/>
        <v>0</v>
      </c>
      <c r="Y64" s="6">
        <f t="shared" si="62"/>
        <v>76783.507633000001</v>
      </c>
      <c r="Z64" s="20">
        <f t="shared" si="62"/>
        <v>76783.507633000001</v>
      </c>
      <c r="AA64" s="25"/>
      <c r="AB64" s="25"/>
      <c r="AC64" s="25"/>
      <c r="AD64" s="25"/>
      <c r="AE64" s="25"/>
      <c r="AF64" s="25"/>
      <c r="AG64" s="25"/>
      <c r="AH64" s="25"/>
      <c r="AI64" s="25"/>
      <c r="AJ64" s="118" t="s">
        <v>270</v>
      </c>
    </row>
    <row r="65" spans="1:36" outlineLevel="1" x14ac:dyDescent="0.25">
      <c r="A65" s="128" t="s">
        <v>91</v>
      </c>
      <c r="B65" s="119"/>
      <c r="C65" s="120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1"/>
      <c r="O65" s="121"/>
      <c r="P65" s="122"/>
      <c r="Q65" s="123"/>
      <c r="R65" s="124">
        <f t="shared" ref="R65:Z65" si="63">SUBTOTAL(9,R48:R63)</f>
        <v>2057.35</v>
      </c>
      <c r="S65" s="125">
        <f t="shared" si="63"/>
        <v>162092.6</v>
      </c>
      <c r="T65" s="126">
        <f t="shared" si="63"/>
        <v>164149.95000000001</v>
      </c>
      <c r="U65" s="124">
        <f t="shared" si="63"/>
        <v>0</v>
      </c>
      <c r="V65" s="125">
        <f t="shared" si="63"/>
        <v>9409.9059799999995</v>
      </c>
      <c r="W65" s="126">
        <f t="shared" si="63"/>
        <v>9409.9059799999995</v>
      </c>
      <c r="X65" s="124">
        <f t="shared" si="63"/>
        <v>2057.35</v>
      </c>
      <c r="Y65" s="125">
        <f t="shared" si="63"/>
        <v>152682.69402000002</v>
      </c>
      <c r="Z65" s="126">
        <f t="shared" si="63"/>
        <v>154740.04402000003</v>
      </c>
      <c r="AA65" s="125"/>
      <c r="AB65" s="125"/>
      <c r="AC65" s="125"/>
      <c r="AD65" s="125"/>
      <c r="AE65" s="125"/>
      <c r="AF65" s="125"/>
      <c r="AG65" s="125"/>
      <c r="AH65" s="125"/>
      <c r="AI65" s="125"/>
      <c r="AJ65" s="127"/>
    </row>
    <row r="66" spans="1:36" outlineLevel="3" x14ac:dyDescent="0.25">
      <c r="A66" s="102" t="s">
        <v>94</v>
      </c>
      <c r="B66" s="99">
        <v>30687.68</v>
      </c>
      <c r="N66" s="23">
        <f>B66</f>
        <v>30687.68</v>
      </c>
      <c r="O66" s="23">
        <f>SUM(B66:M66)</f>
        <v>30687.68</v>
      </c>
      <c r="P66" s="103"/>
      <c r="Q66" s="117">
        <v>0.1013</v>
      </c>
      <c r="R66" s="11">
        <f>IF(LEFT(AJ66,6)="Direct",N66,0)</f>
        <v>0</v>
      </c>
      <c r="S66" s="6">
        <f>N66-R66</f>
        <v>30687.68</v>
      </c>
      <c r="T66" s="20">
        <f>R66+S66</f>
        <v>30687.68</v>
      </c>
      <c r="U66" s="11">
        <f>IF(LEFT(AJ66,9)="direct-wa", N66,0)</f>
        <v>0</v>
      </c>
      <c r="V66" s="6">
        <f>IF(AJ66="direct-wa",0,N66*Q66)</f>
        <v>3108.6619839999998</v>
      </c>
      <c r="W66" s="20">
        <f>U66+V66</f>
        <v>3108.6619839999998</v>
      </c>
      <c r="X66" s="11">
        <f>IF(LEFT(AJ66,9)="direct-or",N66,0)</f>
        <v>0</v>
      </c>
      <c r="Y66" s="6">
        <f>S66-V66</f>
        <v>27579.018016000002</v>
      </c>
      <c r="Z66" s="20">
        <f>X66+Y66</f>
        <v>27579.018016000002</v>
      </c>
      <c r="AA66" s="25">
        <f>IF(LEFT(AJ66,6)="Direct",O66,0)</f>
        <v>0</v>
      </c>
      <c r="AB66" s="25">
        <f>O66-AA66</f>
        <v>30687.68</v>
      </c>
      <c r="AC66" s="25">
        <f>AA66+AB66</f>
        <v>30687.68</v>
      </c>
      <c r="AD66" s="25">
        <f>IF(LEFT(AJ66,9)="direct-wa", O66,0)</f>
        <v>0</v>
      </c>
      <c r="AE66" s="25">
        <f>IF(AJ66="direct-wa",0,O66*Q66)</f>
        <v>3108.6619839999998</v>
      </c>
      <c r="AF66" s="25">
        <f>AD66+AE66</f>
        <v>3108.6619839999998</v>
      </c>
      <c r="AG66" s="25">
        <f>IF(LEFT(AJ66,9)="direct-or",O66,0)</f>
        <v>0</v>
      </c>
      <c r="AH66" s="25">
        <f>AB66-AE66</f>
        <v>27579.018016000002</v>
      </c>
      <c r="AI66" s="25">
        <f>AG66+AH66</f>
        <v>27579.018016000002</v>
      </c>
      <c r="AJ66" s="7" t="s">
        <v>52</v>
      </c>
    </row>
    <row r="67" spans="1:36" outlineLevel="2" x14ac:dyDescent="0.25">
      <c r="A67" s="102"/>
      <c r="B67" s="99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9"/>
      <c r="O67" s="109"/>
      <c r="P67" s="103"/>
      <c r="Q67" s="117"/>
      <c r="R67" s="11">
        <f t="shared" ref="R67:Z67" si="64">SUBTOTAL(9,R66:R66)</f>
        <v>0</v>
      </c>
      <c r="S67" s="6">
        <f t="shared" si="64"/>
        <v>30687.68</v>
      </c>
      <c r="T67" s="20">
        <f t="shared" si="64"/>
        <v>30687.68</v>
      </c>
      <c r="U67" s="11">
        <f t="shared" si="64"/>
        <v>0</v>
      </c>
      <c r="V67" s="6">
        <f t="shared" si="64"/>
        <v>3108.6619839999998</v>
      </c>
      <c r="W67" s="20">
        <f t="shared" si="64"/>
        <v>3108.6619839999998</v>
      </c>
      <c r="X67" s="11">
        <f t="shared" si="64"/>
        <v>0</v>
      </c>
      <c r="Y67" s="6">
        <f t="shared" si="64"/>
        <v>27579.018016000002</v>
      </c>
      <c r="Z67" s="20">
        <f t="shared" si="64"/>
        <v>27579.018016000002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118" t="s">
        <v>268</v>
      </c>
    </row>
    <row r="68" spans="1:36" outlineLevel="3" x14ac:dyDescent="0.25">
      <c r="A68" s="102" t="s">
        <v>94</v>
      </c>
      <c r="B68" s="99">
        <v>5850.8</v>
      </c>
      <c r="N68" s="23">
        <f>B68</f>
        <v>5850.8</v>
      </c>
      <c r="O68" s="23">
        <f>SUM(B68:M68)</f>
        <v>5850.8</v>
      </c>
      <c r="P68" s="103"/>
      <c r="Q68" s="117">
        <v>7.9699999999999993E-2</v>
      </c>
      <c r="R68" s="11">
        <f>IF(LEFT(AJ68,6)="Direct",N68,0)</f>
        <v>0</v>
      </c>
      <c r="S68" s="6">
        <f>N68-R68</f>
        <v>5850.8</v>
      </c>
      <c r="T68" s="20">
        <f>R68+S68</f>
        <v>5850.8</v>
      </c>
      <c r="U68" s="11">
        <f>IF(LEFT(AJ68,9)="direct-wa", N68,0)</f>
        <v>0</v>
      </c>
      <c r="V68" s="6">
        <f>IF(AJ68="direct-wa",0,N68*Q68)</f>
        <v>466.30875999999995</v>
      </c>
      <c r="W68" s="20">
        <f>U68+V68</f>
        <v>466.30875999999995</v>
      </c>
      <c r="X68" s="11">
        <f>IF(LEFT(AJ68,9)="direct-or",N68,0)</f>
        <v>0</v>
      </c>
      <c r="Y68" s="6">
        <f>S68-V68</f>
        <v>5384.4912400000003</v>
      </c>
      <c r="Z68" s="20">
        <f>X68+Y68</f>
        <v>5384.4912400000003</v>
      </c>
      <c r="AA68" s="25">
        <f>IF(LEFT(AJ68,6)="Direct",O68,0)</f>
        <v>0</v>
      </c>
      <c r="AB68" s="25">
        <f>O68-AA68</f>
        <v>5850.8</v>
      </c>
      <c r="AC68" s="25">
        <f>AA68+AB68</f>
        <v>5850.8</v>
      </c>
      <c r="AD68" s="25">
        <f>IF(LEFT(AJ68,9)="direct-wa", O68,0)</f>
        <v>0</v>
      </c>
      <c r="AE68" s="25">
        <f>IF(AJ68="direct-wa",0,O68*Q68)</f>
        <v>466.30875999999995</v>
      </c>
      <c r="AF68" s="25">
        <f>AD68+AE68</f>
        <v>466.30875999999995</v>
      </c>
      <c r="AG68" s="25">
        <f>IF(LEFT(AJ68,9)="direct-or",O68,0)</f>
        <v>0</v>
      </c>
      <c r="AH68" s="25">
        <f>AB68-AE68</f>
        <v>5384.4912400000003</v>
      </c>
      <c r="AI68" s="25">
        <f>AG68+AH68</f>
        <v>5384.4912400000003</v>
      </c>
      <c r="AJ68" s="7" t="s">
        <v>48</v>
      </c>
    </row>
    <row r="69" spans="1:36" outlineLevel="2" x14ac:dyDescent="0.25">
      <c r="A69" s="102"/>
      <c r="B69" s="99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9"/>
      <c r="O69" s="109"/>
      <c r="P69" s="103"/>
      <c r="Q69" s="117"/>
      <c r="R69" s="11">
        <f t="shared" ref="R69:Z69" si="65">SUBTOTAL(9,R68:R68)</f>
        <v>0</v>
      </c>
      <c r="S69" s="6">
        <f t="shared" si="65"/>
        <v>5850.8</v>
      </c>
      <c r="T69" s="20">
        <f t="shared" si="65"/>
        <v>5850.8</v>
      </c>
      <c r="U69" s="11">
        <f t="shared" si="65"/>
        <v>0</v>
      </c>
      <c r="V69" s="6">
        <f t="shared" si="65"/>
        <v>466.30875999999995</v>
      </c>
      <c r="W69" s="20">
        <f t="shared" si="65"/>
        <v>466.30875999999995</v>
      </c>
      <c r="X69" s="11">
        <f t="shared" si="65"/>
        <v>0</v>
      </c>
      <c r="Y69" s="6">
        <f t="shared" si="65"/>
        <v>5384.4912400000003</v>
      </c>
      <c r="Z69" s="20">
        <f t="shared" si="65"/>
        <v>5384.4912400000003</v>
      </c>
      <c r="AA69" s="25"/>
      <c r="AB69" s="25"/>
      <c r="AC69" s="25"/>
      <c r="AD69" s="25"/>
      <c r="AE69" s="25"/>
      <c r="AF69" s="25"/>
      <c r="AG69" s="25"/>
      <c r="AH69" s="25"/>
      <c r="AI69" s="25"/>
      <c r="AJ69" s="118" t="s">
        <v>269</v>
      </c>
    </row>
    <row r="70" spans="1:36" outlineLevel="3" x14ac:dyDescent="0.25">
      <c r="A70" s="102" t="s">
        <v>94</v>
      </c>
      <c r="B70" s="99"/>
      <c r="N70" s="23">
        <f>B70</f>
        <v>0</v>
      </c>
      <c r="O70" s="23">
        <f>SUM(B70:M70)</f>
        <v>0</v>
      </c>
      <c r="P70" s="103"/>
      <c r="Q70" s="117">
        <v>1.17E-2</v>
      </c>
      <c r="R70" s="11">
        <f>IF(LEFT(AJ70,6)="Direct",N70,0)</f>
        <v>0</v>
      </c>
      <c r="S70" s="6">
        <f>N70-R70</f>
        <v>0</v>
      </c>
      <c r="T70" s="20">
        <f>R70+S70</f>
        <v>0</v>
      </c>
      <c r="U70" s="11">
        <f>IF(LEFT(AJ70,9)="direct-wa", N70,0)</f>
        <v>0</v>
      </c>
      <c r="V70" s="6">
        <f>IF(AJ70="direct-wa",0,N70*Q70)</f>
        <v>0</v>
      </c>
      <c r="W70" s="20">
        <f>U70+V70</f>
        <v>0</v>
      </c>
      <c r="X70" s="11">
        <f>IF(LEFT(AJ70,9)="direct-or",N70,0)</f>
        <v>0</v>
      </c>
      <c r="Y70" s="6">
        <f>S70-V70</f>
        <v>0</v>
      </c>
      <c r="Z70" s="20">
        <f>X70+Y70</f>
        <v>0</v>
      </c>
      <c r="AA70" s="25">
        <f>IF(LEFT(AJ70,6)="Direct",O70,0)</f>
        <v>0</v>
      </c>
      <c r="AB70" s="25">
        <f>O70-AA70</f>
        <v>0</v>
      </c>
      <c r="AC70" s="25">
        <f>AA70+AB70</f>
        <v>0</v>
      </c>
      <c r="AD70" s="25">
        <f>IF(LEFT(AJ70,9)="direct-wa", O70,0)</f>
        <v>0</v>
      </c>
      <c r="AE70" s="25">
        <f>IF(AJ70="direct-wa",0,O70*Q70)</f>
        <v>0</v>
      </c>
      <c r="AF70" s="25">
        <f>AD70+AE70</f>
        <v>0</v>
      </c>
      <c r="AG70" s="25">
        <f>IF(LEFT(AJ70,9)="direct-or",O70,0)</f>
        <v>0</v>
      </c>
      <c r="AH70" s="25">
        <f>AB70-AE70</f>
        <v>0</v>
      </c>
      <c r="AI70" s="25">
        <f>AG70+AH70</f>
        <v>0</v>
      </c>
      <c r="AJ70" s="7" t="s">
        <v>262</v>
      </c>
    </row>
    <row r="71" spans="1:36" outlineLevel="2" x14ac:dyDescent="0.25">
      <c r="A71" s="102"/>
      <c r="B71" s="99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9"/>
      <c r="O71" s="109"/>
      <c r="P71" s="103"/>
      <c r="Q71" s="117"/>
      <c r="R71" s="11">
        <f t="shared" ref="R71:Z71" si="66">SUBTOTAL(9,R70:R70)</f>
        <v>0</v>
      </c>
      <c r="S71" s="6">
        <f t="shared" si="66"/>
        <v>0</v>
      </c>
      <c r="T71" s="20">
        <f t="shared" si="66"/>
        <v>0</v>
      </c>
      <c r="U71" s="11">
        <f t="shared" si="66"/>
        <v>0</v>
      </c>
      <c r="V71" s="6">
        <f t="shared" si="66"/>
        <v>0</v>
      </c>
      <c r="W71" s="20">
        <f t="shared" si="66"/>
        <v>0</v>
      </c>
      <c r="X71" s="11">
        <f t="shared" si="66"/>
        <v>0</v>
      </c>
      <c r="Y71" s="6">
        <f t="shared" si="66"/>
        <v>0</v>
      </c>
      <c r="Z71" s="20">
        <f t="shared" si="66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118" t="s">
        <v>270</v>
      </c>
    </row>
    <row r="72" spans="1:36" outlineLevel="1" x14ac:dyDescent="0.25">
      <c r="A72" s="128" t="s">
        <v>93</v>
      </c>
      <c r="B72" s="119"/>
      <c r="C72" s="120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1"/>
      <c r="O72" s="121"/>
      <c r="P72" s="122"/>
      <c r="Q72" s="123"/>
      <c r="R72" s="124">
        <f t="shared" ref="R72:Z72" si="67">SUBTOTAL(9,R66:R70)</f>
        <v>0</v>
      </c>
      <c r="S72" s="125">
        <f t="shared" si="67"/>
        <v>36538.480000000003</v>
      </c>
      <c r="T72" s="126">
        <f t="shared" si="67"/>
        <v>36538.480000000003</v>
      </c>
      <c r="U72" s="124">
        <f t="shared" si="67"/>
        <v>0</v>
      </c>
      <c r="V72" s="125">
        <f t="shared" si="67"/>
        <v>3574.9707439999997</v>
      </c>
      <c r="W72" s="126">
        <f t="shared" si="67"/>
        <v>3574.9707439999997</v>
      </c>
      <c r="X72" s="124">
        <f t="shared" si="67"/>
        <v>0</v>
      </c>
      <c r="Y72" s="125">
        <f t="shared" si="67"/>
        <v>32963.509256000005</v>
      </c>
      <c r="Z72" s="126">
        <f t="shared" si="67"/>
        <v>32963.509256000005</v>
      </c>
      <c r="AA72" s="125"/>
      <c r="AB72" s="125"/>
      <c r="AC72" s="125"/>
      <c r="AD72" s="125"/>
      <c r="AE72" s="125"/>
      <c r="AF72" s="125"/>
      <c r="AG72" s="125"/>
      <c r="AH72" s="125"/>
      <c r="AI72" s="125"/>
      <c r="AJ72" s="127"/>
    </row>
    <row r="73" spans="1:36" outlineLevel="3" x14ac:dyDescent="0.25">
      <c r="A73" s="102" t="s">
        <v>96</v>
      </c>
      <c r="B73" s="99">
        <v>-2500</v>
      </c>
      <c r="N73" s="23">
        <f>B73</f>
        <v>-2500</v>
      </c>
      <c r="O73" s="23">
        <f>SUM(B73:M73)</f>
        <v>-2500</v>
      </c>
      <c r="P73" s="103"/>
      <c r="Q73" s="117">
        <v>0.1013</v>
      </c>
      <c r="R73" s="11">
        <f>IF(LEFT(AJ73,6)="Direct",N73,0)</f>
        <v>0</v>
      </c>
      <c r="S73" s="6">
        <f>N73-R73</f>
        <v>-2500</v>
      </c>
      <c r="T73" s="20">
        <f>R73+S73</f>
        <v>-2500</v>
      </c>
      <c r="U73" s="11">
        <f>IF(LEFT(AJ73,9)="direct-wa", N73,0)</f>
        <v>0</v>
      </c>
      <c r="V73" s="6">
        <f>IF(AJ73="direct-wa",0,N73*Q73)</f>
        <v>-253.25</v>
      </c>
      <c r="W73" s="20">
        <f>U73+V73</f>
        <v>-253.25</v>
      </c>
      <c r="X73" s="11">
        <f>IF(LEFT(AJ73,9)="direct-or",N73,0)</f>
        <v>0</v>
      </c>
      <c r="Y73" s="6">
        <f>S73-V73</f>
        <v>-2246.75</v>
      </c>
      <c r="Z73" s="20">
        <f>X73+Y73</f>
        <v>-2246.75</v>
      </c>
      <c r="AA73" s="25">
        <f>IF(LEFT(AJ73,6)="Direct",O73,0)</f>
        <v>0</v>
      </c>
      <c r="AB73" s="25">
        <f>O73-AA73</f>
        <v>-2500</v>
      </c>
      <c r="AC73" s="25">
        <f>AA73+AB73</f>
        <v>-2500</v>
      </c>
      <c r="AD73" s="25">
        <f>IF(LEFT(AJ73,9)="direct-wa", O73,0)</f>
        <v>0</v>
      </c>
      <c r="AE73" s="25">
        <f>IF(AJ73="direct-wa",0,O73*Q73)</f>
        <v>-253.25</v>
      </c>
      <c r="AF73" s="25">
        <f>AD73+AE73</f>
        <v>-253.25</v>
      </c>
      <c r="AG73" s="25">
        <f>IF(LEFT(AJ73,9)="direct-or",O73,0)</f>
        <v>0</v>
      </c>
      <c r="AH73" s="25">
        <f>AB73-AE73</f>
        <v>-2246.75</v>
      </c>
      <c r="AI73" s="25">
        <f>AG73+AH73</f>
        <v>-2246.75</v>
      </c>
      <c r="AJ73" s="7" t="s">
        <v>52</v>
      </c>
    </row>
    <row r="74" spans="1:36" outlineLevel="2" x14ac:dyDescent="0.25">
      <c r="A74" s="102"/>
      <c r="B74" s="99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9"/>
      <c r="O74" s="109"/>
      <c r="P74" s="103"/>
      <c r="Q74" s="117"/>
      <c r="R74" s="11">
        <f t="shared" ref="R74:Z74" si="68">SUBTOTAL(9,R73:R73)</f>
        <v>0</v>
      </c>
      <c r="S74" s="6">
        <f t="shared" si="68"/>
        <v>-2500</v>
      </c>
      <c r="T74" s="20">
        <f t="shared" si="68"/>
        <v>-2500</v>
      </c>
      <c r="U74" s="11">
        <f t="shared" si="68"/>
        <v>0</v>
      </c>
      <c r="V74" s="6">
        <f t="shared" si="68"/>
        <v>-253.25</v>
      </c>
      <c r="W74" s="20">
        <f t="shared" si="68"/>
        <v>-253.25</v>
      </c>
      <c r="X74" s="11">
        <f t="shared" si="68"/>
        <v>0</v>
      </c>
      <c r="Y74" s="6">
        <f t="shared" si="68"/>
        <v>-2246.75</v>
      </c>
      <c r="Z74" s="20">
        <f t="shared" si="68"/>
        <v>-2246.75</v>
      </c>
      <c r="AA74" s="25"/>
      <c r="AB74" s="25"/>
      <c r="AC74" s="25"/>
      <c r="AD74" s="25"/>
      <c r="AE74" s="25"/>
      <c r="AF74" s="25"/>
      <c r="AG74" s="25"/>
      <c r="AH74" s="25"/>
      <c r="AI74" s="25"/>
      <c r="AJ74" s="118" t="s">
        <v>268</v>
      </c>
    </row>
    <row r="75" spans="1:36" outlineLevel="3" x14ac:dyDescent="0.25">
      <c r="A75" s="102" t="s">
        <v>96</v>
      </c>
      <c r="B75" s="99">
        <v>141899.15</v>
      </c>
      <c r="N75" s="23">
        <f>B75</f>
        <v>141899.15</v>
      </c>
      <c r="O75" s="23">
        <f>SUM(B75:M75)</f>
        <v>141899.15</v>
      </c>
      <c r="P75" s="103"/>
      <c r="Q75" s="117">
        <v>9.3100000000000002E-2</v>
      </c>
      <c r="R75" s="11">
        <f>IF(LEFT(AJ75,6)="Direct",N75,0)</f>
        <v>0</v>
      </c>
      <c r="S75" s="6">
        <f>N75-R75</f>
        <v>141899.15</v>
      </c>
      <c r="T75" s="20">
        <f>R75+S75</f>
        <v>141899.15</v>
      </c>
      <c r="U75" s="11">
        <f>IF(LEFT(AJ75,9)="direct-wa", N75,0)</f>
        <v>0</v>
      </c>
      <c r="V75" s="6">
        <f>IF(AJ75="direct-wa",0,N75*Q75)</f>
        <v>13210.810864999999</v>
      </c>
      <c r="W75" s="20">
        <f>U75+V75</f>
        <v>13210.810864999999</v>
      </c>
      <c r="X75" s="11">
        <f>IF(LEFT(AJ75,9)="direct-or",N75,0)</f>
        <v>0</v>
      </c>
      <c r="Y75" s="6">
        <f>S75-V75</f>
        <v>128688.33913499999</v>
      </c>
      <c r="Z75" s="20">
        <f>X75+Y75</f>
        <v>128688.33913499999</v>
      </c>
      <c r="AA75" s="25">
        <f>IF(LEFT(AJ75,6)="Direct",O75,0)</f>
        <v>0</v>
      </c>
      <c r="AB75" s="25">
        <f>O75-AA75</f>
        <v>141899.15</v>
      </c>
      <c r="AC75" s="25">
        <f>AA75+AB75</f>
        <v>141899.15</v>
      </c>
      <c r="AD75" s="25">
        <f>IF(LEFT(AJ75,9)="direct-wa", O75,0)</f>
        <v>0</v>
      </c>
      <c r="AE75" s="25">
        <f>IF(AJ75="direct-wa",0,O75*Q75)</f>
        <v>13210.810864999999</v>
      </c>
      <c r="AF75" s="25">
        <f>AD75+AE75</f>
        <v>13210.810864999999</v>
      </c>
      <c r="AG75" s="25">
        <f>IF(LEFT(AJ75,9)="direct-or",O75,0)</f>
        <v>0</v>
      </c>
      <c r="AH75" s="25">
        <f>AB75-AE75</f>
        <v>128688.33913499999</v>
      </c>
      <c r="AI75" s="25">
        <f>AG75+AH75</f>
        <v>128688.33913499999</v>
      </c>
      <c r="AJ75" s="7" t="s">
        <v>62</v>
      </c>
    </row>
    <row r="76" spans="1:36" outlineLevel="3" x14ac:dyDescent="0.25">
      <c r="A76" s="102" t="s">
        <v>96</v>
      </c>
      <c r="B76" s="99">
        <v>2874.18</v>
      </c>
      <c r="N76" s="23">
        <f>B76</f>
        <v>2874.18</v>
      </c>
      <c r="O76" s="23">
        <f>SUM(B76:M76)</f>
        <v>2874.18</v>
      </c>
      <c r="P76" s="103"/>
      <c r="Q76" s="117">
        <v>9.3100000000000002E-2</v>
      </c>
      <c r="R76" s="11">
        <f>IF(LEFT(AJ76,6)="Direct",N76,0)</f>
        <v>0</v>
      </c>
      <c r="S76" s="6">
        <f>N76-R76</f>
        <v>2874.18</v>
      </c>
      <c r="T76" s="20">
        <f>R76+S76</f>
        <v>2874.18</v>
      </c>
      <c r="U76" s="11">
        <f>IF(LEFT(AJ76,9)="direct-wa", N76,0)</f>
        <v>0</v>
      </c>
      <c r="V76" s="6">
        <f>IF(AJ76="direct-wa",0,N76*Q76)</f>
        <v>267.58615800000001</v>
      </c>
      <c r="W76" s="20">
        <f>U76+V76</f>
        <v>267.58615800000001</v>
      </c>
      <c r="X76" s="11">
        <f>IF(LEFT(AJ76,9)="direct-or",N76,0)</f>
        <v>0</v>
      </c>
      <c r="Y76" s="6">
        <f>S76-V76</f>
        <v>2606.5938419999998</v>
      </c>
      <c r="Z76" s="20">
        <f>X76+Y76</f>
        <v>2606.5938419999998</v>
      </c>
      <c r="AA76" s="25">
        <f>IF(LEFT(AJ76,6)="Direct",O76,0)</f>
        <v>0</v>
      </c>
      <c r="AB76" s="25">
        <f>O76-AA76</f>
        <v>2874.18</v>
      </c>
      <c r="AC76" s="25">
        <f>AA76+AB76</f>
        <v>2874.18</v>
      </c>
      <c r="AD76" s="25">
        <f>IF(LEFT(AJ76,9)="direct-wa", O76,0)</f>
        <v>0</v>
      </c>
      <c r="AE76" s="25">
        <f>IF(AJ76="direct-wa",0,O76*Q76)</f>
        <v>267.58615800000001</v>
      </c>
      <c r="AF76" s="25">
        <f>AD76+AE76</f>
        <v>267.58615800000001</v>
      </c>
      <c r="AG76" s="25">
        <f>IF(LEFT(AJ76,9)="direct-or",O76,0)</f>
        <v>0</v>
      </c>
      <c r="AH76" s="25">
        <f>AB76-AE76</f>
        <v>2606.5938419999998</v>
      </c>
      <c r="AI76" s="25">
        <f>AG76+AH76</f>
        <v>2606.5938419999998</v>
      </c>
      <c r="AJ76" s="7" t="s">
        <v>62</v>
      </c>
    </row>
    <row r="77" spans="1:36" outlineLevel="2" x14ac:dyDescent="0.25">
      <c r="A77" s="102"/>
      <c r="B77" s="99"/>
      <c r="C77" s="101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9"/>
      <c r="O77" s="109"/>
      <c r="P77" s="103"/>
      <c r="Q77" s="117"/>
      <c r="R77" s="11">
        <f t="shared" ref="R77:Z77" si="69">SUBTOTAL(9,R75:R76)</f>
        <v>0</v>
      </c>
      <c r="S77" s="6">
        <f t="shared" si="69"/>
        <v>144773.32999999999</v>
      </c>
      <c r="T77" s="20">
        <f t="shared" si="69"/>
        <v>144773.32999999999</v>
      </c>
      <c r="U77" s="11">
        <f t="shared" si="69"/>
        <v>0</v>
      </c>
      <c r="V77" s="6">
        <f t="shared" si="69"/>
        <v>13478.397023</v>
      </c>
      <c r="W77" s="20">
        <f t="shared" si="69"/>
        <v>13478.397023</v>
      </c>
      <c r="X77" s="11">
        <f t="shared" si="69"/>
        <v>0</v>
      </c>
      <c r="Y77" s="6">
        <f t="shared" si="69"/>
        <v>131294.93297699999</v>
      </c>
      <c r="Z77" s="20">
        <f t="shared" si="69"/>
        <v>131294.93297699999</v>
      </c>
      <c r="AA77" s="25"/>
      <c r="AB77" s="25"/>
      <c r="AC77" s="25"/>
      <c r="AD77" s="25"/>
      <c r="AE77" s="25"/>
      <c r="AF77" s="25"/>
      <c r="AG77" s="25"/>
      <c r="AH77" s="25"/>
      <c r="AI77" s="25"/>
      <c r="AJ77" s="118" t="s">
        <v>265</v>
      </c>
    </row>
    <row r="78" spans="1:36" outlineLevel="3" x14ac:dyDescent="0.25">
      <c r="A78" s="102" t="s">
        <v>96</v>
      </c>
      <c r="B78" s="99">
        <v>34.71</v>
      </c>
      <c r="N78" s="23">
        <f>B78</f>
        <v>34.71</v>
      </c>
      <c r="O78" s="23">
        <f>SUM(B78:M78)</f>
        <v>34.71</v>
      </c>
      <c r="P78" s="103"/>
      <c r="Q78" s="117">
        <v>8.7999999999999995E-2</v>
      </c>
      <c r="R78" s="11">
        <f>IF(LEFT(AJ78,6)="Direct",N78,0)</f>
        <v>0</v>
      </c>
      <c r="S78" s="6">
        <f>N78-R78</f>
        <v>34.71</v>
      </c>
      <c r="T78" s="20">
        <f>R78+S78</f>
        <v>34.71</v>
      </c>
      <c r="U78" s="11">
        <f>IF(LEFT(AJ78,9)="direct-wa", N78,0)</f>
        <v>0</v>
      </c>
      <c r="V78" s="6">
        <f>IF(AJ78="direct-wa",0,N78*Q78)</f>
        <v>3.0544799999999999</v>
      </c>
      <c r="W78" s="20">
        <f>U78+V78</f>
        <v>3.0544799999999999</v>
      </c>
      <c r="X78" s="11">
        <f>IF(LEFT(AJ78,9)="direct-or",N78,0)</f>
        <v>0</v>
      </c>
      <c r="Y78" s="6">
        <f>S78-V78</f>
        <v>31.655520000000003</v>
      </c>
      <c r="Z78" s="20">
        <f>X78+Y78</f>
        <v>31.655520000000003</v>
      </c>
      <c r="AA78" s="25">
        <f>IF(LEFT(AJ78,6)="Direct",O78,0)</f>
        <v>0</v>
      </c>
      <c r="AB78" s="25">
        <f>O78-AA78</f>
        <v>34.71</v>
      </c>
      <c r="AC78" s="25">
        <f>AA78+AB78</f>
        <v>34.71</v>
      </c>
      <c r="AD78" s="25">
        <f>IF(LEFT(AJ78,9)="direct-wa", O78,0)</f>
        <v>0</v>
      </c>
      <c r="AE78" s="25">
        <f>IF(AJ78="direct-wa",0,O78*Q78)</f>
        <v>3.0544799999999999</v>
      </c>
      <c r="AF78" s="25">
        <f>AD78+AE78</f>
        <v>3.0544799999999999</v>
      </c>
      <c r="AG78" s="25">
        <f>IF(LEFT(AJ78,9)="direct-or",O78,0)</f>
        <v>0</v>
      </c>
      <c r="AH78" s="25">
        <f>AB78-AE78</f>
        <v>31.655520000000003</v>
      </c>
      <c r="AI78" s="25">
        <f>AG78+AH78</f>
        <v>31.655520000000003</v>
      </c>
      <c r="AJ78" s="7" t="s">
        <v>63</v>
      </c>
    </row>
    <row r="79" spans="1:36" outlineLevel="2" x14ac:dyDescent="0.25">
      <c r="A79" s="102"/>
      <c r="B79" s="99"/>
      <c r="C79" s="101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9"/>
      <c r="O79" s="109"/>
      <c r="P79" s="103"/>
      <c r="Q79" s="117"/>
      <c r="R79" s="11">
        <f t="shared" ref="R79:Z79" si="70">SUBTOTAL(9,R78:R78)</f>
        <v>0</v>
      </c>
      <c r="S79" s="6">
        <f t="shared" si="70"/>
        <v>34.71</v>
      </c>
      <c r="T79" s="20">
        <f t="shared" si="70"/>
        <v>34.71</v>
      </c>
      <c r="U79" s="11">
        <f t="shared" si="70"/>
        <v>0</v>
      </c>
      <c r="V79" s="6">
        <f t="shared" si="70"/>
        <v>3.0544799999999999</v>
      </c>
      <c r="W79" s="20">
        <f t="shared" si="70"/>
        <v>3.0544799999999999</v>
      </c>
      <c r="X79" s="11">
        <f t="shared" si="70"/>
        <v>0</v>
      </c>
      <c r="Y79" s="6">
        <f t="shared" si="70"/>
        <v>31.655520000000003</v>
      </c>
      <c r="Z79" s="20">
        <f t="shared" si="70"/>
        <v>31.655520000000003</v>
      </c>
      <c r="AA79" s="25"/>
      <c r="AB79" s="25"/>
      <c r="AC79" s="25"/>
      <c r="AD79" s="25"/>
      <c r="AE79" s="25"/>
      <c r="AF79" s="25"/>
      <c r="AG79" s="25"/>
      <c r="AH79" s="25"/>
      <c r="AI79" s="25"/>
      <c r="AJ79" s="118" t="s">
        <v>271</v>
      </c>
    </row>
    <row r="80" spans="1:36" outlineLevel="3" x14ac:dyDescent="0.25">
      <c r="A80" s="102" t="s">
        <v>96</v>
      </c>
      <c r="B80" s="99">
        <v>41055.339999999997</v>
      </c>
      <c r="N80" s="23">
        <f>B80</f>
        <v>41055.339999999997</v>
      </c>
      <c r="O80" s="23">
        <f>SUM(B80:M80)</f>
        <v>41055.339999999997</v>
      </c>
      <c r="P80" s="103"/>
      <c r="Q80" s="117">
        <v>7.9699999999999993E-2</v>
      </c>
      <c r="R80" s="11">
        <f>IF(LEFT(AJ80,6)="Direct",N80,0)</f>
        <v>0</v>
      </c>
      <c r="S80" s="6">
        <f>N80-R80</f>
        <v>41055.339999999997</v>
      </c>
      <c r="T80" s="20">
        <f>R80+S80</f>
        <v>41055.339999999997</v>
      </c>
      <c r="U80" s="11">
        <f>IF(LEFT(AJ80,9)="direct-wa", N80,0)</f>
        <v>0</v>
      </c>
      <c r="V80" s="6">
        <f>IF(AJ80="direct-wa",0,N80*Q80)</f>
        <v>3272.1105979999993</v>
      </c>
      <c r="W80" s="20">
        <f>U80+V80</f>
        <v>3272.1105979999993</v>
      </c>
      <c r="X80" s="11">
        <f>IF(LEFT(AJ80,9)="direct-or",N80,0)</f>
        <v>0</v>
      </c>
      <c r="Y80" s="6">
        <f>S80-V80</f>
        <v>37783.229401999997</v>
      </c>
      <c r="Z80" s="20">
        <f>X80+Y80</f>
        <v>37783.229401999997</v>
      </c>
      <c r="AA80" s="25">
        <f>IF(LEFT(AJ80,6)="Direct",O80,0)</f>
        <v>0</v>
      </c>
      <c r="AB80" s="25">
        <f>O80-AA80</f>
        <v>41055.339999999997</v>
      </c>
      <c r="AC80" s="25">
        <f>AA80+AB80</f>
        <v>41055.339999999997</v>
      </c>
      <c r="AD80" s="25">
        <f>IF(LEFT(AJ80,9)="direct-wa", O80,0)</f>
        <v>0</v>
      </c>
      <c r="AE80" s="25">
        <f>IF(AJ80="direct-wa",0,O80*Q80)</f>
        <v>3272.1105979999993</v>
      </c>
      <c r="AF80" s="25">
        <f>AD80+AE80</f>
        <v>3272.1105979999993</v>
      </c>
      <c r="AG80" s="25">
        <f>IF(LEFT(AJ80,9)="direct-or",O80,0)</f>
        <v>0</v>
      </c>
      <c r="AH80" s="25">
        <f>AB80-AE80</f>
        <v>37783.229401999997</v>
      </c>
      <c r="AI80" s="25">
        <f>AG80+AH80</f>
        <v>37783.229401999997</v>
      </c>
      <c r="AJ80" s="7" t="s">
        <v>48</v>
      </c>
    </row>
    <row r="81" spans="1:36" outlineLevel="3" x14ac:dyDescent="0.25">
      <c r="A81" s="102" t="s">
        <v>96</v>
      </c>
      <c r="B81" s="99">
        <v>82153.320000000007</v>
      </c>
      <c r="N81" s="23">
        <f>B81</f>
        <v>82153.320000000007</v>
      </c>
      <c r="O81" s="23">
        <f>SUM(B81:M81)</f>
        <v>82153.320000000007</v>
      </c>
      <c r="P81" s="103"/>
      <c r="Q81" s="117">
        <v>7.9699999999999993E-2</v>
      </c>
      <c r="R81" s="11">
        <f>IF(LEFT(AJ81,6)="Direct",N81,0)</f>
        <v>0</v>
      </c>
      <c r="S81" s="6">
        <f>N81-R81</f>
        <v>82153.320000000007</v>
      </c>
      <c r="T81" s="20">
        <f>R81+S81</f>
        <v>82153.320000000007</v>
      </c>
      <c r="U81" s="11">
        <f>IF(LEFT(AJ81,9)="direct-wa", N81,0)</f>
        <v>0</v>
      </c>
      <c r="V81" s="6">
        <f>IF(AJ81="direct-wa",0,N81*Q81)</f>
        <v>6547.6196040000004</v>
      </c>
      <c r="W81" s="20">
        <f>U81+V81</f>
        <v>6547.6196040000004</v>
      </c>
      <c r="X81" s="11">
        <f>IF(LEFT(AJ81,9)="direct-or",N81,0)</f>
        <v>0</v>
      </c>
      <c r="Y81" s="6">
        <f>S81-V81</f>
        <v>75605.700396</v>
      </c>
      <c r="Z81" s="20">
        <f>X81+Y81</f>
        <v>75605.700396</v>
      </c>
      <c r="AA81" s="25">
        <f>IF(LEFT(AJ81,6)="Direct",O81,0)</f>
        <v>0</v>
      </c>
      <c r="AB81" s="25">
        <f>O81-AA81</f>
        <v>82153.320000000007</v>
      </c>
      <c r="AC81" s="25">
        <f>AA81+AB81</f>
        <v>82153.320000000007</v>
      </c>
      <c r="AD81" s="25">
        <f>IF(LEFT(AJ81,9)="direct-wa", O81,0)</f>
        <v>0</v>
      </c>
      <c r="AE81" s="25">
        <f>IF(AJ81="direct-wa",0,O81*Q81)</f>
        <v>6547.6196040000004</v>
      </c>
      <c r="AF81" s="25">
        <f>AD81+AE81</f>
        <v>6547.6196040000004</v>
      </c>
      <c r="AG81" s="25">
        <f>IF(LEFT(AJ81,9)="direct-or",O81,0)</f>
        <v>0</v>
      </c>
      <c r="AH81" s="25">
        <f>AB81-AE81</f>
        <v>75605.700396</v>
      </c>
      <c r="AI81" s="25">
        <f>AG81+AH81</f>
        <v>75605.700396</v>
      </c>
      <c r="AJ81" s="7" t="s">
        <v>48</v>
      </c>
    </row>
    <row r="82" spans="1:36" outlineLevel="2" x14ac:dyDescent="0.25">
      <c r="A82" s="102"/>
      <c r="B82" s="99"/>
      <c r="C82" s="101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9"/>
      <c r="O82" s="109"/>
      <c r="P82" s="103"/>
      <c r="Q82" s="117"/>
      <c r="R82" s="11">
        <f t="shared" ref="R82:Z82" si="71">SUBTOTAL(9,R80:R81)</f>
        <v>0</v>
      </c>
      <c r="S82" s="6">
        <f t="shared" si="71"/>
        <v>123208.66</v>
      </c>
      <c r="T82" s="20">
        <f t="shared" si="71"/>
        <v>123208.66</v>
      </c>
      <c r="U82" s="11">
        <f t="shared" si="71"/>
        <v>0</v>
      </c>
      <c r="V82" s="6">
        <f t="shared" si="71"/>
        <v>9819.7302019999988</v>
      </c>
      <c r="W82" s="20">
        <f t="shared" si="71"/>
        <v>9819.7302019999988</v>
      </c>
      <c r="X82" s="11">
        <f t="shared" si="71"/>
        <v>0</v>
      </c>
      <c r="Y82" s="6">
        <f t="shared" si="71"/>
        <v>113388.929798</v>
      </c>
      <c r="Z82" s="20">
        <f t="shared" si="71"/>
        <v>113388.929798</v>
      </c>
      <c r="AA82" s="25"/>
      <c r="AB82" s="25"/>
      <c r="AC82" s="25"/>
      <c r="AD82" s="25"/>
      <c r="AE82" s="25"/>
      <c r="AF82" s="25"/>
      <c r="AG82" s="25"/>
      <c r="AH82" s="25"/>
      <c r="AI82" s="25"/>
      <c r="AJ82" s="118" t="s">
        <v>269</v>
      </c>
    </row>
    <row r="83" spans="1:36" outlineLevel="1" x14ac:dyDescent="0.25">
      <c r="A83" s="128" t="s">
        <v>95</v>
      </c>
      <c r="B83" s="119"/>
      <c r="C83" s="120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1"/>
      <c r="O83" s="121"/>
      <c r="P83" s="122"/>
      <c r="Q83" s="123"/>
      <c r="R83" s="124">
        <f t="shared" ref="R83:Z83" si="72">SUBTOTAL(9,R73:R81)</f>
        <v>0</v>
      </c>
      <c r="S83" s="125">
        <f t="shared" si="72"/>
        <v>265516.69999999995</v>
      </c>
      <c r="T83" s="126">
        <f t="shared" si="72"/>
        <v>265516.69999999995</v>
      </c>
      <c r="U83" s="124">
        <f t="shared" si="72"/>
        <v>0</v>
      </c>
      <c r="V83" s="125">
        <f t="shared" si="72"/>
        <v>23047.931704999999</v>
      </c>
      <c r="W83" s="126">
        <f t="shared" si="72"/>
        <v>23047.931704999999</v>
      </c>
      <c r="X83" s="124">
        <f t="shared" si="72"/>
        <v>0</v>
      </c>
      <c r="Y83" s="125">
        <f t="shared" si="72"/>
        <v>242468.76829499999</v>
      </c>
      <c r="Z83" s="126">
        <f t="shared" si="72"/>
        <v>242468.76829499999</v>
      </c>
      <c r="AA83" s="125"/>
      <c r="AB83" s="125"/>
      <c r="AC83" s="125"/>
      <c r="AD83" s="125"/>
      <c r="AE83" s="125"/>
      <c r="AF83" s="125"/>
      <c r="AG83" s="125"/>
      <c r="AH83" s="125"/>
      <c r="AI83" s="125"/>
      <c r="AJ83" s="127"/>
    </row>
    <row r="84" spans="1:36" outlineLevel="3" x14ac:dyDescent="0.25">
      <c r="A84" s="102" t="s">
        <v>98</v>
      </c>
      <c r="B84" s="99">
        <v>1544.52</v>
      </c>
      <c r="N84" s="23">
        <f t="shared" ref="N84:N98" si="73">B84</f>
        <v>1544.52</v>
      </c>
      <c r="O84" s="23">
        <f t="shared" ref="O84:O98" si="74">SUM(B84:M84)</f>
        <v>1544.52</v>
      </c>
      <c r="P84" s="103"/>
      <c r="Q84" s="117">
        <v>0.1013</v>
      </c>
      <c r="R84" s="11">
        <f t="shared" ref="R84:R98" si="75">IF(LEFT(AJ84,6)="Direct",N84,0)</f>
        <v>0</v>
      </c>
      <c r="S84" s="6">
        <f t="shared" ref="S84:S98" si="76">N84-R84</f>
        <v>1544.52</v>
      </c>
      <c r="T84" s="20">
        <f t="shared" ref="T84:T98" si="77">R84+S84</f>
        <v>1544.52</v>
      </c>
      <c r="U84" s="11">
        <f t="shared" ref="U84:U98" si="78">IF(LEFT(AJ84,9)="direct-wa", N84,0)</f>
        <v>0</v>
      </c>
      <c r="V84" s="6">
        <f t="shared" ref="V84:V98" si="79">IF(AJ84="direct-wa",0,N84*Q84)</f>
        <v>156.45987600000001</v>
      </c>
      <c r="W84" s="20">
        <f t="shared" ref="W84:W98" si="80">U84+V84</f>
        <v>156.45987600000001</v>
      </c>
      <c r="X84" s="11">
        <f t="shared" ref="X84:X98" si="81">IF(LEFT(AJ84,9)="direct-or",N84,0)</f>
        <v>0</v>
      </c>
      <c r="Y84" s="6">
        <f t="shared" ref="Y84:Y98" si="82">S84-V84</f>
        <v>1388.0601240000001</v>
      </c>
      <c r="Z84" s="20">
        <f t="shared" ref="Z84:Z98" si="83">X84+Y84</f>
        <v>1388.0601240000001</v>
      </c>
      <c r="AA84" s="25">
        <f t="shared" ref="AA84:AA98" si="84">IF(LEFT(AJ84,6)="Direct",O84,0)</f>
        <v>0</v>
      </c>
      <c r="AB84" s="25">
        <f t="shared" ref="AB84:AB98" si="85">O84-AA84</f>
        <v>1544.52</v>
      </c>
      <c r="AC84" s="25">
        <f t="shared" ref="AC84:AC98" si="86">AA84+AB84</f>
        <v>1544.52</v>
      </c>
      <c r="AD84" s="25">
        <f t="shared" ref="AD84:AD98" si="87">IF(LEFT(AJ84,9)="direct-wa", O84,0)</f>
        <v>0</v>
      </c>
      <c r="AE84" s="25">
        <f t="shared" ref="AE84:AE98" si="88">IF(AJ84="direct-wa",0,O84*Q84)</f>
        <v>156.45987600000001</v>
      </c>
      <c r="AF84" s="25">
        <f t="shared" ref="AF84:AF98" si="89">AD84+AE84</f>
        <v>156.45987600000001</v>
      </c>
      <c r="AG84" s="25">
        <f t="shared" ref="AG84:AG98" si="90">IF(LEFT(AJ84,9)="direct-or",O84,0)</f>
        <v>0</v>
      </c>
      <c r="AH84" s="25">
        <f t="shared" ref="AH84:AH98" si="91">AB84-AE84</f>
        <v>1388.0601240000001</v>
      </c>
      <c r="AI84" s="25">
        <f t="shared" ref="AI84:AI98" si="92">AG84+AH84</f>
        <v>1388.0601240000001</v>
      </c>
      <c r="AJ84" s="7" t="s">
        <v>52</v>
      </c>
    </row>
    <row r="85" spans="1:36" outlineLevel="3" x14ac:dyDescent="0.25">
      <c r="A85" s="102" t="s">
        <v>98</v>
      </c>
      <c r="B85" s="99"/>
      <c r="N85" s="23">
        <f t="shared" si="73"/>
        <v>0</v>
      </c>
      <c r="O85" s="23">
        <f t="shared" si="74"/>
        <v>0</v>
      </c>
      <c r="P85" s="103"/>
      <c r="Q85" s="117">
        <v>0.1013</v>
      </c>
      <c r="R85" s="11">
        <f t="shared" si="75"/>
        <v>0</v>
      </c>
      <c r="S85" s="6">
        <f t="shared" si="76"/>
        <v>0</v>
      </c>
      <c r="T85" s="20">
        <f t="shared" si="77"/>
        <v>0</v>
      </c>
      <c r="U85" s="11">
        <f t="shared" si="78"/>
        <v>0</v>
      </c>
      <c r="V85" s="6">
        <f t="shared" si="79"/>
        <v>0</v>
      </c>
      <c r="W85" s="20">
        <f t="shared" si="80"/>
        <v>0</v>
      </c>
      <c r="X85" s="11">
        <f t="shared" si="81"/>
        <v>0</v>
      </c>
      <c r="Y85" s="6">
        <f t="shared" si="82"/>
        <v>0</v>
      </c>
      <c r="Z85" s="20">
        <f t="shared" si="83"/>
        <v>0</v>
      </c>
      <c r="AA85" s="25">
        <f t="shared" si="84"/>
        <v>0</v>
      </c>
      <c r="AB85" s="25">
        <f t="shared" si="85"/>
        <v>0</v>
      </c>
      <c r="AC85" s="25">
        <f t="shared" si="86"/>
        <v>0</v>
      </c>
      <c r="AD85" s="25">
        <f t="shared" si="87"/>
        <v>0</v>
      </c>
      <c r="AE85" s="25">
        <f t="shared" si="88"/>
        <v>0</v>
      </c>
      <c r="AF85" s="25">
        <f t="shared" si="89"/>
        <v>0</v>
      </c>
      <c r="AG85" s="25">
        <f t="shared" si="90"/>
        <v>0</v>
      </c>
      <c r="AH85" s="25">
        <f t="shared" si="91"/>
        <v>0</v>
      </c>
      <c r="AI85" s="25">
        <f t="shared" si="92"/>
        <v>0</v>
      </c>
      <c r="AJ85" s="7" t="s">
        <v>52</v>
      </c>
    </row>
    <row r="86" spans="1:36" outlineLevel="3" x14ac:dyDescent="0.25">
      <c r="A86" s="102" t="s">
        <v>98</v>
      </c>
      <c r="B86" s="99"/>
      <c r="N86" s="23">
        <f t="shared" si="73"/>
        <v>0</v>
      </c>
      <c r="O86" s="23">
        <f t="shared" si="74"/>
        <v>0</v>
      </c>
      <c r="P86" s="103"/>
      <c r="Q86" s="117">
        <v>0.1013</v>
      </c>
      <c r="R86" s="11">
        <f t="shared" si="75"/>
        <v>0</v>
      </c>
      <c r="S86" s="6">
        <f t="shared" si="76"/>
        <v>0</v>
      </c>
      <c r="T86" s="20">
        <f t="shared" si="77"/>
        <v>0</v>
      </c>
      <c r="U86" s="11">
        <f t="shared" si="78"/>
        <v>0</v>
      </c>
      <c r="V86" s="6">
        <f t="shared" si="79"/>
        <v>0</v>
      </c>
      <c r="W86" s="20">
        <f t="shared" si="80"/>
        <v>0</v>
      </c>
      <c r="X86" s="11">
        <f t="shared" si="81"/>
        <v>0</v>
      </c>
      <c r="Y86" s="6">
        <f t="shared" si="82"/>
        <v>0</v>
      </c>
      <c r="Z86" s="20">
        <f t="shared" si="83"/>
        <v>0</v>
      </c>
      <c r="AA86" s="25">
        <f t="shared" si="84"/>
        <v>0</v>
      </c>
      <c r="AB86" s="25">
        <f t="shared" si="85"/>
        <v>0</v>
      </c>
      <c r="AC86" s="25">
        <f t="shared" si="86"/>
        <v>0</v>
      </c>
      <c r="AD86" s="25">
        <f t="shared" si="87"/>
        <v>0</v>
      </c>
      <c r="AE86" s="25">
        <f t="shared" si="88"/>
        <v>0</v>
      </c>
      <c r="AF86" s="25">
        <f t="shared" si="89"/>
        <v>0</v>
      </c>
      <c r="AG86" s="25">
        <f t="shared" si="90"/>
        <v>0</v>
      </c>
      <c r="AH86" s="25">
        <f t="shared" si="91"/>
        <v>0</v>
      </c>
      <c r="AI86" s="25">
        <f t="shared" si="92"/>
        <v>0</v>
      </c>
      <c r="AJ86" s="7" t="s">
        <v>52</v>
      </c>
    </row>
    <row r="87" spans="1:36" outlineLevel="3" x14ac:dyDescent="0.25">
      <c r="A87" s="102" t="s">
        <v>98</v>
      </c>
      <c r="B87" s="99">
        <v>27058.75</v>
      </c>
      <c r="N87" s="23">
        <f t="shared" si="73"/>
        <v>27058.75</v>
      </c>
      <c r="O87" s="23">
        <f t="shared" si="74"/>
        <v>27058.75</v>
      </c>
      <c r="P87" s="103"/>
      <c r="Q87" s="117">
        <v>0.1013</v>
      </c>
      <c r="R87" s="11">
        <f t="shared" si="75"/>
        <v>0</v>
      </c>
      <c r="S87" s="6">
        <f t="shared" si="76"/>
        <v>27058.75</v>
      </c>
      <c r="T87" s="20">
        <f t="shared" si="77"/>
        <v>27058.75</v>
      </c>
      <c r="U87" s="11">
        <f t="shared" si="78"/>
        <v>0</v>
      </c>
      <c r="V87" s="6">
        <f t="shared" si="79"/>
        <v>2741.051375</v>
      </c>
      <c r="W87" s="20">
        <f t="shared" si="80"/>
        <v>2741.051375</v>
      </c>
      <c r="X87" s="11">
        <f t="shared" si="81"/>
        <v>0</v>
      </c>
      <c r="Y87" s="6">
        <f t="shared" si="82"/>
        <v>24317.698625000001</v>
      </c>
      <c r="Z87" s="20">
        <f t="shared" si="83"/>
        <v>24317.698625000001</v>
      </c>
      <c r="AA87" s="25">
        <f t="shared" si="84"/>
        <v>0</v>
      </c>
      <c r="AB87" s="25">
        <f t="shared" si="85"/>
        <v>27058.75</v>
      </c>
      <c r="AC87" s="25">
        <f t="shared" si="86"/>
        <v>27058.75</v>
      </c>
      <c r="AD87" s="25">
        <f t="shared" si="87"/>
        <v>0</v>
      </c>
      <c r="AE87" s="25">
        <f t="shared" si="88"/>
        <v>2741.051375</v>
      </c>
      <c r="AF87" s="25">
        <f t="shared" si="89"/>
        <v>2741.051375</v>
      </c>
      <c r="AG87" s="25">
        <f t="shared" si="90"/>
        <v>0</v>
      </c>
      <c r="AH87" s="25">
        <f t="shared" si="91"/>
        <v>24317.698625000001</v>
      </c>
      <c r="AI87" s="25">
        <f t="shared" si="92"/>
        <v>24317.698625000001</v>
      </c>
      <c r="AJ87" s="7" t="s">
        <v>52</v>
      </c>
    </row>
    <row r="88" spans="1:36" outlineLevel="3" x14ac:dyDescent="0.25">
      <c r="A88" s="102" t="s">
        <v>98</v>
      </c>
      <c r="B88" s="99">
        <v>24886.75</v>
      </c>
      <c r="N88" s="23">
        <f t="shared" si="73"/>
        <v>24886.75</v>
      </c>
      <c r="O88" s="23">
        <f t="shared" si="74"/>
        <v>24886.75</v>
      </c>
      <c r="P88" s="103"/>
      <c r="Q88" s="117">
        <v>0.1013</v>
      </c>
      <c r="R88" s="11">
        <f t="shared" si="75"/>
        <v>0</v>
      </c>
      <c r="S88" s="6">
        <f t="shared" si="76"/>
        <v>24886.75</v>
      </c>
      <c r="T88" s="20">
        <f t="shared" si="77"/>
        <v>24886.75</v>
      </c>
      <c r="U88" s="11">
        <f t="shared" si="78"/>
        <v>0</v>
      </c>
      <c r="V88" s="6">
        <f t="shared" si="79"/>
        <v>2521.027775</v>
      </c>
      <c r="W88" s="20">
        <f t="shared" si="80"/>
        <v>2521.027775</v>
      </c>
      <c r="X88" s="11">
        <f t="shared" si="81"/>
        <v>0</v>
      </c>
      <c r="Y88" s="6">
        <f t="shared" si="82"/>
        <v>22365.722225000001</v>
      </c>
      <c r="Z88" s="20">
        <f t="shared" si="83"/>
        <v>22365.722225000001</v>
      </c>
      <c r="AA88" s="25">
        <f t="shared" si="84"/>
        <v>0</v>
      </c>
      <c r="AB88" s="25">
        <f t="shared" si="85"/>
        <v>24886.75</v>
      </c>
      <c r="AC88" s="25">
        <f t="shared" si="86"/>
        <v>24886.75</v>
      </c>
      <c r="AD88" s="25">
        <f t="shared" si="87"/>
        <v>0</v>
      </c>
      <c r="AE88" s="25">
        <f t="shared" si="88"/>
        <v>2521.027775</v>
      </c>
      <c r="AF88" s="25">
        <f t="shared" si="89"/>
        <v>2521.027775</v>
      </c>
      <c r="AG88" s="25">
        <f t="shared" si="90"/>
        <v>0</v>
      </c>
      <c r="AH88" s="25">
        <f t="shared" si="91"/>
        <v>22365.722225000001</v>
      </c>
      <c r="AI88" s="25">
        <f t="shared" si="92"/>
        <v>22365.722225000001</v>
      </c>
      <c r="AJ88" s="7" t="s">
        <v>52</v>
      </c>
    </row>
    <row r="89" spans="1:36" outlineLevel="3" x14ac:dyDescent="0.25">
      <c r="A89" s="102" t="s">
        <v>98</v>
      </c>
      <c r="B89" s="99"/>
      <c r="N89" s="23">
        <f t="shared" si="73"/>
        <v>0</v>
      </c>
      <c r="O89" s="23">
        <f t="shared" si="74"/>
        <v>0</v>
      </c>
      <c r="P89" s="103"/>
      <c r="Q89" s="117">
        <v>0.1013</v>
      </c>
      <c r="R89" s="11">
        <f t="shared" si="75"/>
        <v>0</v>
      </c>
      <c r="S89" s="6">
        <f t="shared" si="76"/>
        <v>0</v>
      </c>
      <c r="T89" s="20">
        <f t="shared" si="77"/>
        <v>0</v>
      </c>
      <c r="U89" s="11">
        <f t="shared" si="78"/>
        <v>0</v>
      </c>
      <c r="V89" s="6">
        <f t="shared" si="79"/>
        <v>0</v>
      </c>
      <c r="W89" s="20">
        <f t="shared" si="80"/>
        <v>0</v>
      </c>
      <c r="X89" s="11">
        <f t="shared" si="81"/>
        <v>0</v>
      </c>
      <c r="Y89" s="6">
        <f t="shared" si="82"/>
        <v>0</v>
      </c>
      <c r="Z89" s="20">
        <f t="shared" si="83"/>
        <v>0</v>
      </c>
      <c r="AA89" s="25">
        <f t="shared" si="84"/>
        <v>0</v>
      </c>
      <c r="AB89" s="25">
        <f t="shared" si="85"/>
        <v>0</v>
      </c>
      <c r="AC89" s="25">
        <f t="shared" si="86"/>
        <v>0</v>
      </c>
      <c r="AD89" s="25">
        <f t="shared" si="87"/>
        <v>0</v>
      </c>
      <c r="AE89" s="25">
        <f t="shared" si="88"/>
        <v>0</v>
      </c>
      <c r="AF89" s="25">
        <f t="shared" si="89"/>
        <v>0</v>
      </c>
      <c r="AG89" s="25">
        <f t="shared" si="90"/>
        <v>0</v>
      </c>
      <c r="AH89" s="25">
        <f t="shared" si="91"/>
        <v>0</v>
      </c>
      <c r="AI89" s="25">
        <f t="shared" si="92"/>
        <v>0</v>
      </c>
      <c r="AJ89" s="7" t="s">
        <v>52</v>
      </c>
    </row>
    <row r="90" spans="1:36" outlineLevel="3" x14ac:dyDescent="0.25">
      <c r="A90" s="102" t="s">
        <v>98</v>
      </c>
      <c r="B90" s="99"/>
      <c r="N90" s="23">
        <f t="shared" si="73"/>
        <v>0</v>
      </c>
      <c r="O90" s="23">
        <f t="shared" si="74"/>
        <v>0</v>
      </c>
      <c r="P90" s="103"/>
      <c r="Q90" s="117">
        <v>0.1013</v>
      </c>
      <c r="R90" s="11">
        <f t="shared" si="75"/>
        <v>0</v>
      </c>
      <c r="S90" s="6">
        <f t="shared" si="76"/>
        <v>0</v>
      </c>
      <c r="T90" s="20">
        <f t="shared" si="77"/>
        <v>0</v>
      </c>
      <c r="U90" s="11">
        <f t="shared" si="78"/>
        <v>0</v>
      </c>
      <c r="V90" s="6">
        <f t="shared" si="79"/>
        <v>0</v>
      </c>
      <c r="W90" s="20">
        <f t="shared" si="80"/>
        <v>0</v>
      </c>
      <c r="X90" s="11">
        <f t="shared" si="81"/>
        <v>0</v>
      </c>
      <c r="Y90" s="6">
        <f t="shared" si="82"/>
        <v>0</v>
      </c>
      <c r="Z90" s="20">
        <f t="shared" si="83"/>
        <v>0</v>
      </c>
      <c r="AA90" s="25">
        <f t="shared" si="84"/>
        <v>0</v>
      </c>
      <c r="AB90" s="25">
        <f t="shared" si="85"/>
        <v>0</v>
      </c>
      <c r="AC90" s="25">
        <f t="shared" si="86"/>
        <v>0</v>
      </c>
      <c r="AD90" s="25">
        <f t="shared" si="87"/>
        <v>0</v>
      </c>
      <c r="AE90" s="25">
        <f t="shared" si="88"/>
        <v>0</v>
      </c>
      <c r="AF90" s="25">
        <f t="shared" si="89"/>
        <v>0</v>
      </c>
      <c r="AG90" s="25">
        <f t="shared" si="90"/>
        <v>0</v>
      </c>
      <c r="AH90" s="25">
        <f t="shared" si="91"/>
        <v>0</v>
      </c>
      <c r="AI90" s="25">
        <f t="shared" si="92"/>
        <v>0</v>
      </c>
      <c r="AJ90" s="7" t="s">
        <v>52</v>
      </c>
    </row>
    <row r="91" spans="1:36" outlineLevel="3" x14ac:dyDescent="0.25">
      <c r="A91" s="102" t="s">
        <v>98</v>
      </c>
      <c r="B91" s="99">
        <v>249.2</v>
      </c>
      <c r="N91" s="23">
        <f t="shared" si="73"/>
        <v>249.2</v>
      </c>
      <c r="O91" s="23">
        <f t="shared" si="74"/>
        <v>249.2</v>
      </c>
      <c r="P91" s="103"/>
      <c r="Q91" s="117">
        <v>0.1013</v>
      </c>
      <c r="R91" s="11">
        <f t="shared" si="75"/>
        <v>0</v>
      </c>
      <c r="S91" s="6">
        <f t="shared" si="76"/>
        <v>249.2</v>
      </c>
      <c r="T91" s="20">
        <f t="shared" si="77"/>
        <v>249.2</v>
      </c>
      <c r="U91" s="11">
        <f t="shared" si="78"/>
        <v>0</v>
      </c>
      <c r="V91" s="6">
        <f t="shared" si="79"/>
        <v>25.243959999999998</v>
      </c>
      <c r="W91" s="20">
        <f t="shared" si="80"/>
        <v>25.243959999999998</v>
      </c>
      <c r="X91" s="11">
        <f t="shared" si="81"/>
        <v>0</v>
      </c>
      <c r="Y91" s="6">
        <f t="shared" si="82"/>
        <v>223.95604</v>
      </c>
      <c r="Z91" s="20">
        <f t="shared" si="83"/>
        <v>223.95604</v>
      </c>
      <c r="AA91" s="25">
        <f t="shared" si="84"/>
        <v>0</v>
      </c>
      <c r="AB91" s="25">
        <f t="shared" si="85"/>
        <v>249.2</v>
      </c>
      <c r="AC91" s="25">
        <f t="shared" si="86"/>
        <v>249.2</v>
      </c>
      <c r="AD91" s="25">
        <f t="shared" si="87"/>
        <v>0</v>
      </c>
      <c r="AE91" s="25">
        <f t="shared" si="88"/>
        <v>25.243959999999998</v>
      </c>
      <c r="AF91" s="25">
        <f t="shared" si="89"/>
        <v>25.243959999999998</v>
      </c>
      <c r="AG91" s="25">
        <f t="shared" si="90"/>
        <v>0</v>
      </c>
      <c r="AH91" s="25">
        <f t="shared" si="91"/>
        <v>223.95604</v>
      </c>
      <c r="AI91" s="25">
        <f t="shared" si="92"/>
        <v>223.95604</v>
      </c>
      <c r="AJ91" s="7" t="s">
        <v>52</v>
      </c>
    </row>
    <row r="92" spans="1:36" outlineLevel="3" x14ac:dyDescent="0.25">
      <c r="A92" s="102" t="s">
        <v>98</v>
      </c>
      <c r="B92" s="99">
        <v>11834.87</v>
      </c>
      <c r="N92" s="23">
        <f t="shared" si="73"/>
        <v>11834.87</v>
      </c>
      <c r="O92" s="23">
        <f t="shared" si="74"/>
        <v>11834.87</v>
      </c>
      <c r="P92" s="103"/>
      <c r="Q92" s="117">
        <v>0.1013</v>
      </c>
      <c r="R92" s="11">
        <f t="shared" si="75"/>
        <v>0</v>
      </c>
      <c r="S92" s="6">
        <f t="shared" si="76"/>
        <v>11834.87</v>
      </c>
      <c r="T92" s="20">
        <f t="shared" si="77"/>
        <v>11834.87</v>
      </c>
      <c r="U92" s="11">
        <f t="shared" si="78"/>
        <v>0</v>
      </c>
      <c r="V92" s="6">
        <f t="shared" si="79"/>
        <v>1198.872331</v>
      </c>
      <c r="W92" s="20">
        <f t="shared" si="80"/>
        <v>1198.872331</v>
      </c>
      <c r="X92" s="11">
        <f t="shared" si="81"/>
        <v>0</v>
      </c>
      <c r="Y92" s="6">
        <f t="shared" si="82"/>
        <v>10635.997669</v>
      </c>
      <c r="Z92" s="20">
        <f t="shared" si="83"/>
        <v>10635.997669</v>
      </c>
      <c r="AA92" s="25">
        <f t="shared" si="84"/>
        <v>0</v>
      </c>
      <c r="AB92" s="25">
        <f t="shared" si="85"/>
        <v>11834.87</v>
      </c>
      <c r="AC92" s="25">
        <f t="shared" si="86"/>
        <v>11834.87</v>
      </c>
      <c r="AD92" s="25">
        <f t="shared" si="87"/>
        <v>0</v>
      </c>
      <c r="AE92" s="25">
        <f t="shared" si="88"/>
        <v>1198.872331</v>
      </c>
      <c r="AF92" s="25">
        <f t="shared" si="89"/>
        <v>1198.872331</v>
      </c>
      <c r="AG92" s="25">
        <f t="shared" si="90"/>
        <v>0</v>
      </c>
      <c r="AH92" s="25">
        <f t="shared" si="91"/>
        <v>10635.997669</v>
      </c>
      <c r="AI92" s="25">
        <f t="shared" si="92"/>
        <v>10635.997669</v>
      </c>
      <c r="AJ92" s="7" t="s">
        <v>52</v>
      </c>
    </row>
    <row r="93" spans="1:36" outlineLevel="3" x14ac:dyDescent="0.25">
      <c r="A93" s="102" t="s">
        <v>98</v>
      </c>
      <c r="B93" s="99">
        <v>109005.81</v>
      </c>
      <c r="N93" s="23">
        <f t="shared" si="73"/>
        <v>109005.81</v>
      </c>
      <c r="O93" s="23">
        <f t="shared" si="74"/>
        <v>109005.81</v>
      </c>
      <c r="P93" s="103"/>
      <c r="Q93" s="117">
        <v>0.1013</v>
      </c>
      <c r="R93" s="11">
        <f t="shared" si="75"/>
        <v>0</v>
      </c>
      <c r="S93" s="6">
        <f t="shared" si="76"/>
        <v>109005.81</v>
      </c>
      <c r="T93" s="20">
        <f t="shared" si="77"/>
        <v>109005.81</v>
      </c>
      <c r="U93" s="11">
        <f t="shared" si="78"/>
        <v>0</v>
      </c>
      <c r="V93" s="6">
        <f t="shared" si="79"/>
        <v>11042.288553</v>
      </c>
      <c r="W93" s="20">
        <f t="shared" si="80"/>
        <v>11042.288553</v>
      </c>
      <c r="X93" s="11">
        <f t="shared" si="81"/>
        <v>0</v>
      </c>
      <c r="Y93" s="6">
        <f t="shared" si="82"/>
        <v>97963.521446999992</v>
      </c>
      <c r="Z93" s="20">
        <f t="shared" si="83"/>
        <v>97963.521446999992</v>
      </c>
      <c r="AA93" s="25">
        <f t="shared" si="84"/>
        <v>0</v>
      </c>
      <c r="AB93" s="25">
        <f t="shared" si="85"/>
        <v>109005.81</v>
      </c>
      <c r="AC93" s="25">
        <f t="shared" si="86"/>
        <v>109005.81</v>
      </c>
      <c r="AD93" s="25">
        <f t="shared" si="87"/>
        <v>0</v>
      </c>
      <c r="AE93" s="25">
        <f t="shared" si="88"/>
        <v>11042.288553</v>
      </c>
      <c r="AF93" s="25">
        <f t="shared" si="89"/>
        <v>11042.288553</v>
      </c>
      <c r="AG93" s="25">
        <f t="shared" si="90"/>
        <v>0</v>
      </c>
      <c r="AH93" s="25">
        <f t="shared" si="91"/>
        <v>97963.521446999992</v>
      </c>
      <c r="AI93" s="25">
        <f t="shared" si="92"/>
        <v>97963.521446999992</v>
      </c>
      <c r="AJ93" s="7" t="s">
        <v>52</v>
      </c>
    </row>
    <row r="94" spans="1:36" outlineLevel="3" x14ac:dyDescent="0.25">
      <c r="A94" s="102" t="s">
        <v>98</v>
      </c>
      <c r="B94" s="99">
        <v>13285.77</v>
      </c>
      <c r="N94" s="23">
        <f t="shared" si="73"/>
        <v>13285.77</v>
      </c>
      <c r="O94" s="23">
        <f t="shared" si="74"/>
        <v>13285.77</v>
      </c>
      <c r="P94" s="103"/>
      <c r="Q94" s="117">
        <v>0.1013</v>
      </c>
      <c r="R94" s="11">
        <f t="shared" si="75"/>
        <v>0</v>
      </c>
      <c r="S94" s="6">
        <f t="shared" si="76"/>
        <v>13285.77</v>
      </c>
      <c r="T94" s="20">
        <f t="shared" si="77"/>
        <v>13285.77</v>
      </c>
      <c r="U94" s="11">
        <f t="shared" si="78"/>
        <v>0</v>
      </c>
      <c r="V94" s="6">
        <f t="shared" si="79"/>
        <v>1345.8485010000002</v>
      </c>
      <c r="W94" s="20">
        <f t="shared" si="80"/>
        <v>1345.8485010000002</v>
      </c>
      <c r="X94" s="11">
        <f t="shared" si="81"/>
        <v>0</v>
      </c>
      <c r="Y94" s="6">
        <f t="shared" si="82"/>
        <v>11939.921499</v>
      </c>
      <c r="Z94" s="20">
        <f t="shared" si="83"/>
        <v>11939.921499</v>
      </c>
      <c r="AA94" s="25">
        <f t="shared" si="84"/>
        <v>0</v>
      </c>
      <c r="AB94" s="25">
        <f t="shared" si="85"/>
        <v>13285.77</v>
      </c>
      <c r="AC94" s="25">
        <f t="shared" si="86"/>
        <v>13285.77</v>
      </c>
      <c r="AD94" s="25">
        <f t="shared" si="87"/>
        <v>0</v>
      </c>
      <c r="AE94" s="25">
        <f t="shared" si="88"/>
        <v>1345.8485010000002</v>
      </c>
      <c r="AF94" s="25">
        <f t="shared" si="89"/>
        <v>1345.8485010000002</v>
      </c>
      <c r="AG94" s="25">
        <f t="shared" si="90"/>
        <v>0</v>
      </c>
      <c r="AH94" s="25">
        <f t="shared" si="91"/>
        <v>11939.921499</v>
      </c>
      <c r="AI94" s="25">
        <f t="shared" si="92"/>
        <v>11939.921499</v>
      </c>
      <c r="AJ94" s="7" t="s">
        <v>52</v>
      </c>
    </row>
    <row r="95" spans="1:36" outlineLevel="3" x14ac:dyDescent="0.25">
      <c r="A95" s="102" t="s">
        <v>98</v>
      </c>
      <c r="B95" s="99">
        <v>168517.7</v>
      </c>
      <c r="N95" s="23">
        <f t="shared" si="73"/>
        <v>168517.7</v>
      </c>
      <c r="O95" s="23">
        <f t="shared" si="74"/>
        <v>168517.7</v>
      </c>
      <c r="P95" s="103"/>
      <c r="Q95" s="117">
        <v>0.1013</v>
      </c>
      <c r="R95" s="11">
        <f t="shared" si="75"/>
        <v>0</v>
      </c>
      <c r="S95" s="6">
        <f t="shared" si="76"/>
        <v>168517.7</v>
      </c>
      <c r="T95" s="20">
        <f t="shared" si="77"/>
        <v>168517.7</v>
      </c>
      <c r="U95" s="11">
        <f t="shared" si="78"/>
        <v>0</v>
      </c>
      <c r="V95" s="6">
        <f t="shared" si="79"/>
        <v>17070.843010000001</v>
      </c>
      <c r="W95" s="20">
        <f t="shared" si="80"/>
        <v>17070.843010000001</v>
      </c>
      <c r="X95" s="11">
        <f t="shared" si="81"/>
        <v>0</v>
      </c>
      <c r="Y95" s="6">
        <f t="shared" si="82"/>
        <v>151446.85699</v>
      </c>
      <c r="Z95" s="20">
        <f t="shared" si="83"/>
        <v>151446.85699</v>
      </c>
      <c r="AA95" s="25">
        <f t="shared" si="84"/>
        <v>0</v>
      </c>
      <c r="AB95" s="25">
        <f t="shared" si="85"/>
        <v>168517.7</v>
      </c>
      <c r="AC95" s="25">
        <f t="shared" si="86"/>
        <v>168517.7</v>
      </c>
      <c r="AD95" s="25">
        <f t="shared" si="87"/>
        <v>0</v>
      </c>
      <c r="AE95" s="25">
        <f t="shared" si="88"/>
        <v>17070.843010000001</v>
      </c>
      <c r="AF95" s="25">
        <f t="shared" si="89"/>
        <v>17070.843010000001</v>
      </c>
      <c r="AG95" s="25">
        <f t="shared" si="90"/>
        <v>0</v>
      </c>
      <c r="AH95" s="25">
        <f t="shared" si="91"/>
        <v>151446.85699</v>
      </c>
      <c r="AI95" s="25">
        <f t="shared" si="92"/>
        <v>151446.85699</v>
      </c>
      <c r="AJ95" s="7" t="s">
        <v>52</v>
      </c>
    </row>
    <row r="96" spans="1:36" outlineLevel="3" x14ac:dyDescent="0.25">
      <c r="A96" s="102" t="s">
        <v>98</v>
      </c>
      <c r="B96" s="99">
        <v>540.07000000000005</v>
      </c>
      <c r="N96" s="23">
        <f t="shared" si="73"/>
        <v>540.07000000000005</v>
      </c>
      <c r="O96" s="23">
        <f t="shared" si="74"/>
        <v>540.07000000000005</v>
      </c>
      <c r="P96" s="103"/>
      <c r="Q96" s="117">
        <v>0.1013</v>
      </c>
      <c r="R96" s="11">
        <f t="shared" si="75"/>
        <v>0</v>
      </c>
      <c r="S96" s="6">
        <f t="shared" si="76"/>
        <v>540.07000000000005</v>
      </c>
      <c r="T96" s="20">
        <f t="shared" si="77"/>
        <v>540.07000000000005</v>
      </c>
      <c r="U96" s="11">
        <f t="shared" si="78"/>
        <v>0</v>
      </c>
      <c r="V96" s="6">
        <f t="shared" si="79"/>
        <v>54.709091000000008</v>
      </c>
      <c r="W96" s="20">
        <f t="shared" si="80"/>
        <v>54.709091000000008</v>
      </c>
      <c r="X96" s="11">
        <f t="shared" si="81"/>
        <v>0</v>
      </c>
      <c r="Y96" s="6">
        <f t="shared" si="82"/>
        <v>485.36090900000005</v>
      </c>
      <c r="Z96" s="20">
        <f t="shared" si="83"/>
        <v>485.36090900000005</v>
      </c>
      <c r="AA96" s="25">
        <f t="shared" si="84"/>
        <v>0</v>
      </c>
      <c r="AB96" s="25">
        <f t="shared" si="85"/>
        <v>540.07000000000005</v>
      </c>
      <c r="AC96" s="25">
        <f t="shared" si="86"/>
        <v>540.07000000000005</v>
      </c>
      <c r="AD96" s="25">
        <f t="shared" si="87"/>
        <v>0</v>
      </c>
      <c r="AE96" s="25">
        <f t="shared" si="88"/>
        <v>54.709091000000008</v>
      </c>
      <c r="AF96" s="25">
        <f t="shared" si="89"/>
        <v>54.709091000000008</v>
      </c>
      <c r="AG96" s="25">
        <f t="shared" si="90"/>
        <v>0</v>
      </c>
      <c r="AH96" s="25">
        <f t="shared" si="91"/>
        <v>485.36090900000005</v>
      </c>
      <c r="AI96" s="25">
        <f t="shared" si="92"/>
        <v>485.36090900000005</v>
      </c>
      <c r="AJ96" s="7" t="s">
        <v>52</v>
      </c>
    </row>
    <row r="97" spans="1:36" outlineLevel="3" x14ac:dyDescent="0.25">
      <c r="A97" s="102" t="s">
        <v>98</v>
      </c>
      <c r="B97" s="99">
        <v>1477.38</v>
      </c>
      <c r="N97" s="23">
        <f t="shared" si="73"/>
        <v>1477.38</v>
      </c>
      <c r="O97" s="23">
        <f t="shared" si="74"/>
        <v>1477.38</v>
      </c>
      <c r="P97" s="103"/>
      <c r="Q97" s="117">
        <v>0.1013</v>
      </c>
      <c r="R97" s="11">
        <f t="shared" si="75"/>
        <v>0</v>
      </c>
      <c r="S97" s="6">
        <f t="shared" si="76"/>
        <v>1477.38</v>
      </c>
      <c r="T97" s="20">
        <f t="shared" si="77"/>
        <v>1477.38</v>
      </c>
      <c r="U97" s="11">
        <f t="shared" si="78"/>
        <v>0</v>
      </c>
      <c r="V97" s="6">
        <f t="shared" si="79"/>
        <v>149.65859400000002</v>
      </c>
      <c r="W97" s="20">
        <f t="shared" si="80"/>
        <v>149.65859400000002</v>
      </c>
      <c r="X97" s="11">
        <f t="shared" si="81"/>
        <v>0</v>
      </c>
      <c r="Y97" s="6">
        <f t="shared" si="82"/>
        <v>1327.7214060000001</v>
      </c>
      <c r="Z97" s="20">
        <f t="shared" si="83"/>
        <v>1327.7214060000001</v>
      </c>
      <c r="AA97" s="25">
        <f t="shared" si="84"/>
        <v>0</v>
      </c>
      <c r="AB97" s="25">
        <f t="shared" si="85"/>
        <v>1477.38</v>
      </c>
      <c r="AC97" s="25">
        <f t="shared" si="86"/>
        <v>1477.38</v>
      </c>
      <c r="AD97" s="25">
        <f t="shared" si="87"/>
        <v>0</v>
      </c>
      <c r="AE97" s="25">
        <f t="shared" si="88"/>
        <v>149.65859400000002</v>
      </c>
      <c r="AF97" s="25">
        <f t="shared" si="89"/>
        <v>149.65859400000002</v>
      </c>
      <c r="AG97" s="25">
        <f t="shared" si="90"/>
        <v>0</v>
      </c>
      <c r="AH97" s="25">
        <f t="shared" si="91"/>
        <v>1327.7214060000001</v>
      </c>
      <c r="AI97" s="25">
        <f t="shared" si="92"/>
        <v>1327.7214060000001</v>
      </c>
      <c r="AJ97" s="7" t="s">
        <v>52</v>
      </c>
    </row>
    <row r="98" spans="1:36" outlineLevel="3" x14ac:dyDescent="0.25">
      <c r="A98" s="102" t="s">
        <v>98</v>
      </c>
      <c r="B98" s="99"/>
      <c r="N98" s="23">
        <f t="shared" si="73"/>
        <v>0</v>
      </c>
      <c r="O98" s="23">
        <f t="shared" si="74"/>
        <v>0</v>
      </c>
      <c r="P98" s="103"/>
      <c r="Q98" s="117">
        <v>0.1013</v>
      </c>
      <c r="R98" s="11">
        <f t="shared" si="75"/>
        <v>0</v>
      </c>
      <c r="S98" s="6">
        <f t="shared" si="76"/>
        <v>0</v>
      </c>
      <c r="T98" s="20">
        <f t="shared" si="77"/>
        <v>0</v>
      </c>
      <c r="U98" s="11">
        <f t="shared" si="78"/>
        <v>0</v>
      </c>
      <c r="V98" s="6">
        <f t="shared" si="79"/>
        <v>0</v>
      </c>
      <c r="W98" s="20">
        <f t="shared" si="80"/>
        <v>0</v>
      </c>
      <c r="X98" s="11">
        <f t="shared" si="81"/>
        <v>0</v>
      </c>
      <c r="Y98" s="6">
        <f t="shared" si="82"/>
        <v>0</v>
      </c>
      <c r="Z98" s="20">
        <f t="shared" si="83"/>
        <v>0</v>
      </c>
      <c r="AA98" s="25">
        <f t="shared" si="84"/>
        <v>0</v>
      </c>
      <c r="AB98" s="25">
        <f t="shared" si="85"/>
        <v>0</v>
      </c>
      <c r="AC98" s="25">
        <f t="shared" si="86"/>
        <v>0</v>
      </c>
      <c r="AD98" s="25">
        <f t="shared" si="87"/>
        <v>0</v>
      </c>
      <c r="AE98" s="25">
        <f t="shared" si="88"/>
        <v>0</v>
      </c>
      <c r="AF98" s="25">
        <f t="shared" si="89"/>
        <v>0</v>
      </c>
      <c r="AG98" s="25">
        <f t="shared" si="90"/>
        <v>0</v>
      </c>
      <c r="AH98" s="25">
        <f t="shared" si="91"/>
        <v>0</v>
      </c>
      <c r="AI98" s="25">
        <f t="shared" si="92"/>
        <v>0</v>
      </c>
      <c r="AJ98" s="7" t="s">
        <v>52</v>
      </c>
    </row>
    <row r="99" spans="1:36" outlineLevel="2" x14ac:dyDescent="0.25">
      <c r="A99" s="102"/>
      <c r="B99" s="99"/>
      <c r="C99" s="101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9"/>
      <c r="O99" s="109"/>
      <c r="P99" s="103"/>
      <c r="Q99" s="117"/>
      <c r="R99" s="11">
        <f t="shared" ref="R99:Z99" si="93">SUBTOTAL(9,R84:R98)</f>
        <v>0</v>
      </c>
      <c r="S99" s="6">
        <f t="shared" si="93"/>
        <v>358400.82</v>
      </c>
      <c r="T99" s="20">
        <f t="shared" si="93"/>
        <v>358400.82</v>
      </c>
      <c r="U99" s="11">
        <f t="shared" si="93"/>
        <v>0</v>
      </c>
      <c r="V99" s="6">
        <f t="shared" si="93"/>
        <v>36306.003065999997</v>
      </c>
      <c r="W99" s="20">
        <f t="shared" si="93"/>
        <v>36306.003065999997</v>
      </c>
      <c r="X99" s="11">
        <f t="shared" si="93"/>
        <v>0</v>
      </c>
      <c r="Y99" s="6">
        <f t="shared" si="93"/>
        <v>322094.816934</v>
      </c>
      <c r="Z99" s="20">
        <f t="shared" si="93"/>
        <v>322094.816934</v>
      </c>
      <c r="AA99" s="25"/>
      <c r="AB99" s="25"/>
      <c r="AC99" s="25"/>
      <c r="AD99" s="25"/>
      <c r="AE99" s="25"/>
      <c r="AF99" s="25"/>
      <c r="AG99" s="25"/>
      <c r="AH99" s="25"/>
      <c r="AI99" s="25"/>
      <c r="AJ99" s="118" t="s">
        <v>268</v>
      </c>
    </row>
    <row r="100" spans="1:36" outlineLevel="3" x14ac:dyDescent="0.25">
      <c r="A100" s="102" t="s">
        <v>98</v>
      </c>
      <c r="B100" s="99"/>
      <c r="N100" s="23">
        <f t="shared" ref="N100:N107" si="94">B100</f>
        <v>0</v>
      </c>
      <c r="O100" s="23">
        <f t="shared" ref="O100:O107" si="95">SUM(B100:M100)</f>
        <v>0</v>
      </c>
      <c r="P100" s="103"/>
      <c r="Q100" s="117">
        <v>0.1086</v>
      </c>
      <c r="R100" s="11">
        <f t="shared" ref="R100:R107" si="96">IF(LEFT(AJ100,6)="Direct",N100,0)</f>
        <v>0</v>
      </c>
      <c r="S100" s="6">
        <f t="shared" ref="S100:S107" si="97">N100-R100</f>
        <v>0</v>
      </c>
      <c r="T100" s="20">
        <f t="shared" ref="T100:T107" si="98">R100+S100</f>
        <v>0</v>
      </c>
      <c r="U100" s="11">
        <f t="shared" ref="U100:U107" si="99">IF(LEFT(AJ100,9)="direct-wa", N100,0)</f>
        <v>0</v>
      </c>
      <c r="V100" s="6">
        <f t="shared" ref="V100:V107" si="100">IF(AJ100="direct-wa",0,N100*Q100)</f>
        <v>0</v>
      </c>
      <c r="W100" s="20">
        <f t="shared" ref="W100:W107" si="101">U100+V100</f>
        <v>0</v>
      </c>
      <c r="X100" s="11">
        <f t="shared" ref="X100:X107" si="102">IF(LEFT(AJ100,9)="direct-or",N100,0)</f>
        <v>0</v>
      </c>
      <c r="Y100" s="6">
        <f t="shared" ref="Y100:Y107" si="103">S100-V100</f>
        <v>0</v>
      </c>
      <c r="Z100" s="20">
        <f t="shared" ref="Z100:Z107" si="104">X100+Y100</f>
        <v>0</v>
      </c>
      <c r="AA100" s="25">
        <f t="shared" ref="AA100:AA107" si="105">IF(LEFT(AJ100,6)="Direct",O100,0)</f>
        <v>0</v>
      </c>
      <c r="AB100" s="25">
        <f t="shared" ref="AB100:AB107" si="106">O100-AA100</f>
        <v>0</v>
      </c>
      <c r="AC100" s="25">
        <f t="shared" ref="AC100:AC107" si="107">AA100+AB100</f>
        <v>0</v>
      </c>
      <c r="AD100" s="25">
        <f t="shared" ref="AD100:AD107" si="108">IF(LEFT(AJ100,9)="direct-wa", O100,0)</f>
        <v>0</v>
      </c>
      <c r="AE100" s="25">
        <f t="shared" ref="AE100:AE107" si="109">IF(AJ100="direct-wa",0,O100*Q100)</f>
        <v>0</v>
      </c>
      <c r="AF100" s="25">
        <f t="shared" ref="AF100:AF107" si="110">AD100+AE100</f>
        <v>0</v>
      </c>
      <c r="AG100" s="25">
        <f t="shared" ref="AG100:AG107" si="111">IF(LEFT(AJ100,9)="direct-or",O100,0)</f>
        <v>0</v>
      </c>
      <c r="AH100" s="25">
        <f t="shared" ref="AH100:AH107" si="112">AB100-AE100</f>
        <v>0</v>
      </c>
      <c r="AI100" s="25">
        <f t="shared" ref="AI100:AI107" si="113">AG100+AH100</f>
        <v>0</v>
      </c>
      <c r="AJ100" s="7" t="s">
        <v>60</v>
      </c>
    </row>
    <row r="101" spans="1:36" outlineLevel="3" x14ac:dyDescent="0.25">
      <c r="A101" s="102" t="s">
        <v>98</v>
      </c>
      <c r="B101" s="99">
        <v>93428.02</v>
      </c>
      <c r="N101" s="23">
        <f t="shared" si="94"/>
        <v>93428.02</v>
      </c>
      <c r="O101" s="23">
        <f t="shared" si="95"/>
        <v>93428.02</v>
      </c>
      <c r="P101" s="103"/>
      <c r="Q101" s="117">
        <v>0.1086</v>
      </c>
      <c r="R101" s="11">
        <f t="shared" si="96"/>
        <v>0</v>
      </c>
      <c r="S101" s="6">
        <f t="shared" si="97"/>
        <v>93428.02</v>
      </c>
      <c r="T101" s="20">
        <f t="shared" si="98"/>
        <v>93428.02</v>
      </c>
      <c r="U101" s="11">
        <f t="shared" si="99"/>
        <v>0</v>
      </c>
      <c r="V101" s="6">
        <f t="shared" si="100"/>
        <v>10146.282972000001</v>
      </c>
      <c r="W101" s="20">
        <f t="shared" si="101"/>
        <v>10146.282972000001</v>
      </c>
      <c r="X101" s="11">
        <f t="shared" si="102"/>
        <v>0</v>
      </c>
      <c r="Y101" s="6">
        <f t="shared" si="103"/>
        <v>83281.737028000003</v>
      </c>
      <c r="Z101" s="20">
        <f t="shared" si="104"/>
        <v>83281.737028000003</v>
      </c>
      <c r="AA101" s="25">
        <f t="shared" si="105"/>
        <v>0</v>
      </c>
      <c r="AB101" s="25">
        <f t="shared" si="106"/>
        <v>93428.02</v>
      </c>
      <c r="AC101" s="25">
        <f t="shared" si="107"/>
        <v>93428.02</v>
      </c>
      <c r="AD101" s="25">
        <f t="shared" si="108"/>
        <v>0</v>
      </c>
      <c r="AE101" s="25">
        <f t="shared" si="109"/>
        <v>10146.282972000001</v>
      </c>
      <c r="AF101" s="25">
        <f t="shared" si="110"/>
        <v>10146.282972000001</v>
      </c>
      <c r="AG101" s="25">
        <f t="shared" si="111"/>
        <v>0</v>
      </c>
      <c r="AH101" s="25">
        <f t="shared" si="112"/>
        <v>83281.737028000003</v>
      </c>
      <c r="AI101" s="25">
        <f t="shared" si="113"/>
        <v>83281.737028000003</v>
      </c>
      <c r="AJ101" s="7" t="s">
        <v>60</v>
      </c>
    </row>
    <row r="102" spans="1:36" outlineLevel="3" x14ac:dyDescent="0.25">
      <c r="A102" s="102" t="s">
        <v>98</v>
      </c>
      <c r="B102" s="99">
        <v>0</v>
      </c>
      <c r="N102" s="23">
        <f t="shared" si="94"/>
        <v>0</v>
      </c>
      <c r="O102" s="23">
        <f t="shared" si="95"/>
        <v>0</v>
      </c>
      <c r="P102" s="103"/>
      <c r="Q102" s="117">
        <v>0.1086</v>
      </c>
      <c r="R102" s="11">
        <f t="shared" si="96"/>
        <v>0</v>
      </c>
      <c r="S102" s="6">
        <f t="shared" si="97"/>
        <v>0</v>
      </c>
      <c r="T102" s="20">
        <f t="shared" si="98"/>
        <v>0</v>
      </c>
      <c r="U102" s="11">
        <f t="shared" si="99"/>
        <v>0</v>
      </c>
      <c r="V102" s="6">
        <f t="shared" si="100"/>
        <v>0</v>
      </c>
      <c r="W102" s="20">
        <f t="shared" si="101"/>
        <v>0</v>
      </c>
      <c r="X102" s="11">
        <f t="shared" si="102"/>
        <v>0</v>
      </c>
      <c r="Y102" s="6">
        <f t="shared" si="103"/>
        <v>0</v>
      </c>
      <c r="Z102" s="20">
        <f t="shared" si="104"/>
        <v>0</v>
      </c>
      <c r="AA102" s="25">
        <f t="shared" si="105"/>
        <v>0</v>
      </c>
      <c r="AB102" s="25">
        <f t="shared" si="106"/>
        <v>0</v>
      </c>
      <c r="AC102" s="25">
        <f t="shared" si="107"/>
        <v>0</v>
      </c>
      <c r="AD102" s="25">
        <f t="shared" si="108"/>
        <v>0</v>
      </c>
      <c r="AE102" s="25">
        <f t="shared" si="109"/>
        <v>0</v>
      </c>
      <c r="AF102" s="25">
        <f t="shared" si="110"/>
        <v>0</v>
      </c>
      <c r="AG102" s="25">
        <f t="shared" si="111"/>
        <v>0</v>
      </c>
      <c r="AH102" s="25">
        <f t="shared" si="112"/>
        <v>0</v>
      </c>
      <c r="AI102" s="25">
        <f t="shared" si="113"/>
        <v>0</v>
      </c>
      <c r="AJ102" s="7" t="s">
        <v>60</v>
      </c>
    </row>
    <row r="103" spans="1:36" outlineLevel="3" x14ac:dyDescent="0.25">
      <c r="A103" s="102" t="s">
        <v>98</v>
      </c>
      <c r="B103" s="99">
        <v>12584.94</v>
      </c>
      <c r="N103" s="23">
        <f t="shared" si="94"/>
        <v>12584.94</v>
      </c>
      <c r="O103" s="23">
        <f t="shared" si="95"/>
        <v>12584.94</v>
      </c>
      <c r="P103" s="103"/>
      <c r="Q103" s="117">
        <v>0.1086</v>
      </c>
      <c r="R103" s="11">
        <f t="shared" si="96"/>
        <v>0</v>
      </c>
      <c r="S103" s="6">
        <f t="shared" si="97"/>
        <v>12584.94</v>
      </c>
      <c r="T103" s="20">
        <f t="shared" si="98"/>
        <v>12584.94</v>
      </c>
      <c r="U103" s="11">
        <f t="shared" si="99"/>
        <v>0</v>
      </c>
      <c r="V103" s="6">
        <f t="shared" si="100"/>
        <v>1366.7244840000001</v>
      </c>
      <c r="W103" s="20">
        <f t="shared" si="101"/>
        <v>1366.7244840000001</v>
      </c>
      <c r="X103" s="11">
        <f t="shared" si="102"/>
        <v>0</v>
      </c>
      <c r="Y103" s="6">
        <f t="shared" si="103"/>
        <v>11218.215516</v>
      </c>
      <c r="Z103" s="20">
        <f t="shared" si="104"/>
        <v>11218.215516</v>
      </c>
      <c r="AA103" s="25">
        <f t="shared" si="105"/>
        <v>0</v>
      </c>
      <c r="AB103" s="25">
        <f t="shared" si="106"/>
        <v>12584.94</v>
      </c>
      <c r="AC103" s="25">
        <f t="shared" si="107"/>
        <v>12584.94</v>
      </c>
      <c r="AD103" s="25">
        <f t="shared" si="108"/>
        <v>0</v>
      </c>
      <c r="AE103" s="25">
        <f t="shared" si="109"/>
        <v>1366.7244840000001</v>
      </c>
      <c r="AF103" s="25">
        <f t="shared" si="110"/>
        <v>1366.7244840000001</v>
      </c>
      <c r="AG103" s="25">
        <f t="shared" si="111"/>
        <v>0</v>
      </c>
      <c r="AH103" s="25">
        <f t="shared" si="112"/>
        <v>11218.215516</v>
      </c>
      <c r="AI103" s="25">
        <f t="shared" si="113"/>
        <v>11218.215516</v>
      </c>
      <c r="AJ103" s="7" t="s">
        <v>60</v>
      </c>
    </row>
    <row r="104" spans="1:36" outlineLevel="3" x14ac:dyDescent="0.25">
      <c r="A104" s="102" t="s">
        <v>98</v>
      </c>
      <c r="B104" s="99">
        <v>161.68</v>
      </c>
      <c r="N104" s="23">
        <f t="shared" si="94"/>
        <v>161.68</v>
      </c>
      <c r="O104" s="23">
        <f t="shared" si="95"/>
        <v>161.68</v>
      </c>
      <c r="P104" s="103"/>
      <c r="Q104" s="117">
        <v>0.1086</v>
      </c>
      <c r="R104" s="11">
        <f t="shared" si="96"/>
        <v>0</v>
      </c>
      <c r="S104" s="6">
        <f t="shared" si="97"/>
        <v>161.68</v>
      </c>
      <c r="T104" s="20">
        <f t="shared" si="98"/>
        <v>161.68</v>
      </c>
      <c r="U104" s="11">
        <f t="shared" si="99"/>
        <v>0</v>
      </c>
      <c r="V104" s="6">
        <f t="shared" si="100"/>
        <v>17.558448000000002</v>
      </c>
      <c r="W104" s="20">
        <f t="shared" si="101"/>
        <v>17.558448000000002</v>
      </c>
      <c r="X104" s="11">
        <f t="shared" si="102"/>
        <v>0</v>
      </c>
      <c r="Y104" s="6">
        <f t="shared" si="103"/>
        <v>144.12155200000001</v>
      </c>
      <c r="Z104" s="20">
        <f t="shared" si="104"/>
        <v>144.12155200000001</v>
      </c>
      <c r="AA104" s="25">
        <f t="shared" si="105"/>
        <v>0</v>
      </c>
      <c r="AB104" s="25">
        <f t="shared" si="106"/>
        <v>161.68</v>
      </c>
      <c r="AC104" s="25">
        <f t="shared" si="107"/>
        <v>161.68</v>
      </c>
      <c r="AD104" s="25">
        <f t="shared" si="108"/>
        <v>0</v>
      </c>
      <c r="AE104" s="25">
        <f t="shared" si="109"/>
        <v>17.558448000000002</v>
      </c>
      <c r="AF104" s="25">
        <f t="shared" si="110"/>
        <v>17.558448000000002</v>
      </c>
      <c r="AG104" s="25">
        <f t="shared" si="111"/>
        <v>0</v>
      </c>
      <c r="AH104" s="25">
        <f t="shared" si="112"/>
        <v>144.12155200000001</v>
      </c>
      <c r="AI104" s="25">
        <f t="shared" si="113"/>
        <v>144.12155200000001</v>
      </c>
      <c r="AJ104" s="7" t="s">
        <v>60</v>
      </c>
    </row>
    <row r="105" spans="1:36" outlineLevel="3" x14ac:dyDescent="0.25">
      <c r="A105" s="102" t="s">
        <v>98</v>
      </c>
      <c r="B105" s="99">
        <v>608.46</v>
      </c>
      <c r="N105" s="23">
        <f t="shared" si="94"/>
        <v>608.46</v>
      </c>
      <c r="O105" s="23">
        <f t="shared" si="95"/>
        <v>608.46</v>
      </c>
      <c r="P105" s="103"/>
      <c r="Q105" s="117">
        <v>0.1086</v>
      </c>
      <c r="R105" s="11">
        <f t="shared" si="96"/>
        <v>0</v>
      </c>
      <c r="S105" s="6">
        <f t="shared" si="97"/>
        <v>608.46</v>
      </c>
      <c r="T105" s="20">
        <f t="shared" si="98"/>
        <v>608.46</v>
      </c>
      <c r="U105" s="11">
        <f t="shared" si="99"/>
        <v>0</v>
      </c>
      <c r="V105" s="6">
        <f t="shared" si="100"/>
        <v>66.078755999999998</v>
      </c>
      <c r="W105" s="20">
        <f t="shared" si="101"/>
        <v>66.078755999999998</v>
      </c>
      <c r="X105" s="11">
        <f t="shared" si="102"/>
        <v>0</v>
      </c>
      <c r="Y105" s="6">
        <f t="shared" si="103"/>
        <v>542.38124400000004</v>
      </c>
      <c r="Z105" s="20">
        <f t="shared" si="104"/>
        <v>542.38124400000004</v>
      </c>
      <c r="AA105" s="25">
        <f t="shared" si="105"/>
        <v>0</v>
      </c>
      <c r="AB105" s="25">
        <f t="shared" si="106"/>
        <v>608.46</v>
      </c>
      <c r="AC105" s="25">
        <f t="shared" si="107"/>
        <v>608.46</v>
      </c>
      <c r="AD105" s="25">
        <f t="shared" si="108"/>
        <v>0</v>
      </c>
      <c r="AE105" s="25">
        <f t="shared" si="109"/>
        <v>66.078755999999998</v>
      </c>
      <c r="AF105" s="25">
        <f t="shared" si="110"/>
        <v>66.078755999999998</v>
      </c>
      <c r="AG105" s="25">
        <f t="shared" si="111"/>
        <v>0</v>
      </c>
      <c r="AH105" s="25">
        <f t="shared" si="112"/>
        <v>542.38124400000004</v>
      </c>
      <c r="AI105" s="25">
        <f t="shared" si="113"/>
        <v>542.38124400000004</v>
      </c>
      <c r="AJ105" s="7" t="s">
        <v>60</v>
      </c>
    </row>
    <row r="106" spans="1:36" outlineLevel="3" x14ac:dyDescent="0.25">
      <c r="A106" s="102" t="s">
        <v>98</v>
      </c>
      <c r="B106" s="99">
        <v>3054.37</v>
      </c>
      <c r="N106" s="23">
        <f t="shared" si="94"/>
        <v>3054.37</v>
      </c>
      <c r="O106" s="23">
        <f t="shared" si="95"/>
        <v>3054.37</v>
      </c>
      <c r="P106" s="103"/>
      <c r="Q106" s="117">
        <v>0.1086</v>
      </c>
      <c r="R106" s="11">
        <f t="shared" si="96"/>
        <v>0</v>
      </c>
      <c r="S106" s="6">
        <f t="shared" si="97"/>
        <v>3054.37</v>
      </c>
      <c r="T106" s="20">
        <f t="shared" si="98"/>
        <v>3054.37</v>
      </c>
      <c r="U106" s="11">
        <f t="shared" si="99"/>
        <v>0</v>
      </c>
      <c r="V106" s="6">
        <f t="shared" si="100"/>
        <v>331.70458200000002</v>
      </c>
      <c r="W106" s="20">
        <f t="shared" si="101"/>
        <v>331.70458200000002</v>
      </c>
      <c r="X106" s="11">
        <f t="shared" si="102"/>
        <v>0</v>
      </c>
      <c r="Y106" s="6">
        <f t="shared" si="103"/>
        <v>2722.665418</v>
      </c>
      <c r="Z106" s="20">
        <f t="shared" si="104"/>
        <v>2722.665418</v>
      </c>
      <c r="AA106" s="25">
        <f t="shared" si="105"/>
        <v>0</v>
      </c>
      <c r="AB106" s="25">
        <f t="shared" si="106"/>
        <v>3054.37</v>
      </c>
      <c r="AC106" s="25">
        <f t="shared" si="107"/>
        <v>3054.37</v>
      </c>
      <c r="AD106" s="25">
        <f t="shared" si="108"/>
        <v>0</v>
      </c>
      <c r="AE106" s="25">
        <f t="shared" si="109"/>
        <v>331.70458200000002</v>
      </c>
      <c r="AF106" s="25">
        <f t="shared" si="110"/>
        <v>331.70458200000002</v>
      </c>
      <c r="AG106" s="25">
        <f t="shared" si="111"/>
        <v>0</v>
      </c>
      <c r="AH106" s="25">
        <f t="shared" si="112"/>
        <v>2722.665418</v>
      </c>
      <c r="AI106" s="25">
        <f t="shared" si="113"/>
        <v>2722.665418</v>
      </c>
      <c r="AJ106" s="7" t="s">
        <v>60</v>
      </c>
    </row>
    <row r="107" spans="1:36" outlineLevel="3" x14ac:dyDescent="0.25">
      <c r="A107" s="102" t="s">
        <v>98</v>
      </c>
      <c r="B107" s="99">
        <v>225052.53</v>
      </c>
      <c r="N107" s="23">
        <f t="shared" si="94"/>
        <v>225052.53</v>
      </c>
      <c r="O107" s="23">
        <f t="shared" si="95"/>
        <v>225052.53</v>
      </c>
      <c r="P107" s="103"/>
      <c r="Q107" s="117">
        <v>0.1086</v>
      </c>
      <c r="R107" s="11">
        <f t="shared" si="96"/>
        <v>0</v>
      </c>
      <c r="S107" s="6">
        <f t="shared" si="97"/>
        <v>225052.53</v>
      </c>
      <c r="T107" s="20">
        <f t="shared" si="98"/>
        <v>225052.53</v>
      </c>
      <c r="U107" s="11">
        <f t="shared" si="99"/>
        <v>0</v>
      </c>
      <c r="V107" s="6">
        <f t="shared" si="100"/>
        <v>24440.704758</v>
      </c>
      <c r="W107" s="20">
        <f t="shared" si="101"/>
        <v>24440.704758</v>
      </c>
      <c r="X107" s="11">
        <f t="shared" si="102"/>
        <v>0</v>
      </c>
      <c r="Y107" s="6">
        <f t="shared" si="103"/>
        <v>200611.82524199999</v>
      </c>
      <c r="Z107" s="20">
        <f t="shared" si="104"/>
        <v>200611.82524199999</v>
      </c>
      <c r="AA107" s="25">
        <f t="shared" si="105"/>
        <v>0</v>
      </c>
      <c r="AB107" s="25">
        <f t="shared" si="106"/>
        <v>225052.53</v>
      </c>
      <c r="AC107" s="25">
        <f t="shared" si="107"/>
        <v>225052.53</v>
      </c>
      <c r="AD107" s="25">
        <f t="shared" si="108"/>
        <v>0</v>
      </c>
      <c r="AE107" s="25">
        <f t="shared" si="109"/>
        <v>24440.704758</v>
      </c>
      <c r="AF107" s="25">
        <f t="shared" si="110"/>
        <v>24440.704758</v>
      </c>
      <c r="AG107" s="25">
        <f t="shared" si="111"/>
        <v>0</v>
      </c>
      <c r="AH107" s="25">
        <f t="shared" si="112"/>
        <v>200611.82524199999</v>
      </c>
      <c r="AI107" s="25">
        <f t="shared" si="113"/>
        <v>200611.82524199999</v>
      </c>
      <c r="AJ107" s="7" t="s">
        <v>60</v>
      </c>
    </row>
    <row r="108" spans="1:36" outlineLevel="2" x14ac:dyDescent="0.25">
      <c r="A108" s="102"/>
      <c r="B108" s="99"/>
      <c r="C108" s="101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9"/>
      <c r="O108" s="109"/>
      <c r="P108" s="103"/>
      <c r="Q108" s="117"/>
      <c r="R108" s="11">
        <f t="shared" ref="R108:Z108" si="114">SUBTOTAL(9,R100:R107)</f>
        <v>0</v>
      </c>
      <c r="S108" s="6">
        <f t="shared" si="114"/>
        <v>334890</v>
      </c>
      <c r="T108" s="20">
        <f t="shared" si="114"/>
        <v>334890</v>
      </c>
      <c r="U108" s="11">
        <f t="shared" si="114"/>
        <v>0</v>
      </c>
      <c r="V108" s="6">
        <f t="shared" si="114"/>
        <v>36369.054000000004</v>
      </c>
      <c r="W108" s="20">
        <f t="shared" si="114"/>
        <v>36369.054000000004</v>
      </c>
      <c r="X108" s="11">
        <f t="shared" si="114"/>
        <v>0</v>
      </c>
      <c r="Y108" s="6">
        <f t="shared" si="114"/>
        <v>298520.946</v>
      </c>
      <c r="Z108" s="20">
        <f t="shared" si="114"/>
        <v>298520.946</v>
      </c>
      <c r="AA108" s="25"/>
      <c r="AB108" s="25"/>
      <c r="AC108" s="25"/>
      <c r="AD108" s="25"/>
      <c r="AE108" s="25"/>
      <c r="AF108" s="25"/>
      <c r="AG108" s="25"/>
      <c r="AH108" s="25"/>
      <c r="AI108" s="25"/>
      <c r="AJ108" s="118" t="s">
        <v>266</v>
      </c>
    </row>
    <row r="109" spans="1:36" outlineLevel="3" x14ac:dyDescent="0.25">
      <c r="A109" s="102" t="s">
        <v>98</v>
      </c>
      <c r="B109" s="99">
        <v>3354.22</v>
      </c>
      <c r="N109" s="23">
        <f t="shared" ref="N109:N121" si="115">B109</f>
        <v>3354.22</v>
      </c>
      <c r="O109" s="23">
        <f t="shared" ref="O109:O121" si="116">SUM(B109:M109)</f>
        <v>3354.22</v>
      </c>
      <c r="P109" s="103"/>
      <c r="Q109" s="117">
        <v>0</v>
      </c>
      <c r="R109" s="11">
        <f t="shared" ref="R109:R121" si="117">IF(LEFT(AJ109,6)="Direct",N109,0)</f>
        <v>3354.22</v>
      </c>
      <c r="S109" s="6">
        <f t="shared" ref="S109:S121" si="118">N109-R109</f>
        <v>0</v>
      </c>
      <c r="T109" s="20">
        <f t="shared" ref="T109:T121" si="119">R109+S109</f>
        <v>3354.22</v>
      </c>
      <c r="U109" s="11">
        <f t="shared" ref="U109:U121" si="120">IF(LEFT(AJ109,9)="direct-wa", N109,0)</f>
        <v>0</v>
      </c>
      <c r="V109" s="6">
        <f t="shared" ref="V109:V121" si="121">IF(AJ109="direct-wa",0,N109*Q109)</f>
        <v>0</v>
      </c>
      <c r="W109" s="20">
        <f t="shared" ref="W109:W121" si="122">U109+V109</f>
        <v>0</v>
      </c>
      <c r="X109" s="11">
        <f t="shared" ref="X109:X121" si="123">IF(LEFT(AJ109,9)="direct-or",N109,0)</f>
        <v>3354.22</v>
      </c>
      <c r="Y109" s="6">
        <f t="shared" ref="Y109:Y121" si="124">S109-V109</f>
        <v>0</v>
      </c>
      <c r="Z109" s="20">
        <f t="shared" ref="Z109:Z121" si="125">X109+Y109</f>
        <v>3354.22</v>
      </c>
      <c r="AA109" s="25">
        <f t="shared" ref="AA109:AA121" si="126">IF(LEFT(AJ109,6)="Direct",O109,0)</f>
        <v>3354.22</v>
      </c>
      <c r="AB109" s="25">
        <f t="shared" ref="AB109:AB121" si="127">O109-AA109</f>
        <v>0</v>
      </c>
      <c r="AC109" s="25">
        <f t="shared" ref="AC109:AC121" si="128">AA109+AB109</f>
        <v>3354.22</v>
      </c>
      <c r="AD109" s="25">
        <f t="shared" ref="AD109:AD121" si="129">IF(LEFT(AJ109,9)="direct-wa", O109,0)</f>
        <v>0</v>
      </c>
      <c r="AE109" s="25">
        <f t="shared" ref="AE109:AE121" si="130">IF(AJ109="direct-wa",0,O109*Q109)</f>
        <v>0</v>
      </c>
      <c r="AF109" s="25">
        <f t="shared" ref="AF109:AF121" si="131">AD109+AE109</f>
        <v>0</v>
      </c>
      <c r="AG109" s="25">
        <f t="shared" ref="AG109:AG121" si="132">IF(LEFT(AJ109,9)="direct-or",O109,0)</f>
        <v>3354.22</v>
      </c>
      <c r="AH109" s="25">
        <f t="shared" ref="AH109:AH121" si="133">AB109-AE109</f>
        <v>0</v>
      </c>
      <c r="AI109" s="25">
        <f t="shared" ref="AI109:AI121" si="134">AG109+AH109</f>
        <v>3354.22</v>
      </c>
      <c r="AJ109" s="7" t="s">
        <v>61</v>
      </c>
    </row>
    <row r="110" spans="1:36" outlineLevel="3" x14ac:dyDescent="0.25">
      <c r="A110" s="102" t="s">
        <v>98</v>
      </c>
      <c r="B110" s="99">
        <v>2769.89</v>
      </c>
      <c r="N110" s="23">
        <f t="shared" si="115"/>
        <v>2769.89</v>
      </c>
      <c r="O110" s="23">
        <f t="shared" si="116"/>
        <v>2769.89</v>
      </c>
      <c r="P110" s="103"/>
      <c r="Q110" s="117">
        <v>0</v>
      </c>
      <c r="R110" s="11">
        <f t="shared" si="117"/>
        <v>2769.89</v>
      </c>
      <c r="S110" s="6">
        <f t="shared" si="118"/>
        <v>0</v>
      </c>
      <c r="T110" s="20">
        <f t="shared" si="119"/>
        <v>2769.89</v>
      </c>
      <c r="U110" s="11">
        <f t="shared" si="120"/>
        <v>0</v>
      </c>
      <c r="V110" s="6">
        <f t="shared" si="121"/>
        <v>0</v>
      </c>
      <c r="W110" s="20">
        <f t="shared" si="122"/>
        <v>0</v>
      </c>
      <c r="X110" s="11">
        <f t="shared" si="123"/>
        <v>2769.89</v>
      </c>
      <c r="Y110" s="6">
        <f t="shared" si="124"/>
        <v>0</v>
      </c>
      <c r="Z110" s="20">
        <f t="shared" si="125"/>
        <v>2769.89</v>
      </c>
      <c r="AA110" s="25">
        <f t="shared" si="126"/>
        <v>2769.89</v>
      </c>
      <c r="AB110" s="25">
        <f t="shared" si="127"/>
        <v>0</v>
      </c>
      <c r="AC110" s="25">
        <f t="shared" si="128"/>
        <v>2769.89</v>
      </c>
      <c r="AD110" s="25">
        <f t="shared" si="129"/>
        <v>0</v>
      </c>
      <c r="AE110" s="25">
        <f t="shared" si="130"/>
        <v>0</v>
      </c>
      <c r="AF110" s="25">
        <f t="shared" si="131"/>
        <v>0</v>
      </c>
      <c r="AG110" s="25">
        <f t="shared" si="132"/>
        <v>2769.89</v>
      </c>
      <c r="AH110" s="25">
        <f t="shared" si="133"/>
        <v>0</v>
      </c>
      <c r="AI110" s="25">
        <f t="shared" si="134"/>
        <v>2769.89</v>
      </c>
      <c r="AJ110" s="7" t="s">
        <v>61</v>
      </c>
    </row>
    <row r="111" spans="1:36" outlineLevel="3" x14ac:dyDescent="0.25">
      <c r="A111" s="102" t="s">
        <v>98</v>
      </c>
      <c r="B111" s="99">
        <v>2324.94</v>
      </c>
      <c r="N111" s="23">
        <f t="shared" si="115"/>
        <v>2324.94</v>
      </c>
      <c r="O111" s="23">
        <f t="shared" si="116"/>
        <v>2324.94</v>
      </c>
      <c r="P111" s="103"/>
      <c r="Q111" s="117">
        <v>0</v>
      </c>
      <c r="R111" s="11">
        <f t="shared" si="117"/>
        <v>2324.94</v>
      </c>
      <c r="S111" s="6">
        <f t="shared" si="118"/>
        <v>0</v>
      </c>
      <c r="T111" s="20">
        <f t="shared" si="119"/>
        <v>2324.94</v>
      </c>
      <c r="U111" s="11">
        <f t="shared" si="120"/>
        <v>0</v>
      </c>
      <c r="V111" s="6">
        <f t="shared" si="121"/>
        <v>0</v>
      </c>
      <c r="W111" s="20">
        <f t="shared" si="122"/>
        <v>0</v>
      </c>
      <c r="X111" s="11">
        <f t="shared" si="123"/>
        <v>2324.94</v>
      </c>
      <c r="Y111" s="6">
        <f t="shared" si="124"/>
        <v>0</v>
      </c>
      <c r="Z111" s="20">
        <f t="shared" si="125"/>
        <v>2324.94</v>
      </c>
      <c r="AA111" s="25">
        <f t="shared" si="126"/>
        <v>2324.94</v>
      </c>
      <c r="AB111" s="25">
        <f t="shared" si="127"/>
        <v>0</v>
      </c>
      <c r="AC111" s="25">
        <f t="shared" si="128"/>
        <v>2324.94</v>
      </c>
      <c r="AD111" s="25">
        <f t="shared" si="129"/>
        <v>0</v>
      </c>
      <c r="AE111" s="25">
        <f t="shared" si="130"/>
        <v>0</v>
      </c>
      <c r="AF111" s="25">
        <f t="shared" si="131"/>
        <v>0</v>
      </c>
      <c r="AG111" s="25">
        <f t="shared" si="132"/>
        <v>2324.94</v>
      </c>
      <c r="AH111" s="25">
        <f t="shared" si="133"/>
        <v>0</v>
      </c>
      <c r="AI111" s="25">
        <f t="shared" si="134"/>
        <v>2324.94</v>
      </c>
      <c r="AJ111" s="7" t="s">
        <v>61</v>
      </c>
    </row>
    <row r="112" spans="1:36" outlineLevel="3" x14ac:dyDescent="0.25">
      <c r="A112" s="102" t="s">
        <v>98</v>
      </c>
      <c r="B112" s="99">
        <v>9.9499999999999993</v>
      </c>
      <c r="N112" s="23">
        <f t="shared" si="115"/>
        <v>9.9499999999999993</v>
      </c>
      <c r="O112" s="23">
        <f t="shared" si="116"/>
        <v>9.9499999999999993</v>
      </c>
      <c r="P112" s="103"/>
      <c r="Q112" s="117">
        <v>0</v>
      </c>
      <c r="R112" s="11">
        <f t="shared" si="117"/>
        <v>9.9499999999999993</v>
      </c>
      <c r="S112" s="6">
        <f t="shared" si="118"/>
        <v>0</v>
      </c>
      <c r="T112" s="20">
        <f t="shared" si="119"/>
        <v>9.9499999999999993</v>
      </c>
      <c r="U112" s="11">
        <f t="shared" si="120"/>
        <v>0</v>
      </c>
      <c r="V112" s="6">
        <f t="shared" si="121"/>
        <v>0</v>
      </c>
      <c r="W112" s="20">
        <f t="shared" si="122"/>
        <v>0</v>
      </c>
      <c r="X112" s="11">
        <f t="shared" si="123"/>
        <v>9.9499999999999993</v>
      </c>
      <c r="Y112" s="6">
        <f t="shared" si="124"/>
        <v>0</v>
      </c>
      <c r="Z112" s="20">
        <f t="shared" si="125"/>
        <v>9.9499999999999993</v>
      </c>
      <c r="AA112" s="25">
        <f t="shared" si="126"/>
        <v>9.9499999999999993</v>
      </c>
      <c r="AB112" s="25">
        <f t="shared" si="127"/>
        <v>0</v>
      </c>
      <c r="AC112" s="25">
        <f t="shared" si="128"/>
        <v>9.9499999999999993</v>
      </c>
      <c r="AD112" s="25">
        <f t="shared" si="129"/>
        <v>0</v>
      </c>
      <c r="AE112" s="25">
        <f t="shared" si="130"/>
        <v>0</v>
      </c>
      <c r="AF112" s="25">
        <f t="shared" si="131"/>
        <v>0</v>
      </c>
      <c r="AG112" s="25">
        <f t="shared" si="132"/>
        <v>9.9499999999999993</v>
      </c>
      <c r="AH112" s="25">
        <f t="shared" si="133"/>
        <v>0</v>
      </c>
      <c r="AI112" s="25">
        <f t="shared" si="134"/>
        <v>9.9499999999999993</v>
      </c>
      <c r="AJ112" s="7" t="s">
        <v>61</v>
      </c>
    </row>
    <row r="113" spans="1:36" outlineLevel="3" x14ac:dyDescent="0.25">
      <c r="A113" s="102" t="s">
        <v>98</v>
      </c>
      <c r="B113" s="99">
        <v>5244.49</v>
      </c>
      <c r="N113" s="23">
        <f t="shared" si="115"/>
        <v>5244.49</v>
      </c>
      <c r="O113" s="23">
        <f t="shared" si="116"/>
        <v>5244.49</v>
      </c>
      <c r="P113" s="103"/>
      <c r="Q113" s="117">
        <v>0</v>
      </c>
      <c r="R113" s="11">
        <f t="shared" si="117"/>
        <v>5244.49</v>
      </c>
      <c r="S113" s="6">
        <f t="shared" si="118"/>
        <v>0</v>
      </c>
      <c r="T113" s="20">
        <f t="shared" si="119"/>
        <v>5244.49</v>
      </c>
      <c r="U113" s="11">
        <f t="shared" si="120"/>
        <v>0</v>
      </c>
      <c r="V113" s="6">
        <f t="shared" si="121"/>
        <v>0</v>
      </c>
      <c r="W113" s="20">
        <f t="shared" si="122"/>
        <v>0</v>
      </c>
      <c r="X113" s="11">
        <f t="shared" si="123"/>
        <v>5244.49</v>
      </c>
      <c r="Y113" s="6">
        <f t="shared" si="124"/>
        <v>0</v>
      </c>
      <c r="Z113" s="20">
        <f t="shared" si="125"/>
        <v>5244.49</v>
      </c>
      <c r="AA113" s="25">
        <f t="shared" si="126"/>
        <v>5244.49</v>
      </c>
      <c r="AB113" s="25">
        <f t="shared" si="127"/>
        <v>0</v>
      </c>
      <c r="AC113" s="25">
        <f t="shared" si="128"/>
        <v>5244.49</v>
      </c>
      <c r="AD113" s="25">
        <f t="shared" si="129"/>
        <v>0</v>
      </c>
      <c r="AE113" s="25">
        <f t="shared" si="130"/>
        <v>0</v>
      </c>
      <c r="AF113" s="25">
        <f t="shared" si="131"/>
        <v>0</v>
      </c>
      <c r="AG113" s="25">
        <f t="shared" si="132"/>
        <v>5244.49</v>
      </c>
      <c r="AH113" s="25">
        <f t="shared" si="133"/>
        <v>0</v>
      </c>
      <c r="AI113" s="25">
        <f t="shared" si="134"/>
        <v>5244.49</v>
      </c>
      <c r="AJ113" s="7" t="s">
        <v>61</v>
      </c>
    </row>
    <row r="114" spans="1:36" outlineLevel="3" x14ac:dyDescent="0.25">
      <c r="A114" s="102" t="s">
        <v>98</v>
      </c>
      <c r="B114" s="99">
        <v>-146.94</v>
      </c>
      <c r="N114" s="23">
        <f t="shared" si="115"/>
        <v>-146.94</v>
      </c>
      <c r="O114" s="23">
        <f t="shared" si="116"/>
        <v>-146.94</v>
      </c>
      <c r="P114" s="103"/>
      <c r="Q114" s="117">
        <v>0</v>
      </c>
      <c r="R114" s="11">
        <f t="shared" si="117"/>
        <v>-146.94</v>
      </c>
      <c r="S114" s="6">
        <f t="shared" si="118"/>
        <v>0</v>
      </c>
      <c r="T114" s="20">
        <f t="shared" si="119"/>
        <v>-146.94</v>
      </c>
      <c r="U114" s="11">
        <f t="shared" si="120"/>
        <v>0</v>
      </c>
      <c r="V114" s="6">
        <f t="shared" si="121"/>
        <v>0</v>
      </c>
      <c r="W114" s="20">
        <f t="shared" si="122"/>
        <v>0</v>
      </c>
      <c r="X114" s="11">
        <f t="shared" si="123"/>
        <v>-146.94</v>
      </c>
      <c r="Y114" s="6">
        <f t="shared" si="124"/>
        <v>0</v>
      </c>
      <c r="Z114" s="20">
        <f t="shared" si="125"/>
        <v>-146.94</v>
      </c>
      <c r="AA114" s="25">
        <f t="shared" si="126"/>
        <v>-146.94</v>
      </c>
      <c r="AB114" s="25">
        <f t="shared" si="127"/>
        <v>0</v>
      </c>
      <c r="AC114" s="25">
        <f t="shared" si="128"/>
        <v>-146.94</v>
      </c>
      <c r="AD114" s="25">
        <f t="shared" si="129"/>
        <v>0</v>
      </c>
      <c r="AE114" s="25">
        <f t="shared" si="130"/>
        <v>0</v>
      </c>
      <c r="AF114" s="25">
        <f t="shared" si="131"/>
        <v>0</v>
      </c>
      <c r="AG114" s="25">
        <f t="shared" si="132"/>
        <v>-146.94</v>
      </c>
      <c r="AH114" s="25">
        <f t="shared" si="133"/>
        <v>0</v>
      </c>
      <c r="AI114" s="25">
        <f t="shared" si="134"/>
        <v>-146.94</v>
      </c>
      <c r="AJ114" s="7" t="s">
        <v>61</v>
      </c>
    </row>
    <row r="115" spans="1:36" outlineLevel="3" x14ac:dyDescent="0.25">
      <c r="A115" s="102" t="s">
        <v>98</v>
      </c>
      <c r="B115" s="99">
        <v>28662.37</v>
      </c>
      <c r="N115" s="23">
        <f t="shared" si="115"/>
        <v>28662.37</v>
      </c>
      <c r="O115" s="23">
        <f t="shared" si="116"/>
        <v>28662.37</v>
      </c>
      <c r="P115" s="103"/>
      <c r="Q115" s="117">
        <v>0</v>
      </c>
      <c r="R115" s="11">
        <f t="shared" si="117"/>
        <v>28662.37</v>
      </c>
      <c r="S115" s="6">
        <f t="shared" si="118"/>
        <v>0</v>
      </c>
      <c r="T115" s="20">
        <f t="shared" si="119"/>
        <v>28662.37</v>
      </c>
      <c r="U115" s="11">
        <f t="shared" si="120"/>
        <v>0</v>
      </c>
      <c r="V115" s="6">
        <f t="shared" si="121"/>
        <v>0</v>
      </c>
      <c r="W115" s="20">
        <f t="shared" si="122"/>
        <v>0</v>
      </c>
      <c r="X115" s="11">
        <f t="shared" si="123"/>
        <v>28662.37</v>
      </c>
      <c r="Y115" s="6">
        <f t="shared" si="124"/>
        <v>0</v>
      </c>
      <c r="Z115" s="20">
        <f t="shared" si="125"/>
        <v>28662.37</v>
      </c>
      <c r="AA115" s="25">
        <f t="shared" si="126"/>
        <v>28662.37</v>
      </c>
      <c r="AB115" s="25">
        <f t="shared" si="127"/>
        <v>0</v>
      </c>
      <c r="AC115" s="25">
        <f t="shared" si="128"/>
        <v>28662.37</v>
      </c>
      <c r="AD115" s="25">
        <f t="shared" si="129"/>
        <v>0</v>
      </c>
      <c r="AE115" s="25">
        <f t="shared" si="130"/>
        <v>0</v>
      </c>
      <c r="AF115" s="25">
        <f t="shared" si="131"/>
        <v>0</v>
      </c>
      <c r="AG115" s="25">
        <f t="shared" si="132"/>
        <v>28662.37</v>
      </c>
      <c r="AH115" s="25">
        <f t="shared" si="133"/>
        <v>0</v>
      </c>
      <c r="AI115" s="25">
        <f t="shared" si="134"/>
        <v>28662.37</v>
      </c>
      <c r="AJ115" s="7" t="s">
        <v>61</v>
      </c>
    </row>
    <row r="116" spans="1:36" outlineLevel="3" x14ac:dyDescent="0.25">
      <c r="A116" s="102" t="s">
        <v>98</v>
      </c>
      <c r="B116" s="99">
        <v>7868.37</v>
      </c>
      <c r="N116" s="23">
        <f t="shared" si="115"/>
        <v>7868.37</v>
      </c>
      <c r="O116" s="23">
        <f t="shared" si="116"/>
        <v>7868.37</v>
      </c>
      <c r="P116" s="103"/>
      <c r="Q116" s="117">
        <v>0</v>
      </c>
      <c r="R116" s="11">
        <f t="shared" si="117"/>
        <v>7868.37</v>
      </c>
      <c r="S116" s="6">
        <f t="shared" si="118"/>
        <v>0</v>
      </c>
      <c r="T116" s="20">
        <f t="shared" si="119"/>
        <v>7868.37</v>
      </c>
      <c r="U116" s="11">
        <f t="shared" si="120"/>
        <v>0</v>
      </c>
      <c r="V116" s="6">
        <f t="shared" si="121"/>
        <v>0</v>
      </c>
      <c r="W116" s="20">
        <f t="shared" si="122"/>
        <v>0</v>
      </c>
      <c r="X116" s="11">
        <f t="shared" si="123"/>
        <v>7868.37</v>
      </c>
      <c r="Y116" s="6">
        <f t="shared" si="124"/>
        <v>0</v>
      </c>
      <c r="Z116" s="20">
        <f t="shared" si="125"/>
        <v>7868.37</v>
      </c>
      <c r="AA116" s="25">
        <f t="shared" si="126"/>
        <v>7868.37</v>
      </c>
      <c r="AB116" s="25">
        <f t="shared" si="127"/>
        <v>0</v>
      </c>
      <c r="AC116" s="25">
        <f t="shared" si="128"/>
        <v>7868.37</v>
      </c>
      <c r="AD116" s="25">
        <f t="shared" si="129"/>
        <v>0</v>
      </c>
      <c r="AE116" s="25">
        <f t="shared" si="130"/>
        <v>0</v>
      </c>
      <c r="AF116" s="25">
        <f t="shared" si="131"/>
        <v>0</v>
      </c>
      <c r="AG116" s="25">
        <f t="shared" si="132"/>
        <v>7868.37</v>
      </c>
      <c r="AH116" s="25">
        <f t="shared" si="133"/>
        <v>0</v>
      </c>
      <c r="AI116" s="25">
        <f t="shared" si="134"/>
        <v>7868.37</v>
      </c>
      <c r="AJ116" s="7" t="s">
        <v>61</v>
      </c>
    </row>
    <row r="117" spans="1:36" outlineLevel="3" x14ac:dyDescent="0.25">
      <c r="A117" s="102" t="s">
        <v>98</v>
      </c>
      <c r="B117" s="99">
        <v>47890.06</v>
      </c>
      <c r="N117" s="23">
        <f t="shared" si="115"/>
        <v>47890.06</v>
      </c>
      <c r="O117" s="23">
        <f t="shared" si="116"/>
        <v>47890.06</v>
      </c>
      <c r="P117" s="103"/>
      <c r="Q117" s="117">
        <v>0</v>
      </c>
      <c r="R117" s="11">
        <f t="shared" si="117"/>
        <v>47890.06</v>
      </c>
      <c r="S117" s="6">
        <f t="shared" si="118"/>
        <v>0</v>
      </c>
      <c r="T117" s="20">
        <f t="shared" si="119"/>
        <v>47890.06</v>
      </c>
      <c r="U117" s="11">
        <f t="shared" si="120"/>
        <v>0</v>
      </c>
      <c r="V117" s="6">
        <f t="shared" si="121"/>
        <v>0</v>
      </c>
      <c r="W117" s="20">
        <f t="shared" si="122"/>
        <v>0</v>
      </c>
      <c r="X117" s="11">
        <f t="shared" si="123"/>
        <v>47890.06</v>
      </c>
      <c r="Y117" s="6">
        <f t="shared" si="124"/>
        <v>0</v>
      </c>
      <c r="Z117" s="20">
        <f t="shared" si="125"/>
        <v>47890.06</v>
      </c>
      <c r="AA117" s="25">
        <f t="shared" si="126"/>
        <v>47890.06</v>
      </c>
      <c r="AB117" s="25">
        <f t="shared" si="127"/>
        <v>0</v>
      </c>
      <c r="AC117" s="25">
        <f t="shared" si="128"/>
        <v>47890.06</v>
      </c>
      <c r="AD117" s="25">
        <f t="shared" si="129"/>
        <v>0</v>
      </c>
      <c r="AE117" s="25">
        <f t="shared" si="130"/>
        <v>0</v>
      </c>
      <c r="AF117" s="25">
        <f t="shared" si="131"/>
        <v>0</v>
      </c>
      <c r="AG117" s="25">
        <f t="shared" si="132"/>
        <v>47890.06</v>
      </c>
      <c r="AH117" s="25">
        <f t="shared" si="133"/>
        <v>0</v>
      </c>
      <c r="AI117" s="25">
        <f t="shared" si="134"/>
        <v>47890.06</v>
      </c>
      <c r="AJ117" s="7" t="s">
        <v>61</v>
      </c>
    </row>
    <row r="118" spans="1:36" outlineLevel="3" x14ac:dyDescent="0.25">
      <c r="A118" s="102" t="s">
        <v>98</v>
      </c>
      <c r="B118" s="99">
        <v>6393.25</v>
      </c>
      <c r="N118" s="23">
        <f t="shared" si="115"/>
        <v>6393.25</v>
      </c>
      <c r="O118" s="23">
        <f t="shared" si="116"/>
        <v>6393.25</v>
      </c>
      <c r="P118" s="103"/>
      <c r="Q118" s="117">
        <v>0</v>
      </c>
      <c r="R118" s="11">
        <f t="shared" si="117"/>
        <v>6393.25</v>
      </c>
      <c r="S118" s="6">
        <f t="shared" si="118"/>
        <v>0</v>
      </c>
      <c r="T118" s="20">
        <f t="shared" si="119"/>
        <v>6393.25</v>
      </c>
      <c r="U118" s="11">
        <f t="shared" si="120"/>
        <v>0</v>
      </c>
      <c r="V118" s="6">
        <f t="shared" si="121"/>
        <v>0</v>
      </c>
      <c r="W118" s="20">
        <f t="shared" si="122"/>
        <v>0</v>
      </c>
      <c r="X118" s="11">
        <f t="shared" si="123"/>
        <v>6393.25</v>
      </c>
      <c r="Y118" s="6">
        <f t="shared" si="124"/>
        <v>0</v>
      </c>
      <c r="Z118" s="20">
        <f t="shared" si="125"/>
        <v>6393.25</v>
      </c>
      <c r="AA118" s="25">
        <f t="shared" si="126"/>
        <v>6393.25</v>
      </c>
      <c r="AB118" s="25">
        <f t="shared" si="127"/>
        <v>0</v>
      </c>
      <c r="AC118" s="25">
        <f t="shared" si="128"/>
        <v>6393.25</v>
      </c>
      <c r="AD118" s="25">
        <f t="shared" si="129"/>
        <v>0</v>
      </c>
      <c r="AE118" s="25">
        <f t="shared" si="130"/>
        <v>0</v>
      </c>
      <c r="AF118" s="25">
        <f t="shared" si="131"/>
        <v>0</v>
      </c>
      <c r="AG118" s="25">
        <f t="shared" si="132"/>
        <v>6393.25</v>
      </c>
      <c r="AH118" s="25">
        <f t="shared" si="133"/>
        <v>0</v>
      </c>
      <c r="AI118" s="25">
        <f t="shared" si="134"/>
        <v>6393.25</v>
      </c>
      <c r="AJ118" s="7" t="s">
        <v>61</v>
      </c>
    </row>
    <row r="119" spans="1:36" outlineLevel="3" x14ac:dyDescent="0.25">
      <c r="A119" s="102" t="s">
        <v>98</v>
      </c>
      <c r="B119" s="99">
        <v>339.12</v>
      </c>
      <c r="N119" s="23">
        <f t="shared" si="115"/>
        <v>339.12</v>
      </c>
      <c r="O119" s="23">
        <f t="shared" si="116"/>
        <v>339.12</v>
      </c>
      <c r="P119" s="103"/>
      <c r="Q119" s="117">
        <v>0</v>
      </c>
      <c r="R119" s="11">
        <f t="shared" si="117"/>
        <v>339.12</v>
      </c>
      <c r="S119" s="6">
        <f t="shared" si="118"/>
        <v>0</v>
      </c>
      <c r="T119" s="20">
        <f t="shared" si="119"/>
        <v>339.12</v>
      </c>
      <c r="U119" s="11">
        <f t="shared" si="120"/>
        <v>0</v>
      </c>
      <c r="V119" s="6">
        <f t="shared" si="121"/>
        <v>0</v>
      </c>
      <c r="W119" s="20">
        <f t="shared" si="122"/>
        <v>0</v>
      </c>
      <c r="X119" s="11">
        <f t="shared" si="123"/>
        <v>339.12</v>
      </c>
      <c r="Y119" s="6">
        <f t="shared" si="124"/>
        <v>0</v>
      </c>
      <c r="Z119" s="20">
        <f t="shared" si="125"/>
        <v>339.12</v>
      </c>
      <c r="AA119" s="25">
        <f t="shared" si="126"/>
        <v>339.12</v>
      </c>
      <c r="AB119" s="25">
        <f t="shared" si="127"/>
        <v>0</v>
      </c>
      <c r="AC119" s="25">
        <f t="shared" si="128"/>
        <v>339.12</v>
      </c>
      <c r="AD119" s="25">
        <f t="shared" si="129"/>
        <v>0</v>
      </c>
      <c r="AE119" s="25">
        <f t="shared" si="130"/>
        <v>0</v>
      </c>
      <c r="AF119" s="25">
        <f t="shared" si="131"/>
        <v>0</v>
      </c>
      <c r="AG119" s="25">
        <f t="shared" si="132"/>
        <v>339.12</v>
      </c>
      <c r="AH119" s="25">
        <f t="shared" si="133"/>
        <v>0</v>
      </c>
      <c r="AI119" s="25">
        <f t="shared" si="134"/>
        <v>339.12</v>
      </c>
      <c r="AJ119" s="7" t="s">
        <v>61</v>
      </c>
    </row>
    <row r="120" spans="1:36" outlineLevel="3" x14ac:dyDescent="0.25">
      <c r="A120" s="102" t="s">
        <v>98</v>
      </c>
      <c r="B120" s="99">
        <v>2456.88</v>
      </c>
      <c r="N120" s="23">
        <f t="shared" si="115"/>
        <v>2456.88</v>
      </c>
      <c r="O120" s="23">
        <f t="shared" si="116"/>
        <v>2456.88</v>
      </c>
      <c r="P120" s="103"/>
      <c r="Q120" s="117">
        <v>0</v>
      </c>
      <c r="R120" s="11">
        <f t="shared" si="117"/>
        <v>2456.88</v>
      </c>
      <c r="S120" s="6">
        <f t="shared" si="118"/>
        <v>0</v>
      </c>
      <c r="T120" s="20">
        <f t="shared" si="119"/>
        <v>2456.88</v>
      </c>
      <c r="U120" s="11">
        <f t="shared" si="120"/>
        <v>0</v>
      </c>
      <c r="V120" s="6">
        <f t="shared" si="121"/>
        <v>0</v>
      </c>
      <c r="W120" s="20">
        <f t="shared" si="122"/>
        <v>0</v>
      </c>
      <c r="X120" s="11">
        <f t="shared" si="123"/>
        <v>2456.88</v>
      </c>
      <c r="Y120" s="6">
        <f t="shared" si="124"/>
        <v>0</v>
      </c>
      <c r="Z120" s="20">
        <f t="shared" si="125"/>
        <v>2456.88</v>
      </c>
      <c r="AA120" s="25">
        <f t="shared" si="126"/>
        <v>2456.88</v>
      </c>
      <c r="AB120" s="25">
        <f t="shared" si="127"/>
        <v>0</v>
      </c>
      <c r="AC120" s="25">
        <f t="shared" si="128"/>
        <v>2456.88</v>
      </c>
      <c r="AD120" s="25">
        <f t="shared" si="129"/>
        <v>0</v>
      </c>
      <c r="AE120" s="25">
        <f t="shared" si="130"/>
        <v>0</v>
      </c>
      <c r="AF120" s="25">
        <f t="shared" si="131"/>
        <v>0</v>
      </c>
      <c r="AG120" s="25">
        <f t="shared" si="132"/>
        <v>2456.88</v>
      </c>
      <c r="AH120" s="25">
        <f t="shared" si="133"/>
        <v>0</v>
      </c>
      <c r="AI120" s="25">
        <f t="shared" si="134"/>
        <v>2456.88</v>
      </c>
      <c r="AJ120" s="7" t="s">
        <v>61</v>
      </c>
    </row>
    <row r="121" spans="1:36" outlineLevel="3" x14ac:dyDescent="0.25">
      <c r="A121" s="102" t="s">
        <v>98</v>
      </c>
      <c r="B121" s="99">
        <v>148836.92000000001</v>
      </c>
      <c r="N121" s="23">
        <f t="shared" si="115"/>
        <v>148836.92000000001</v>
      </c>
      <c r="O121" s="23">
        <f t="shared" si="116"/>
        <v>148836.92000000001</v>
      </c>
      <c r="P121" s="103"/>
      <c r="Q121" s="117">
        <v>0</v>
      </c>
      <c r="R121" s="11">
        <f t="shared" si="117"/>
        <v>148836.92000000001</v>
      </c>
      <c r="S121" s="6">
        <f t="shared" si="118"/>
        <v>0</v>
      </c>
      <c r="T121" s="20">
        <f t="shared" si="119"/>
        <v>148836.92000000001</v>
      </c>
      <c r="U121" s="11">
        <f t="shared" si="120"/>
        <v>0</v>
      </c>
      <c r="V121" s="6">
        <f t="shared" si="121"/>
        <v>0</v>
      </c>
      <c r="W121" s="20">
        <f t="shared" si="122"/>
        <v>0</v>
      </c>
      <c r="X121" s="11">
        <f t="shared" si="123"/>
        <v>148836.92000000001</v>
      </c>
      <c r="Y121" s="6">
        <f t="shared" si="124"/>
        <v>0</v>
      </c>
      <c r="Z121" s="20">
        <f t="shared" si="125"/>
        <v>148836.92000000001</v>
      </c>
      <c r="AA121" s="25">
        <f t="shared" si="126"/>
        <v>148836.92000000001</v>
      </c>
      <c r="AB121" s="25">
        <f t="shared" si="127"/>
        <v>0</v>
      </c>
      <c r="AC121" s="25">
        <f t="shared" si="128"/>
        <v>148836.92000000001</v>
      </c>
      <c r="AD121" s="25">
        <f t="shared" si="129"/>
        <v>0</v>
      </c>
      <c r="AE121" s="25">
        <f t="shared" si="130"/>
        <v>0</v>
      </c>
      <c r="AF121" s="25">
        <f t="shared" si="131"/>
        <v>0</v>
      </c>
      <c r="AG121" s="25">
        <f t="shared" si="132"/>
        <v>148836.92000000001</v>
      </c>
      <c r="AH121" s="25">
        <f t="shared" si="133"/>
        <v>0</v>
      </c>
      <c r="AI121" s="25">
        <f t="shared" si="134"/>
        <v>148836.92000000001</v>
      </c>
      <c r="AJ121" s="7" t="s">
        <v>61</v>
      </c>
    </row>
    <row r="122" spans="1:36" outlineLevel="2" x14ac:dyDescent="0.25">
      <c r="A122" s="102"/>
      <c r="B122" s="99"/>
      <c r="C122" s="101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9"/>
      <c r="O122" s="109"/>
      <c r="P122" s="103"/>
      <c r="Q122" s="117"/>
      <c r="R122" s="11">
        <f t="shared" ref="R122:Z122" si="135">SUBTOTAL(9,R109:R121)</f>
        <v>256003.52000000002</v>
      </c>
      <c r="S122" s="6">
        <f t="shared" si="135"/>
        <v>0</v>
      </c>
      <c r="T122" s="20">
        <f t="shared" si="135"/>
        <v>256003.52000000002</v>
      </c>
      <c r="U122" s="11">
        <f t="shared" si="135"/>
        <v>0</v>
      </c>
      <c r="V122" s="6">
        <f t="shared" si="135"/>
        <v>0</v>
      </c>
      <c r="W122" s="20">
        <f t="shared" si="135"/>
        <v>0</v>
      </c>
      <c r="X122" s="11">
        <f t="shared" si="135"/>
        <v>256003.52000000002</v>
      </c>
      <c r="Y122" s="6">
        <f t="shared" si="135"/>
        <v>0</v>
      </c>
      <c r="Z122" s="20">
        <f t="shared" si="135"/>
        <v>256003.52000000002</v>
      </c>
      <c r="AA122" s="25"/>
      <c r="AB122" s="25"/>
      <c r="AC122" s="25"/>
      <c r="AD122" s="25"/>
      <c r="AE122" s="25"/>
      <c r="AF122" s="25"/>
      <c r="AG122" s="25"/>
      <c r="AH122" s="25"/>
      <c r="AI122" s="25"/>
      <c r="AJ122" s="118" t="s">
        <v>267</v>
      </c>
    </row>
    <row r="123" spans="1:36" outlineLevel="3" x14ac:dyDescent="0.25">
      <c r="A123" s="102" t="s">
        <v>98</v>
      </c>
      <c r="B123" s="99">
        <v>1380.83</v>
      </c>
      <c r="N123" s="23">
        <f t="shared" ref="N123:N129" si="136">B123</f>
        <v>1380.83</v>
      </c>
      <c r="O123" s="23">
        <f t="shared" ref="O123:O129" si="137">SUM(B123:M123)</f>
        <v>1380.83</v>
      </c>
      <c r="P123" s="103"/>
      <c r="Q123" s="117">
        <v>1</v>
      </c>
      <c r="R123" s="11">
        <f t="shared" ref="R123:R129" si="138">IF(LEFT(AJ123,6)="Direct",N123,0)</f>
        <v>1380.83</v>
      </c>
      <c r="S123" s="6">
        <f t="shared" ref="S123:S129" si="139">N123-R123</f>
        <v>0</v>
      </c>
      <c r="T123" s="20">
        <f t="shared" ref="T123:T129" si="140">R123+S123</f>
        <v>1380.83</v>
      </c>
      <c r="U123" s="11">
        <f t="shared" ref="U123:U129" si="141">IF(LEFT(AJ123,9)="direct-wa", N123,0)</f>
        <v>1380.83</v>
      </c>
      <c r="V123" s="6">
        <f t="shared" ref="V123:V129" si="142">IF(AJ123="direct-wa",0,N123*Q123)</f>
        <v>0</v>
      </c>
      <c r="W123" s="20">
        <f t="shared" ref="W123:W129" si="143">U123+V123</f>
        <v>1380.83</v>
      </c>
      <c r="X123" s="11">
        <f t="shared" ref="X123:X129" si="144">IF(LEFT(AJ123,9)="direct-or",N123,0)</f>
        <v>0</v>
      </c>
      <c r="Y123" s="6">
        <f t="shared" ref="Y123:Y129" si="145">S123-V123</f>
        <v>0</v>
      </c>
      <c r="Z123" s="20">
        <f t="shared" ref="Z123:Z129" si="146">X123+Y123</f>
        <v>0</v>
      </c>
      <c r="AA123" s="25">
        <f t="shared" ref="AA123:AA129" si="147">IF(LEFT(AJ123,6)="Direct",O123,0)</f>
        <v>1380.83</v>
      </c>
      <c r="AB123" s="25">
        <f t="shared" ref="AB123:AB129" si="148">O123-AA123</f>
        <v>0</v>
      </c>
      <c r="AC123" s="25">
        <f t="shared" ref="AC123:AC129" si="149">AA123+AB123</f>
        <v>1380.83</v>
      </c>
      <c r="AD123" s="25">
        <f t="shared" ref="AD123:AD129" si="150">IF(LEFT(AJ123,9)="direct-wa", O123,0)</f>
        <v>1380.83</v>
      </c>
      <c r="AE123" s="25">
        <f t="shared" ref="AE123:AE129" si="151">IF(AJ123="direct-wa",0,O123*Q123)</f>
        <v>0</v>
      </c>
      <c r="AF123" s="25">
        <f t="shared" ref="AF123:AF129" si="152">AD123+AE123</f>
        <v>1380.83</v>
      </c>
      <c r="AG123" s="25">
        <f t="shared" ref="AG123:AG129" si="153">IF(LEFT(AJ123,9)="direct-or",O123,0)</f>
        <v>0</v>
      </c>
      <c r="AH123" s="25">
        <f t="shared" ref="AH123:AH129" si="154">AB123-AE123</f>
        <v>0</v>
      </c>
      <c r="AI123" s="25">
        <f t="shared" ref="AI123:AI129" si="155">AG123+AH123</f>
        <v>0</v>
      </c>
      <c r="AJ123" s="7" t="s">
        <v>66</v>
      </c>
    </row>
    <row r="124" spans="1:36" outlineLevel="3" x14ac:dyDescent="0.25">
      <c r="A124" s="102" t="s">
        <v>98</v>
      </c>
      <c r="B124" s="99">
        <v>3765.34</v>
      </c>
      <c r="N124" s="23">
        <f t="shared" si="136"/>
        <v>3765.34</v>
      </c>
      <c r="O124" s="23">
        <f t="shared" si="137"/>
        <v>3765.34</v>
      </c>
      <c r="P124" s="103"/>
      <c r="Q124" s="117">
        <v>1</v>
      </c>
      <c r="R124" s="11">
        <f t="shared" si="138"/>
        <v>3765.34</v>
      </c>
      <c r="S124" s="6">
        <f t="shared" si="139"/>
        <v>0</v>
      </c>
      <c r="T124" s="20">
        <f t="shared" si="140"/>
        <v>3765.34</v>
      </c>
      <c r="U124" s="11">
        <f t="shared" si="141"/>
        <v>3765.34</v>
      </c>
      <c r="V124" s="6">
        <f t="shared" si="142"/>
        <v>0</v>
      </c>
      <c r="W124" s="20">
        <f t="shared" si="143"/>
        <v>3765.34</v>
      </c>
      <c r="X124" s="11">
        <f t="shared" si="144"/>
        <v>0</v>
      </c>
      <c r="Y124" s="6">
        <f t="shared" si="145"/>
        <v>0</v>
      </c>
      <c r="Z124" s="20">
        <f t="shared" si="146"/>
        <v>0</v>
      </c>
      <c r="AA124" s="25">
        <f t="shared" si="147"/>
        <v>3765.34</v>
      </c>
      <c r="AB124" s="25">
        <f t="shared" si="148"/>
        <v>0</v>
      </c>
      <c r="AC124" s="25">
        <f t="shared" si="149"/>
        <v>3765.34</v>
      </c>
      <c r="AD124" s="25">
        <f t="shared" si="150"/>
        <v>3765.34</v>
      </c>
      <c r="AE124" s="25">
        <f t="shared" si="151"/>
        <v>0</v>
      </c>
      <c r="AF124" s="25">
        <f t="shared" si="152"/>
        <v>3765.34</v>
      </c>
      <c r="AG124" s="25">
        <f t="shared" si="153"/>
        <v>0</v>
      </c>
      <c r="AH124" s="25">
        <f t="shared" si="154"/>
        <v>0</v>
      </c>
      <c r="AI124" s="25">
        <f t="shared" si="155"/>
        <v>0</v>
      </c>
      <c r="AJ124" s="7" t="s">
        <v>66</v>
      </c>
    </row>
    <row r="125" spans="1:36" outlineLevel="3" x14ac:dyDescent="0.25">
      <c r="A125" s="102" t="s">
        <v>98</v>
      </c>
      <c r="B125" s="99"/>
      <c r="N125" s="23">
        <f t="shared" si="136"/>
        <v>0</v>
      </c>
      <c r="O125" s="23">
        <f t="shared" si="137"/>
        <v>0</v>
      </c>
      <c r="P125" s="103"/>
      <c r="Q125" s="117">
        <v>1</v>
      </c>
      <c r="R125" s="11">
        <f t="shared" si="138"/>
        <v>0</v>
      </c>
      <c r="S125" s="6">
        <f t="shared" si="139"/>
        <v>0</v>
      </c>
      <c r="T125" s="20">
        <f t="shared" si="140"/>
        <v>0</v>
      </c>
      <c r="U125" s="11">
        <f t="shared" si="141"/>
        <v>0</v>
      </c>
      <c r="V125" s="6">
        <f t="shared" si="142"/>
        <v>0</v>
      </c>
      <c r="W125" s="20">
        <f t="shared" si="143"/>
        <v>0</v>
      </c>
      <c r="X125" s="11">
        <f t="shared" si="144"/>
        <v>0</v>
      </c>
      <c r="Y125" s="6">
        <f t="shared" si="145"/>
        <v>0</v>
      </c>
      <c r="Z125" s="20">
        <f t="shared" si="146"/>
        <v>0</v>
      </c>
      <c r="AA125" s="25">
        <f t="shared" si="147"/>
        <v>0</v>
      </c>
      <c r="AB125" s="25">
        <f t="shared" si="148"/>
        <v>0</v>
      </c>
      <c r="AC125" s="25">
        <f t="shared" si="149"/>
        <v>0</v>
      </c>
      <c r="AD125" s="25">
        <f t="shared" si="150"/>
        <v>0</v>
      </c>
      <c r="AE125" s="25">
        <f t="shared" si="151"/>
        <v>0</v>
      </c>
      <c r="AF125" s="25">
        <f t="shared" si="152"/>
        <v>0</v>
      </c>
      <c r="AG125" s="25">
        <f t="shared" si="153"/>
        <v>0</v>
      </c>
      <c r="AH125" s="25">
        <f t="shared" si="154"/>
        <v>0</v>
      </c>
      <c r="AI125" s="25">
        <f t="shared" si="155"/>
        <v>0</v>
      </c>
      <c r="AJ125" s="7" t="s">
        <v>66</v>
      </c>
    </row>
    <row r="126" spans="1:36" outlineLevel="3" x14ac:dyDescent="0.25">
      <c r="A126" s="102" t="s">
        <v>98</v>
      </c>
      <c r="B126" s="99"/>
      <c r="N126" s="23">
        <f t="shared" si="136"/>
        <v>0</v>
      </c>
      <c r="O126" s="23">
        <f t="shared" si="137"/>
        <v>0</v>
      </c>
      <c r="P126" s="103"/>
      <c r="Q126" s="117">
        <v>1</v>
      </c>
      <c r="R126" s="11">
        <f t="shared" si="138"/>
        <v>0</v>
      </c>
      <c r="S126" s="6">
        <f t="shared" si="139"/>
        <v>0</v>
      </c>
      <c r="T126" s="20">
        <f t="shared" si="140"/>
        <v>0</v>
      </c>
      <c r="U126" s="11">
        <f t="shared" si="141"/>
        <v>0</v>
      </c>
      <c r="V126" s="6">
        <f t="shared" si="142"/>
        <v>0</v>
      </c>
      <c r="W126" s="20">
        <f t="shared" si="143"/>
        <v>0</v>
      </c>
      <c r="X126" s="11">
        <f t="shared" si="144"/>
        <v>0</v>
      </c>
      <c r="Y126" s="6">
        <f t="shared" si="145"/>
        <v>0</v>
      </c>
      <c r="Z126" s="20">
        <f t="shared" si="146"/>
        <v>0</v>
      </c>
      <c r="AA126" s="25">
        <f t="shared" si="147"/>
        <v>0</v>
      </c>
      <c r="AB126" s="25">
        <f t="shared" si="148"/>
        <v>0</v>
      </c>
      <c r="AC126" s="25">
        <f t="shared" si="149"/>
        <v>0</v>
      </c>
      <c r="AD126" s="25">
        <f t="shared" si="150"/>
        <v>0</v>
      </c>
      <c r="AE126" s="25">
        <f t="shared" si="151"/>
        <v>0</v>
      </c>
      <c r="AF126" s="25">
        <f t="shared" si="152"/>
        <v>0</v>
      </c>
      <c r="AG126" s="25">
        <f t="shared" si="153"/>
        <v>0</v>
      </c>
      <c r="AH126" s="25">
        <f t="shared" si="154"/>
        <v>0</v>
      </c>
      <c r="AI126" s="25">
        <f t="shared" si="155"/>
        <v>0</v>
      </c>
      <c r="AJ126" s="7" t="s">
        <v>65</v>
      </c>
    </row>
    <row r="127" spans="1:36" outlineLevel="3" x14ac:dyDescent="0.25">
      <c r="A127" s="102" t="s">
        <v>98</v>
      </c>
      <c r="B127" s="99">
        <v>2989.54</v>
      </c>
      <c r="N127" s="23">
        <f t="shared" si="136"/>
        <v>2989.54</v>
      </c>
      <c r="O127" s="23">
        <f t="shared" si="137"/>
        <v>2989.54</v>
      </c>
      <c r="P127" s="103"/>
      <c r="Q127" s="117">
        <v>1</v>
      </c>
      <c r="R127" s="11">
        <f t="shared" si="138"/>
        <v>2989.54</v>
      </c>
      <c r="S127" s="6">
        <f t="shared" si="139"/>
        <v>0</v>
      </c>
      <c r="T127" s="20">
        <f t="shared" si="140"/>
        <v>2989.54</v>
      </c>
      <c r="U127" s="11">
        <f t="shared" si="141"/>
        <v>2989.54</v>
      </c>
      <c r="V127" s="6">
        <f t="shared" si="142"/>
        <v>0</v>
      </c>
      <c r="W127" s="20">
        <f t="shared" si="143"/>
        <v>2989.54</v>
      </c>
      <c r="X127" s="11">
        <f t="shared" si="144"/>
        <v>0</v>
      </c>
      <c r="Y127" s="6">
        <f t="shared" si="145"/>
        <v>0</v>
      </c>
      <c r="Z127" s="20">
        <f t="shared" si="146"/>
        <v>0</v>
      </c>
      <c r="AA127" s="25">
        <f t="shared" si="147"/>
        <v>2989.54</v>
      </c>
      <c r="AB127" s="25">
        <f t="shared" si="148"/>
        <v>0</v>
      </c>
      <c r="AC127" s="25">
        <f t="shared" si="149"/>
        <v>2989.54</v>
      </c>
      <c r="AD127" s="25">
        <f t="shared" si="150"/>
        <v>2989.54</v>
      </c>
      <c r="AE127" s="25">
        <f t="shared" si="151"/>
        <v>0</v>
      </c>
      <c r="AF127" s="25">
        <f t="shared" si="152"/>
        <v>2989.54</v>
      </c>
      <c r="AG127" s="25">
        <f t="shared" si="153"/>
        <v>0</v>
      </c>
      <c r="AH127" s="25">
        <f t="shared" si="154"/>
        <v>0</v>
      </c>
      <c r="AI127" s="25">
        <f t="shared" si="155"/>
        <v>0</v>
      </c>
      <c r="AJ127" s="7" t="s">
        <v>66</v>
      </c>
    </row>
    <row r="128" spans="1:36" outlineLevel="3" x14ac:dyDescent="0.25">
      <c r="A128" s="102" t="s">
        <v>98</v>
      </c>
      <c r="B128" s="99"/>
      <c r="N128" s="23">
        <f t="shared" si="136"/>
        <v>0</v>
      </c>
      <c r="O128" s="23">
        <f t="shared" si="137"/>
        <v>0</v>
      </c>
      <c r="P128" s="103"/>
      <c r="Q128" s="117">
        <v>1</v>
      </c>
      <c r="R128" s="11">
        <f t="shared" si="138"/>
        <v>0</v>
      </c>
      <c r="S128" s="6">
        <f t="shared" si="139"/>
        <v>0</v>
      </c>
      <c r="T128" s="20">
        <f t="shared" si="140"/>
        <v>0</v>
      </c>
      <c r="U128" s="11">
        <f t="shared" si="141"/>
        <v>0</v>
      </c>
      <c r="V128" s="6">
        <f t="shared" si="142"/>
        <v>0</v>
      </c>
      <c r="W128" s="20">
        <f t="shared" si="143"/>
        <v>0</v>
      </c>
      <c r="X128" s="11">
        <f t="shared" si="144"/>
        <v>0</v>
      </c>
      <c r="Y128" s="6">
        <f t="shared" si="145"/>
        <v>0</v>
      </c>
      <c r="Z128" s="20">
        <f t="shared" si="146"/>
        <v>0</v>
      </c>
      <c r="AA128" s="25">
        <f t="shared" si="147"/>
        <v>0</v>
      </c>
      <c r="AB128" s="25">
        <f t="shared" si="148"/>
        <v>0</v>
      </c>
      <c r="AC128" s="25">
        <f t="shared" si="149"/>
        <v>0</v>
      </c>
      <c r="AD128" s="25">
        <f t="shared" si="150"/>
        <v>0</v>
      </c>
      <c r="AE128" s="25">
        <f t="shared" si="151"/>
        <v>0</v>
      </c>
      <c r="AF128" s="25">
        <f t="shared" si="152"/>
        <v>0</v>
      </c>
      <c r="AG128" s="25">
        <f t="shared" si="153"/>
        <v>0</v>
      </c>
      <c r="AH128" s="25">
        <f t="shared" si="154"/>
        <v>0</v>
      </c>
      <c r="AI128" s="25">
        <f t="shared" si="155"/>
        <v>0</v>
      </c>
      <c r="AJ128" s="7" t="s">
        <v>66</v>
      </c>
    </row>
    <row r="129" spans="1:36" outlineLevel="3" x14ac:dyDescent="0.25">
      <c r="A129" s="102" t="s">
        <v>98</v>
      </c>
      <c r="B129" s="99">
        <v>27802.84</v>
      </c>
      <c r="N129" s="23">
        <f t="shared" si="136"/>
        <v>27802.84</v>
      </c>
      <c r="O129" s="23">
        <f t="shared" si="137"/>
        <v>27802.84</v>
      </c>
      <c r="P129" s="103"/>
      <c r="Q129" s="117">
        <v>1</v>
      </c>
      <c r="R129" s="11">
        <f t="shared" si="138"/>
        <v>27802.84</v>
      </c>
      <c r="S129" s="6">
        <f t="shared" si="139"/>
        <v>0</v>
      </c>
      <c r="T129" s="20">
        <f t="shared" si="140"/>
        <v>27802.84</v>
      </c>
      <c r="U129" s="11">
        <f t="shared" si="141"/>
        <v>27802.84</v>
      </c>
      <c r="V129" s="6">
        <f t="shared" si="142"/>
        <v>0</v>
      </c>
      <c r="W129" s="20">
        <f t="shared" si="143"/>
        <v>27802.84</v>
      </c>
      <c r="X129" s="11">
        <f t="shared" si="144"/>
        <v>0</v>
      </c>
      <c r="Y129" s="6">
        <f t="shared" si="145"/>
        <v>0</v>
      </c>
      <c r="Z129" s="20">
        <f t="shared" si="146"/>
        <v>0</v>
      </c>
      <c r="AA129" s="25">
        <f t="shared" si="147"/>
        <v>27802.84</v>
      </c>
      <c r="AB129" s="25">
        <f t="shared" si="148"/>
        <v>0</v>
      </c>
      <c r="AC129" s="25">
        <f t="shared" si="149"/>
        <v>27802.84</v>
      </c>
      <c r="AD129" s="25">
        <f t="shared" si="150"/>
        <v>27802.84</v>
      </c>
      <c r="AE129" s="25">
        <f t="shared" si="151"/>
        <v>0</v>
      </c>
      <c r="AF129" s="25">
        <f t="shared" si="152"/>
        <v>27802.84</v>
      </c>
      <c r="AG129" s="25">
        <f t="shared" si="153"/>
        <v>0</v>
      </c>
      <c r="AH129" s="25">
        <f t="shared" si="154"/>
        <v>0</v>
      </c>
      <c r="AI129" s="25">
        <f t="shared" si="155"/>
        <v>0</v>
      </c>
      <c r="AJ129" s="7" t="s">
        <v>65</v>
      </c>
    </row>
    <row r="130" spans="1:36" outlineLevel="2" x14ac:dyDescent="0.25">
      <c r="A130" s="102"/>
      <c r="B130" s="99"/>
      <c r="C130" s="101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9"/>
      <c r="O130" s="109"/>
      <c r="P130" s="103"/>
      <c r="Q130" s="117"/>
      <c r="R130" s="11">
        <f t="shared" ref="R130:Z130" si="156">SUBTOTAL(9,R123:R129)</f>
        <v>35938.550000000003</v>
      </c>
      <c r="S130" s="6">
        <f t="shared" si="156"/>
        <v>0</v>
      </c>
      <c r="T130" s="20">
        <f t="shared" si="156"/>
        <v>35938.550000000003</v>
      </c>
      <c r="U130" s="11">
        <f t="shared" si="156"/>
        <v>35938.550000000003</v>
      </c>
      <c r="V130" s="6">
        <f t="shared" si="156"/>
        <v>0</v>
      </c>
      <c r="W130" s="20">
        <f t="shared" si="156"/>
        <v>35938.550000000003</v>
      </c>
      <c r="X130" s="11">
        <f t="shared" si="156"/>
        <v>0</v>
      </c>
      <c r="Y130" s="6">
        <f t="shared" si="156"/>
        <v>0</v>
      </c>
      <c r="Z130" s="20">
        <f t="shared" si="156"/>
        <v>0</v>
      </c>
      <c r="AA130" s="25"/>
      <c r="AB130" s="25"/>
      <c r="AC130" s="25"/>
      <c r="AD130" s="25"/>
      <c r="AE130" s="25"/>
      <c r="AF130" s="25"/>
      <c r="AG130" s="25"/>
      <c r="AH130" s="25"/>
      <c r="AI130" s="25"/>
      <c r="AJ130" s="118" t="s">
        <v>272</v>
      </c>
    </row>
    <row r="131" spans="1:36" outlineLevel="3" x14ac:dyDescent="0.25">
      <c r="A131" s="102" t="s">
        <v>98</v>
      </c>
      <c r="B131" s="99"/>
      <c r="N131" s="23">
        <f>B131</f>
        <v>0</v>
      </c>
      <c r="O131" s="23">
        <f>SUM(B131:M131)</f>
        <v>0</v>
      </c>
      <c r="P131" s="103"/>
      <c r="Q131" s="117">
        <v>9.9400000000000002E-2</v>
      </c>
      <c r="R131" s="11">
        <f>IF(LEFT(AJ131,6)="Direct",N131,0)</f>
        <v>0</v>
      </c>
      <c r="S131" s="6">
        <f>N131-R131</f>
        <v>0</v>
      </c>
      <c r="T131" s="20">
        <f>R131+S131</f>
        <v>0</v>
      </c>
      <c r="U131" s="11">
        <f>IF(LEFT(AJ131,9)="direct-wa", N131,0)</f>
        <v>0</v>
      </c>
      <c r="V131" s="6">
        <f>IF(AJ131="direct-wa",0,N131*Q131)</f>
        <v>0</v>
      </c>
      <c r="W131" s="20">
        <f>U131+V131</f>
        <v>0</v>
      </c>
      <c r="X131" s="11">
        <f>IF(LEFT(AJ131,9)="direct-or",N131,0)</f>
        <v>0</v>
      </c>
      <c r="Y131" s="6">
        <f>S131-V131</f>
        <v>0</v>
      </c>
      <c r="Z131" s="20">
        <f>X131+Y131</f>
        <v>0</v>
      </c>
      <c r="AA131" s="25">
        <f>IF(LEFT(AJ131,6)="Direct",O131,0)</f>
        <v>0</v>
      </c>
      <c r="AB131" s="25">
        <f>O131-AA131</f>
        <v>0</v>
      </c>
      <c r="AC131" s="25">
        <f>AA131+AB131</f>
        <v>0</v>
      </c>
      <c r="AD131" s="25">
        <f>IF(LEFT(AJ131,9)="direct-wa", O131,0)</f>
        <v>0</v>
      </c>
      <c r="AE131" s="25">
        <f>IF(AJ131="direct-wa",0,O131*Q131)</f>
        <v>0</v>
      </c>
      <c r="AF131" s="25">
        <f>AD131+AE131</f>
        <v>0</v>
      </c>
      <c r="AG131" s="25">
        <f>IF(LEFT(AJ131,9)="direct-or",O131,0)</f>
        <v>0</v>
      </c>
      <c r="AH131" s="25">
        <f>AB131-AE131</f>
        <v>0</v>
      </c>
      <c r="AI131" s="25">
        <f>AG131+AH131</f>
        <v>0</v>
      </c>
      <c r="AJ131" s="7" t="s">
        <v>57</v>
      </c>
    </row>
    <row r="132" spans="1:36" outlineLevel="2" x14ac:dyDescent="0.25">
      <c r="A132" s="102"/>
      <c r="B132" s="99"/>
      <c r="C132" s="101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9"/>
      <c r="O132" s="109"/>
      <c r="P132" s="103"/>
      <c r="Q132" s="117"/>
      <c r="R132" s="11">
        <f t="shared" ref="R132:Z132" si="157">SUBTOTAL(9,R131:R131)</f>
        <v>0</v>
      </c>
      <c r="S132" s="6">
        <f t="shared" si="157"/>
        <v>0</v>
      </c>
      <c r="T132" s="20">
        <f t="shared" si="157"/>
        <v>0</v>
      </c>
      <c r="U132" s="11">
        <f t="shared" si="157"/>
        <v>0</v>
      </c>
      <c r="V132" s="6">
        <f t="shared" si="157"/>
        <v>0</v>
      </c>
      <c r="W132" s="20">
        <f t="shared" si="157"/>
        <v>0</v>
      </c>
      <c r="X132" s="11">
        <f t="shared" si="157"/>
        <v>0</v>
      </c>
      <c r="Y132" s="6">
        <f t="shared" si="157"/>
        <v>0</v>
      </c>
      <c r="Z132" s="20">
        <f t="shared" si="157"/>
        <v>0</v>
      </c>
      <c r="AA132" s="25"/>
      <c r="AB132" s="25"/>
      <c r="AC132" s="25"/>
      <c r="AD132" s="25"/>
      <c r="AE132" s="25"/>
      <c r="AF132" s="25"/>
      <c r="AG132" s="25"/>
      <c r="AH132" s="25"/>
      <c r="AI132" s="25"/>
      <c r="AJ132" s="118" t="s">
        <v>274</v>
      </c>
    </row>
    <row r="133" spans="1:36" outlineLevel="3" x14ac:dyDescent="0.25">
      <c r="A133" s="102" t="s">
        <v>98</v>
      </c>
      <c r="B133" s="99">
        <v>542.76</v>
      </c>
      <c r="N133" s="23">
        <f t="shared" ref="N133:N145" si="158">B133</f>
        <v>542.76</v>
      </c>
      <c r="O133" s="23">
        <f t="shared" ref="O133:O145" si="159">SUM(B133:M133)</f>
        <v>542.76</v>
      </c>
      <c r="P133" s="103"/>
      <c r="Q133" s="117">
        <v>7.9699999999999993E-2</v>
      </c>
      <c r="R133" s="11">
        <f t="shared" ref="R133:R145" si="160">IF(LEFT(AJ133,6)="Direct",N133,0)</f>
        <v>0</v>
      </c>
      <c r="S133" s="6">
        <f t="shared" ref="S133:S145" si="161">N133-R133</f>
        <v>542.76</v>
      </c>
      <c r="T133" s="20">
        <f t="shared" ref="T133:T145" si="162">R133+S133</f>
        <v>542.76</v>
      </c>
      <c r="U133" s="11">
        <f t="shared" ref="U133:U145" si="163">IF(LEFT(AJ133,9)="direct-wa", N133,0)</f>
        <v>0</v>
      </c>
      <c r="V133" s="6">
        <f t="shared" ref="V133:V145" si="164">IF(AJ133="direct-wa",0,N133*Q133)</f>
        <v>43.257971999999995</v>
      </c>
      <c r="W133" s="20">
        <f t="shared" ref="W133:W145" si="165">U133+V133</f>
        <v>43.257971999999995</v>
      </c>
      <c r="X133" s="11">
        <f t="shared" ref="X133:X145" si="166">IF(LEFT(AJ133,9)="direct-or",N133,0)</f>
        <v>0</v>
      </c>
      <c r="Y133" s="6">
        <f t="shared" ref="Y133:Y145" si="167">S133-V133</f>
        <v>499.502028</v>
      </c>
      <c r="Z133" s="20">
        <f t="shared" ref="Z133:Z145" si="168">X133+Y133</f>
        <v>499.502028</v>
      </c>
      <c r="AA133" s="25">
        <f t="shared" ref="AA133:AA145" si="169">IF(LEFT(AJ133,6)="Direct",O133,0)</f>
        <v>0</v>
      </c>
      <c r="AB133" s="25">
        <f t="shared" ref="AB133:AB145" si="170">O133-AA133</f>
        <v>542.76</v>
      </c>
      <c r="AC133" s="25">
        <f t="shared" ref="AC133:AC145" si="171">AA133+AB133</f>
        <v>542.76</v>
      </c>
      <c r="AD133" s="25">
        <f t="shared" ref="AD133:AD145" si="172">IF(LEFT(AJ133,9)="direct-wa", O133,0)</f>
        <v>0</v>
      </c>
      <c r="AE133" s="25">
        <f t="shared" ref="AE133:AE145" si="173">IF(AJ133="direct-wa",0,O133*Q133)</f>
        <v>43.257971999999995</v>
      </c>
      <c r="AF133" s="25">
        <f t="shared" ref="AF133:AF145" si="174">AD133+AE133</f>
        <v>43.257971999999995</v>
      </c>
      <c r="AG133" s="25">
        <f t="shared" ref="AG133:AG145" si="175">IF(LEFT(AJ133,9)="direct-or",O133,0)</f>
        <v>0</v>
      </c>
      <c r="AH133" s="25">
        <f t="shared" ref="AH133:AH145" si="176">AB133-AE133</f>
        <v>499.502028</v>
      </c>
      <c r="AI133" s="25">
        <f t="shared" ref="AI133:AI145" si="177">AG133+AH133</f>
        <v>499.502028</v>
      </c>
      <c r="AJ133" s="7" t="s">
        <v>50</v>
      </c>
    </row>
    <row r="134" spans="1:36" outlineLevel="3" x14ac:dyDescent="0.25">
      <c r="A134" s="102" t="s">
        <v>98</v>
      </c>
      <c r="B134" s="99">
        <v>373.14</v>
      </c>
      <c r="N134" s="23">
        <f t="shared" si="158"/>
        <v>373.14</v>
      </c>
      <c r="O134" s="23">
        <f t="shared" si="159"/>
        <v>373.14</v>
      </c>
      <c r="P134" s="103"/>
      <c r="Q134" s="117">
        <v>7.9699999999999993E-2</v>
      </c>
      <c r="R134" s="11">
        <f t="shared" si="160"/>
        <v>0</v>
      </c>
      <c r="S134" s="6">
        <f t="shared" si="161"/>
        <v>373.14</v>
      </c>
      <c r="T134" s="20">
        <f t="shared" si="162"/>
        <v>373.14</v>
      </c>
      <c r="U134" s="11">
        <f t="shared" si="163"/>
        <v>0</v>
      </c>
      <c r="V134" s="6">
        <f t="shared" si="164"/>
        <v>29.739257999999996</v>
      </c>
      <c r="W134" s="20">
        <f t="shared" si="165"/>
        <v>29.739257999999996</v>
      </c>
      <c r="X134" s="11">
        <f t="shared" si="166"/>
        <v>0</v>
      </c>
      <c r="Y134" s="6">
        <f t="shared" si="167"/>
        <v>343.40074199999998</v>
      </c>
      <c r="Z134" s="20">
        <f t="shared" si="168"/>
        <v>343.40074199999998</v>
      </c>
      <c r="AA134" s="25">
        <f t="shared" si="169"/>
        <v>0</v>
      </c>
      <c r="AB134" s="25">
        <f t="shared" si="170"/>
        <v>373.14</v>
      </c>
      <c r="AC134" s="25">
        <f t="shared" si="171"/>
        <v>373.14</v>
      </c>
      <c r="AD134" s="25">
        <f t="shared" si="172"/>
        <v>0</v>
      </c>
      <c r="AE134" s="25">
        <f t="shared" si="173"/>
        <v>29.739257999999996</v>
      </c>
      <c r="AF134" s="25">
        <f t="shared" si="174"/>
        <v>29.739257999999996</v>
      </c>
      <c r="AG134" s="25">
        <f t="shared" si="175"/>
        <v>0</v>
      </c>
      <c r="AH134" s="25">
        <f t="shared" si="176"/>
        <v>343.40074199999998</v>
      </c>
      <c r="AI134" s="25">
        <f t="shared" si="177"/>
        <v>343.40074199999998</v>
      </c>
      <c r="AJ134" s="7" t="s">
        <v>48</v>
      </c>
    </row>
    <row r="135" spans="1:36" outlineLevel="3" x14ac:dyDescent="0.25">
      <c r="A135" s="102" t="s">
        <v>98</v>
      </c>
      <c r="B135" s="99">
        <v>4807.6499999999996</v>
      </c>
      <c r="N135" s="23">
        <f t="shared" si="158"/>
        <v>4807.6499999999996</v>
      </c>
      <c r="O135" s="23">
        <f t="shared" si="159"/>
        <v>4807.6499999999996</v>
      </c>
      <c r="P135" s="103"/>
      <c r="Q135" s="117">
        <v>7.9699999999999993E-2</v>
      </c>
      <c r="R135" s="11">
        <f t="shared" si="160"/>
        <v>0</v>
      </c>
      <c r="S135" s="6">
        <f t="shared" si="161"/>
        <v>4807.6499999999996</v>
      </c>
      <c r="T135" s="20">
        <f t="shared" si="162"/>
        <v>4807.6499999999996</v>
      </c>
      <c r="U135" s="11">
        <f t="shared" si="163"/>
        <v>0</v>
      </c>
      <c r="V135" s="6">
        <f t="shared" si="164"/>
        <v>383.16970499999996</v>
      </c>
      <c r="W135" s="20">
        <f t="shared" si="165"/>
        <v>383.16970499999996</v>
      </c>
      <c r="X135" s="11">
        <f t="shared" si="166"/>
        <v>0</v>
      </c>
      <c r="Y135" s="6">
        <f t="shared" si="167"/>
        <v>4424.4802949999994</v>
      </c>
      <c r="Z135" s="20">
        <f t="shared" si="168"/>
        <v>4424.4802949999994</v>
      </c>
      <c r="AA135" s="25">
        <f t="shared" si="169"/>
        <v>0</v>
      </c>
      <c r="AB135" s="25">
        <f t="shared" si="170"/>
        <v>4807.6499999999996</v>
      </c>
      <c r="AC135" s="25">
        <f t="shared" si="171"/>
        <v>4807.6499999999996</v>
      </c>
      <c r="AD135" s="25">
        <f t="shared" si="172"/>
        <v>0</v>
      </c>
      <c r="AE135" s="25">
        <f t="shared" si="173"/>
        <v>383.16970499999996</v>
      </c>
      <c r="AF135" s="25">
        <f t="shared" si="174"/>
        <v>383.16970499999996</v>
      </c>
      <c r="AG135" s="25">
        <f t="shared" si="175"/>
        <v>0</v>
      </c>
      <c r="AH135" s="25">
        <f t="shared" si="176"/>
        <v>4424.4802949999994</v>
      </c>
      <c r="AI135" s="25">
        <f t="shared" si="177"/>
        <v>4424.4802949999994</v>
      </c>
      <c r="AJ135" s="7" t="s">
        <v>50</v>
      </c>
    </row>
    <row r="136" spans="1:36" outlineLevel="3" x14ac:dyDescent="0.25">
      <c r="A136" s="102" t="s">
        <v>98</v>
      </c>
      <c r="B136" s="99">
        <v>17.16</v>
      </c>
      <c r="N136" s="23">
        <f t="shared" si="158"/>
        <v>17.16</v>
      </c>
      <c r="O136" s="23">
        <f t="shared" si="159"/>
        <v>17.16</v>
      </c>
      <c r="P136" s="103"/>
      <c r="Q136" s="117">
        <v>7.9699999999999993E-2</v>
      </c>
      <c r="R136" s="11">
        <f t="shared" si="160"/>
        <v>0</v>
      </c>
      <c r="S136" s="6">
        <f t="shared" si="161"/>
        <v>17.16</v>
      </c>
      <c r="T136" s="20">
        <f t="shared" si="162"/>
        <v>17.16</v>
      </c>
      <c r="U136" s="11">
        <f t="shared" si="163"/>
        <v>0</v>
      </c>
      <c r="V136" s="6">
        <f t="shared" si="164"/>
        <v>1.3676519999999999</v>
      </c>
      <c r="W136" s="20">
        <f t="shared" si="165"/>
        <v>1.3676519999999999</v>
      </c>
      <c r="X136" s="11">
        <f t="shared" si="166"/>
        <v>0</v>
      </c>
      <c r="Y136" s="6">
        <f t="shared" si="167"/>
        <v>15.792348</v>
      </c>
      <c r="Z136" s="20">
        <f t="shared" si="168"/>
        <v>15.792348</v>
      </c>
      <c r="AA136" s="25">
        <f t="shared" si="169"/>
        <v>0</v>
      </c>
      <c r="AB136" s="25">
        <f t="shared" si="170"/>
        <v>17.16</v>
      </c>
      <c r="AC136" s="25">
        <f t="shared" si="171"/>
        <v>17.16</v>
      </c>
      <c r="AD136" s="25">
        <f t="shared" si="172"/>
        <v>0</v>
      </c>
      <c r="AE136" s="25">
        <f t="shared" si="173"/>
        <v>1.3676519999999999</v>
      </c>
      <c r="AF136" s="25">
        <f t="shared" si="174"/>
        <v>1.3676519999999999</v>
      </c>
      <c r="AG136" s="25">
        <f t="shared" si="175"/>
        <v>0</v>
      </c>
      <c r="AH136" s="25">
        <f t="shared" si="176"/>
        <v>15.792348</v>
      </c>
      <c r="AI136" s="25">
        <f t="shared" si="177"/>
        <v>15.792348</v>
      </c>
      <c r="AJ136" s="7" t="s">
        <v>48</v>
      </c>
    </row>
    <row r="137" spans="1:36" outlineLevel="3" x14ac:dyDescent="0.25">
      <c r="A137" s="102" t="s">
        <v>98</v>
      </c>
      <c r="B137" s="99">
        <v>0.73</v>
      </c>
      <c r="N137" s="23">
        <f t="shared" si="158"/>
        <v>0.73</v>
      </c>
      <c r="O137" s="23">
        <f t="shared" si="159"/>
        <v>0.73</v>
      </c>
      <c r="P137" s="103"/>
      <c r="Q137" s="117">
        <v>7.9699999999999993E-2</v>
      </c>
      <c r="R137" s="11">
        <f t="shared" si="160"/>
        <v>0</v>
      </c>
      <c r="S137" s="6">
        <f t="shared" si="161"/>
        <v>0.73</v>
      </c>
      <c r="T137" s="20">
        <f t="shared" si="162"/>
        <v>0.73</v>
      </c>
      <c r="U137" s="11">
        <f t="shared" si="163"/>
        <v>0</v>
      </c>
      <c r="V137" s="6">
        <f t="shared" si="164"/>
        <v>5.8180999999999997E-2</v>
      </c>
      <c r="W137" s="20">
        <f t="shared" si="165"/>
        <v>5.8180999999999997E-2</v>
      </c>
      <c r="X137" s="11">
        <f t="shared" si="166"/>
        <v>0</v>
      </c>
      <c r="Y137" s="6">
        <f t="shared" si="167"/>
        <v>0.67181899999999994</v>
      </c>
      <c r="Z137" s="20">
        <f t="shared" si="168"/>
        <v>0.67181899999999994</v>
      </c>
      <c r="AA137" s="25">
        <f t="shared" si="169"/>
        <v>0</v>
      </c>
      <c r="AB137" s="25">
        <f t="shared" si="170"/>
        <v>0.73</v>
      </c>
      <c r="AC137" s="25">
        <f t="shared" si="171"/>
        <v>0.73</v>
      </c>
      <c r="AD137" s="25">
        <f t="shared" si="172"/>
        <v>0</v>
      </c>
      <c r="AE137" s="25">
        <f t="shared" si="173"/>
        <v>5.8180999999999997E-2</v>
      </c>
      <c r="AF137" s="25">
        <f t="shared" si="174"/>
        <v>5.8180999999999997E-2</v>
      </c>
      <c r="AG137" s="25">
        <f t="shared" si="175"/>
        <v>0</v>
      </c>
      <c r="AH137" s="25">
        <f t="shared" si="176"/>
        <v>0.67181899999999994</v>
      </c>
      <c r="AI137" s="25">
        <f t="shared" si="177"/>
        <v>0.67181899999999994</v>
      </c>
      <c r="AJ137" s="7" t="s">
        <v>48</v>
      </c>
    </row>
    <row r="138" spans="1:36" outlineLevel="3" x14ac:dyDescent="0.25">
      <c r="A138" s="102" t="s">
        <v>98</v>
      </c>
      <c r="B138" s="99">
        <v>5309.78</v>
      </c>
      <c r="N138" s="23">
        <f t="shared" si="158"/>
        <v>5309.78</v>
      </c>
      <c r="O138" s="23">
        <f t="shared" si="159"/>
        <v>5309.78</v>
      </c>
      <c r="P138" s="103"/>
      <c r="Q138" s="117">
        <v>7.9699999999999993E-2</v>
      </c>
      <c r="R138" s="11">
        <f t="shared" si="160"/>
        <v>0</v>
      </c>
      <c r="S138" s="6">
        <f t="shared" si="161"/>
        <v>5309.78</v>
      </c>
      <c r="T138" s="20">
        <f t="shared" si="162"/>
        <v>5309.78</v>
      </c>
      <c r="U138" s="11">
        <f t="shared" si="163"/>
        <v>0</v>
      </c>
      <c r="V138" s="6">
        <f t="shared" si="164"/>
        <v>423.18946599999992</v>
      </c>
      <c r="W138" s="20">
        <f t="shared" si="165"/>
        <v>423.18946599999992</v>
      </c>
      <c r="X138" s="11">
        <f t="shared" si="166"/>
        <v>0</v>
      </c>
      <c r="Y138" s="6">
        <f t="shared" si="167"/>
        <v>4886.5905339999999</v>
      </c>
      <c r="Z138" s="20">
        <f t="shared" si="168"/>
        <v>4886.5905339999999</v>
      </c>
      <c r="AA138" s="25">
        <f t="shared" si="169"/>
        <v>0</v>
      </c>
      <c r="AB138" s="25">
        <f t="shared" si="170"/>
        <v>5309.78</v>
      </c>
      <c r="AC138" s="25">
        <f t="shared" si="171"/>
        <v>5309.78</v>
      </c>
      <c r="AD138" s="25">
        <f t="shared" si="172"/>
        <v>0</v>
      </c>
      <c r="AE138" s="25">
        <f t="shared" si="173"/>
        <v>423.18946599999992</v>
      </c>
      <c r="AF138" s="25">
        <f t="shared" si="174"/>
        <v>423.18946599999992</v>
      </c>
      <c r="AG138" s="25">
        <f t="shared" si="175"/>
        <v>0</v>
      </c>
      <c r="AH138" s="25">
        <f t="shared" si="176"/>
        <v>4886.5905339999999</v>
      </c>
      <c r="AI138" s="25">
        <f t="shared" si="177"/>
        <v>4886.5905339999999</v>
      </c>
      <c r="AJ138" s="7" t="s">
        <v>48</v>
      </c>
    </row>
    <row r="139" spans="1:36" outlineLevel="3" x14ac:dyDescent="0.25">
      <c r="A139" s="102" t="s">
        <v>98</v>
      </c>
      <c r="B139" s="99">
        <v>12988.12</v>
      </c>
      <c r="N139" s="23">
        <f t="shared" si="158"/>
        <v>12988.12</v>
      </c>
      <c r="O139" s="23">
        <f t="shared" si="159"/>
        <v>12988.12</v>
      </c>
      <c r="P139" s="103"/>
      <c r="Q139" s="117">
        <v>7.9699999999999993E-2</v>
      </c>
      <c r="R139" s="11">
        <f t="shared" si="160"/>
        <v>0</v>
      </c>
      <c r="S139" s="6">
        <f t="shared" si="161"/>
        <v>12988.12</v>
      </c>
      <c r="T139" s="20">
        <f t="shared" si="162"/>
        <v>12988.12</v>
      </c>
      <c r="U139" s="11">
        <f t="shared" si="163"/>
        <v>0</v>
      </c>
      <c r="V139" s="6">
        <f t="shared" si="164"/>
        <v>1035.1531640000001</v>
      </c>
      <c r="W139" s="20">
        <f t="shared" si="165"/>
        <v>1035.1531640000001</v>
      </c>
      <c r="X139" s="11">
        <f t="shared" si="166"/>
        <v>0</v>
      </c>
      <c r="Y139" s="6">
        <f t="shared" si="167"/>
        <v>11952.966836000001</v>
      </c>
      <c r="Z139" s="20">
        <f t="shared" si="168"/>
        <v>11952.966836000001</v>
      </c>
      <c r="AA139" s="25">
        <f t="shared" si="169"/>
        <v>0</v>
      </c>
      <c r="AB139" s="25">
        <f t="shared" si="170"/>
        <v>12988.12</v>
      </c>
      <c r="AC139" s="25">
        <f t="shared" si="171"/>
        <v>12988.12</v>
      </c>
      <c r="AD139" s="25">
        <f t="shared" si="172"/>
        <v>0</v>
      </c>
      <c r="AE139" s="25">
        <f t="shared" si="173"/>
        <v>1035.1531640000001</v>
      </c>
      <c r="AF139" s="25">
        <f t="shared" si="174"/>
        <v>1035.1531640000001</v>
      </c>
      <c r="AG139" s="25">
        <f t="shared" si="175"/>
        <v>0</v>
      </c>
      <c r="AH139" s="25">
        <f t="shared" si="176"/>
        <v>11952.966836000001</v>
      </c>
      <c r="AI139" s="25">
        <f t="shared" si="177"/>
        <v>11952.966836000001</v>
      </c>
      <c r="AJ139" s="7" t="s">
        <v>48</v>
      </c>
    </row>
    <row r="140" spans="1:36" outlineLevel="3" x14ac:dyDescent="0.25">
      <c r="A140" s="102" t="s">
        <v>98</v>
      </c>
      <c r="B140" s="99">
        <v>5954.69</v>
      </c>
      <c r="N140" s="23">
        <f t="shared" si="158"/>
        <v>5954.69</v>
      </c>
      <c r="O140" s="23">
        <f t="shared" si="159"/>
        <v>5954.69</v>
      </c>
      <c r="P140" s="103"/>
      <c r="Q140" s="117">
        <v>7.9699999999999993E-2</v>
      </c>
      <c r="R140" s="11">
        <f t="shared" si="160"/>
        <v>0</v>
      </c>
      <c r="S140" s="6">
        <f t="shared" si="161"/>
        <v>5954.69</v>
      </c>
      <c r="T140" s="20">
        <f t="shared" si="162"/>
        <v>5954.69</v>
      </c>
      <c r="U140" s="11">
        <f t="shared" si="163"/>
        <v>0</v>
      </c>
      <c r="V140" s="6">
        <f t="shared" si="164"/>
        <v>474.58879299999995</v>
      </c>
      <c r="W140" s="20">
        <f t="shared" si="165"/>
        <v>474.58879299999995</v>
      </c>
      <c r="X140" s="11">
        <f t="shared" si="166"/>
        <v>0</v>
      </c>
      <c r="Y140" s="6">
        <f t="shared" si="167"/>
        <v>5480.1012069999997</v>
      </c>
      <c r="Z140" s="20">
        <f t="shared" si="168"/>
        <v>5480.1012069999997</v>
      </c>
      <c r="AA140" s="25">
        <f t="shared" si="169"/>
        <v>0</v>
      </c>
      <c r="AB140" s="25">
        <f t="shared" si="170"/>
        <v>5954.69</v>
      </c>
      <c r="AC140" s="25">
        <f t="shared" si="171"/>
        <v>5954.69</v>
      </c>
      <c r="AD140" s="25">
        <f t="shared" si="172"/>
        <v>0</v>
      </c>
      <c r="AE140" s="25">
        <f t="shared" si="173"/>
        <v>474.58879299999995</v>
      </c>
      <c r="AF140" s="25">
        <f t="shared" si="174"/>
        <v>474.58879299999995</v>
      </c>
      <c r="AG140" s="25">
        <f t="shared" si="175"/>
        <v>0</v>
      </c>
      <c r="AH140" s="25">
        <f t="shared" si="176"/>
        <v>5480.1012069999997</v>
      </c>
      <c r="AI140" s="25">
        <f t="shared" si="177"/>
        <v>5480.1012069999997</v>
      </c>
      <c r="AJ140" s="7" t="s">
        <v>48</v>
      </c>
    </row>
    <row r="141" spans="1:36" outlineLevel="3" x14ac:dyDescent="0.25">
      <c r="A141" s="102" t="s">
        <v>98</v>
      </c>
      <c r="B141" s="99">
        <v>1210.3599999999999</v>
      </c>
      <c r="N141" s="23">
        <f t="shared" si="158"/>
        <v>1210.3599999999999</v>
      </c>
      <c r="O141" s="23">
        <f t="shared" si="159"/>
        <v>1210.3599999999999</v>
      </c>
      <c r="P141" s="103"/>
      <c r="Q141" s="117">
        <v>7.9699999999999993E-2</v>
      </c>
      <c r="R141" s="11">
        <f t="shared" si="160"/>
        <v>0</v>
      </c>
      <c r="S141" s="6">
        <f t="shared" si="161"/>
        <v>1210.3599999999999</v>
      </c>
      <c r="T141" s="20">
        <f t="shared" si="162"/>
        <v>1210.3599999999999</v>
      </c>
      <c r="U141" s="11">
        <f t="shared" si="163"/>
        <v>0</v>
      </c>
      <c r="V141" s="6">
        <f t="shared" si="164"/>
        <v>96.46569199999999</v>
      </c>
      <c r="W141" s="20">
        <f t="shared" si="165"/>
        <v>96.46569199999999</v>
      </c>
      <c r="X141" s="11">
        <f t="shared" si="166"/>
        <v>0</v>
      </c>
      <c r="Y141" s="6">
        <f t="shared" si="167"/>
        <v>1113.8943079999999</v>
      </c>
      <c r="Z141" s="20">
        <f t="shared" si="168"/>
        <v>1113.8943079999999</v>
      </c>
      <c r="AA141" s="25">
        <f t="shared" si="169"/>
        <v>0</v>
      </c>
      <c r="AB141" s="25">
        <f t="shared" si="170"/>
        <v>1210.3599999999999</v>
      </c>
      <c r="AC141" s="25">
        <f t="shared" si="171"/>
        <v>1210.3599999999999</v>
      </c>
      <c r="AD141" s="25">
        <f t="shared" si="172"/>
        <v>0</v>
      </c>
      <c r="AE141" s="25">
        <f t="shared" si="173"/>
        <v>96.46569199999999</v>
      </c>
      <c r="AF141" s="25">
        <f t="shared" si="174"/>
        <v>96.46569199999999</v>
      </c>
      <c r="AG141" s="25">
        <f t="shared" si="175"/>
        <v>0</v>
      </c>
      <c r="AH141" s="25">
        <f t="shared" si="176"/>
        <v>1113.8943079999999</v>
      </c>
      <c r="AI141" s="25">
        <f t="shared" si="177"/>
        <v>1113.8943079999999</v>
      </c>
      <c r="AJ141" s="7" t="s">
        <v>48</v>
      </c>
    </row>
    <row r="142" spans="1:36" outlineLevel="3" x14ac:dyDescent="0.25">
      <c r="A142" s="102" t="s">
        <v>98</v>
      </c>
      <c r="B142" s="99"/>
      <c r="N142" s="23">
        <f t="shared" si="158"/>
        <v>0</v>
      </c>
      <c r="O142" s="23">
        <f t="shared" si="159"/>
        <v>0</v>
      </c>
      <c r="P142" s="103"/>
      <c r="Q142" s="117">
        <v>7.9699999999999993E-2</v>
      </c>
      <c r="R142" s="11">
        <f t="shared" si="160"/>
        <v>0</v>
      </c>
      <c r="S142" s="6">
        <f t="shared" si="161"/>
        <v>0</v>
      </c>
      <c r="T142" s="20">
        <f t="shared" si="162"/>
        <v>0</v>
      </c>
      <c r="U142" s="11">
        <f t="shared" si="163"/>
        <v>0</v>
      </c>
      <c r="V142" s="6">
        <f t="shared" si="164"/>
        <v>0</v>
      </c>
      <c r="W142" s="20">
        <f t="shared" si="165"/>
        <v>0</v>
      </c>
      <c r="X142" s="11">
        <f t="shared" si="166"/>
        <v>0</v>
      </c>
      <c r="Y142" s="6">
        <f t="shared" si="167"/>
        <v>0</v>
      </c>
      <c r="Z142" s="20">
        <f t="shared" si="168"/>
        <v>0</v>
      </c>
      <c r="AA142" s="25">
        <f t="shared" si="169"/>
        <v>0</v>
      </c>
      <c r="AB142" s="25">
        <f t="shared" si="170"/>
        <v>0</v>
      </c>
      <c r="AC142" s="25">
        <f t="shared" si="171"/>
        <v>0</v>
      </c>
      <c r="AD142" s="25">
        <f t="shared" si="172"/>
        <v>0</v>
      </c>
      <c r="AE142" s="25">
        <f t="shared" si="173"/>
        <v>0</v>
      </c>
      <c r="AF142" s="25">
        <f t="shared" si="174"/>
        <v>0</v>
      </c>
      <c r="AG142" s="25">
        <f t="shared" si="175"/>
        <v>0</v>
      </c>
      <c r="AH142" s="25">
        <f t="shared" si="176"/>
        <v>0</v>
      </c>
      <c r="AI142" s="25">
        <f t="shared" si="177"/>
        <v>0</v>
      </c>
      <c r="AJ142" s="7" t="s">
        <v>48</v>
      </c>
    </row>
    <row r="143" spans="1:36" outlineLevel="3" x14ac:dyDescent="0.25">
      <c r="A143" s="102" t="s">
        <v>98</v>
      </c>
      <c r="B143" s="99">
        <v>4262.6000000000004</v>
      </c>
      <c r="N143" s="23">
        <f t="shared" si="158"/>
        <v>4262.6000000000004</v>
      </c>
      <c r="O143" s="23">
        <f t="shared" si="159"/>
        <v>4262.6000000000004</v>
      </c>
      <c r="P143" s="103"/>
      <c r="Q143" s="117">
        <v>7.9699999999999993E-2</v>
      </c>
      <c r="R143" s="11">
        <f t="shared" si="160"/>
        <v>0</v>
      </c>
      <c r="S143" s="6">
        <f t="shared" si="161"/>
        <v>4262.6000000000004</v>
      </c>
      <c r="T143" s="20">
        <f t="shared" si="162"/>
        <v>4262.6000000000004</v>
      </c>
      <c r="U143" s="11">
        <f t="shared" si="163"/>
        <v>0</v>
      </c>
      <c r="V143" s="6">
        <f t="shared" si="164"/>
        <v>339.72922</v>
      </c>
      <c r="W143" s="20">
        <f t="shared" si="165"/>
        <v>339.72922</v>
      </c>
      <c r="X143" s="11">
        <f t="shared" si="166"/>
        <v>0</v>
      </c>
      <c r="Y143" s="6">
        <f t="shared" si="167"/>
        <v>3922.8707800000002</v>
      </c>
      <c r="Z143" s="20">
        <f t="shared" si="168"/>
        <v>3922.8707800000002</v>
      </c>
      <c r="AA143" s="25">
        <f t="shared" si="169"/>
        <v>0</v>
      </c>
      <c r="AB143" s="25">
        <f t="shared" si="170"/>
        <v>4262.6000000000004</v>
      </c>
      <c r="AC143" s="25">
        <f t="shared" si="171"/>
        <v>4262.6000000000004</v>
      </c>
      <c r="AD143" s="25">
        <f t="shared" si="172"/>
        <v>0</v>
      </c>
      <c r="AE143" s="25">
        <f t="shared" si="173"/>
        <v>339.72922</v>
      </c>
      <c r="AF143" s="25">
        <f t="shared" si="174"/>
        <v>339.72922</v>
      </c>
      <c r="AG143" s="25">
        <f t="shared" si="175"/>
        <v>0</v>
      </c>
      <c r="AH143" s="25">
        <f t="shared" si="176"/>
        <v>3922.8707800000002</v>
      </c>
      <c r="AI143" s="25">
        <f t="shared" si="177"/>
        <v>3922.8707800000002</v>
      </c>
      <c r="AJ143" s="7" t="s">
        <v>48</v>
      </c>
    </row>
    <row r="144" spans="1:36" outlineLevel="3" x14ac:dyDescent="0.25">
      <c r="A144" s="102" t="s">
        <v>98</v>
      </c>
      <c r="B144" s="99"/>
      <c r="N144" s="23">
        <f t="shared" si="158"/>
        <v>0</v>
      </c>
      <c r="O144" s="23">
        <f t="shared" si="159"/>
        <v>0</v>
      </c>
      <c r="P144" s="103"/>
      <c r="Q144" s="117">
        <v>7.9699999999999993E-2</v>
      </c>
      <c r="R144" s="11">
        <f t="shared" si="160"/>
        <v>0</v>
      </c>
      <c r="S144" s="6">
        <f t="shared" si="161"/>
        <v>0</v>
      </c>
      <c r="T144" s="20">
        <f t="shared" si="162"/>
        <v>0</v>
      </c>
      <c r="U144" s="11">
        <f t="shared" si="163"/>
        <v>0</v>
      </c>
      <c r="V144" s="6">
        <f t="shared" si="164"/>
        <v>0</v>
      </c>
      <c r="W144" s="20">
        <f t="shared" si="165"/>
        <v>0</v>
      </c>
      <c r="X144" s="11">
        <f t="shared" si="166"/>
        <v>0</v>
      </c>
      <c r="Y144" s="6">
        <f t="shared" si="167"/>
        <v>0</v>
      </c>
      <c r="Z144" s="20">
        <f t="shared" si="168"/>
        <v>0</v>
      </c>
      <c r="AA144" s="25">
        <f t="shared" si="169"/>
        <v>0</v>
      </c>
      <c r="AB144" s="25">
        <f t="shared" si="170"/>
        <v>0</v>
      </c>
      <c r="AC144" s="25">
        <f t="shared" si="171"/>
        <v>0</v>
      </c>
      <c r="AD144" s="25">
        <f t="shared" si="172"/>
        <v>0</v>
      </c>
      <c r="AE144" s="25">
        <f t="shared" si="173"/>
        <v>0</v>
      </c>
      <c r="AF144" s="25">
        <f t="shared" si="174"/>
        <v>0</v>
      </c>
      <c r="AG144" s="25">
        <f t="shared" si="175"/>
        <v>0</v>
      </c>
      <c r="AH144" s="25">
        <f t="shared" si="176"/>
        <v>0</v>
      </c>
      <c r="AI144" s="25">
        <f t="shared" si="177"/>
        <v>0</v>
      </c>
      <c r="AJ144" s="7" t="s">
        <v>48</v>
      </c>
    </row>
    <row r="145" spans="1:36" outlineLevel="3" x14ac:dyDescent="0.25">
      <c r="A145" s="102" t="s">
        <v>98</v>
      </c>
      <c r="B145" s="99">
        <v>29797.19</v>
      </c>
      <c r="N145" s="23">
        <f t="shared" si="158"/>
        <v>29797.19</v>
      </c>
      <c r="O145" s="23">
        <f t="shared" si="159"/>
        <v>29797.19</v>
      </c>
      <c r="P145" s="103"/>
      <c r="Q145" s="117">
        <v>7.9699999999999993E-2</v>
      </c>
      <c r="R145" s="11">
        <f t="shared" si="160"/>
        <v>0</v>
      </c>
      <c r="S145" s="6">
        <f t="shared" si="161"/>
        <v>29797.19</v>
      </c>
      <c r="T145" s="20">
        <f t="shared" si="162"/>
        <v>29797.19</v>
      </c>
      <c r="U145" s="11">
        <f t="shared" si="163"/>
        <v>0</v>
      </c>
      <c r="V145" s="6">
        <f t="shared" si="164"/>
        <v>2374.8360429999998</v>
      </c>
      <c r="W145" s="20">
        <f t="shared" si="165"/>
        <v>2374.8360429999998</v>
      </c>
      <c r="X145" s="11">
        <f t="shared" si="166"/>
        <v>0</v>
      </c>
      <c r="Y145" s="6">
        <f t="shared" si="167"/>
        <v>27422.353956999999</v>
      </c>
      <c r="Z145" s="20">
        <f t="shared" si="168"/>
        <v>27422.353956999999</v>
      </c>
      <c r="AA145" s="25">
        <f t="shared" si="169"/>
        <v>0</v>
      </c>
      <c r="AB145" s="25">
        <f t="shared" si="170"/>
        <v>29797.19</v>
      </c>
      <c r="AC145" s="25">
        <f t="shared" si="171"/>
        <v>29797.19</v>
      </c>
      <c r="AD145" s="25">
        <f t="shared" si="172"/>
        <v>0</v>
      </c>
      <c r="AE145" s="25">
        <f t="shared" si="173"/>
        <v>2374.8360429999998</v>
      </c>
      <c r="AF145" s="25">
        <f t="shared" si="174"/>
        <v>2374.8360429999998</v>
      </c>
      <c r="AG145" s="25">
        <f t="shared" si="175"/>
        <v>0</v>
      </c>
      <c r="AH145" s="25">
        <f t="shared" si="176"/>
        <v>27422.353956999999</v>
      </c>
      <c r="AI145" s="25">
        <f t="shared" si="177"/>
        <v>27422.353956999999</v>
      </c>
      <c r="AJ145" s="7" t="s">
        <v>48</v>
      </c>
    </row>
    <row r="146" spans="1:36" outlineLevel="2" x14ac:dyDescent="0.25">
      <c r="A146" s="102"/>
      <c r="B146" s="99"/>
      <c r="C146" s="101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9"/>
      <c r="O146" s="109"/>
      <c r="P146" s="103"/>
      <c r="Q146" s="117"/>
      <c r="R146" s="11">
        <f t="shared" ref="R146:Z146" si="178">SUBTOTAL(9,R133:R145)</f>
        <v>0</v>
      </c>
      <c r="S146" s="6">
        <f t="shared" si="178"/>
        <v>65264.179999999993</v>
      </c>
      <c r="T146" s="20">
        <f t="shared" si="178"/>
        <v>65264.179999999993</v>
      </c>
      <c r="U146" s="11">
        <f t="shared" si="178"/>
        <v>0</v>
      </c>
      <c r="V146" s="6">
        <f t="shared" si="178"/>
        <v>5201.5551460000006</v>
      </c>
      <c r="W146" s="20">
        <f t="shared" si="178"/>
        <v>5201.5551460000006</v>
      </c>
      <c r="X146" s="11">
        <f t="shared" si="178"/>
        <v>0</v>
      </c>
      <c r="Y146" s="6">
        <f t="shared" si="178"/>
        <v>60062.624854000002</v>
      </c>
      <c r="Z146" s="20">
        <f t="shared" si="178"/>
        <v>60062.624854000002</v>
      </c>
      <c r="AA146" s="25"/>
      <c r="AB146" s="25"/>
      <c r="AC146" s="25"/>
      <c r="AD146" s="25"/>
      <c r="AE146" s="25"/>
      <c r="AF146" s="25"/>
      <c r="AG146" s="25"/>
      <c r="AH146" s="25"/>
      <c r="AI146" s="25"/>
      <c r="AJ146" s="118" t="s">
        <v>273</v>
      </c>
    </row>
    <row r="147" spans="1:36" outlineLevel="3" x14ac:dyDescent="0.25">
      <c r="A147" s="102" t="s">
        <v>98</v>
      </c>
      <c r="B147" s="99">
        <v>2382.52</v>
      </c>
      <c r="N147" s="23">
        <f>B147</f>
        <v>2382.52</v>
      </c>
      <c r="O147" s="23">
        <f>SUM(B147:M147)</f>
        <v>2382.52</v>
      </c>
      <c r="P147" s="103"/>
      <c r="Q147" s="117">
        <v>1.17E-2</v>
      </c>
      <c r="R147" s="11">
        <f>IF(LEFT(AJ147,6)="Direct",N147,0)</f>
        <v>0</v>
      </c>
      <c r="S147" s="6">
        <f>N147-R147</f>
        <v>2382.52</v>
      </c>
      <c r="T147" s="20">
        <f>R147+S147</f>
        <v>2382.52</v>
      </c>
      <c r="U147" s="11">
        <f>IF(LEFT(AJ147,9)="direct-wa", N147,0)</f>
        <v>0</v>
      </c>
      <c r="V147" s="6">
        <f>IF(AJ147="direct-wa",0,N147*Q147)</f>
        <v>27.875484</v>
      </c>
      <c r="W147" s="20">
        <f>U147+V147</f>
        <v>27.875484</v>
      </c>
      <c r="X147" s="11">
        <f>IF(LEFT(AJ147,9)="direct-or",N147,0)</f>
        <v>0</v>
      </c>
      <c r="Y147" s="6">
        <f>S147-V147</f>
        <v>2354.6445159999998</v>
      </c>
      <c r="Z147" s="20">
        <f>X147+Y147</f>
        <v>2354.6445159999998</v>
      </c>
      <c r="AA147" s="25">
        <f>IF(LEFT(AJ147,6)="Direct",O147,0)</f>
        <v>0</v>
      </c>
      <c r="AB147" s="25">
        <f>O147-AA147</f>
        <v>2382.52</v>
      </c>
      <c r="AC147" s="25">
        <f>AA147+AB147</f>
        <v>2382.52</v>
      </c>
      <c r="AD147" s="25">
        <f>IF(LEFT(AJ147,9)="direct-wa", O147,0)</f>
        <v>0</v>
      </c>
      <c r="AE147" s="25">
        <f>IF(AJ147="direct-wa",0,O147*Q147)</f>
        <v>27.875484</v>
      </c>
      <c r="AF147" s="25">
        <f>AD147+AE147</f>
        <v>27.875484</v>
      </c>
      <c r="AG147" s="25">
        <f>IF(LEFT(AJ147,9)="direct-or",O147,0)</f>
        <v>0</v>
      </c>
      <c r="AH147" s="25">
        <f>AB147-AE147</f>
        <v>2354.6445159999998</v>
      </c>
      <c r="AI147" s="25">
        <f>AG147+AH147</f>
        <v>2354.6445159999998</v>
      </c>
      <c r="AJ147" s="7" t="s">
        <v>262</v>
      </c>
    </row>
    <row r="148" spans="1:36" outlineLevel="3" x14ac:dyDescent="0.25">
      <c r="A148" s="102" t="s">
        <v>98</v>
      </c>
      <c r="B148" s="99">
        <v>26282.76</v>
      </c>
      <c r="N148" s="23">
        <f>B148</f>
        <v>26282.76</v>
      </c>
      <c r="O148" s="23">
        <f>SUM(B148:M148)</f>
        <v>26282.76</v>
      </c>
      <c r="P148" s="103"/>
      <c r="Q148" s="117">
        <v>1.17E-2</v>
      </c>
      <c r="R148" s="11">
        <f>IF(LEFT(AJ148,6)="Direct",N148,0)</f>
        <v>0</v>
      </c>
      <c r="S148" s="6">
        <f>N148-R148</f>
        <v>26282.76</v>
      </c>
      <c r="T148" s="20">
        <f>R148+S148</f>
        <v>26282.76</v>
      </c>
      <c r="U148" s="11">
        <f>IF(LEFT(AJ148,9)="direct-wa", N148,0)</f>
        <v>0</v>
      </c>
      <c r="V148" s="6">
        <f>IF(AJ148="direct-wa",0,N148*Q148)</f>
        <v>307.50829199999998</v>
      </c>
      <c r="W148" s="20">
        <f>U148+V148</f>
        <v>307.50829199999998</v>
      </c>
      <c r="X148" s="11">
        <f>IF(LEFT(AJ148,9)="direct-or",N148,0)</f>
        <v>0</v>
      </c>
      <c r="Y148" s="6">
        <f>S148-V148</f>
        <v>25975.251708</v>
      </c>
      <c r="Z148" s="20">
        <f>X148+Y148</f>
        <v>25975.251708</v>
      </c>
      <c r="AA148" s="25">
        <f>IF(LEFT(AJ148,6)="Direct",O148,0)</f>
        <v>0</v>
      </c>
      <c r="AB148" s="25">
        <f>O148-AA148</f>
        <v>26282.76</v>
      </c>
      <c r="AC148" s="25">
        <f>AA148+AB148</f>
        <v>26282.76</v>
      </c>
      <c r="AD148" s="25">
        <f>IF(LEFT(AJ148,9)="direct-wa", O148,0)</f>
        <v>0</v>
      </c>
      <c r="AE148" s="25">
        <f>IF(AJ148="direct-wa",0,O148*Q148)</f>
        <v>307.50829199999998</v>
      </c>
      <c r="AF148" s="25">
        <f>AD148+AE148</f>
        <v>307.50829199999998</v>
      </c>
      <c r="AG148" s="25">
        <f>IF(LEFT(AJ148,9)="direct-or",O148,0)</f>
        <v>0</v>
      </c>
      <c r="AH148" s="25">
        <f>AB148-AE148</f>
        <v>25975.251708</v>
      </c>
      <c r="AI148" s="25">
        <f>AG148+AH148</f>
        <v>25975.251708</v>
      </c>
      <c r="AJ148" s="7" t="s">
        <v>262</v>
      </c>
    </row>
    <row r="149" spans="1:36" outlineLevel="3" x14ac:dyDescent="0.25">
      <c r="A149" s="102" t="s">
        <v>98</v>
      </c>
      <c r="B149" s="99">
        <v>10389.44</v>
      </c>
      <c r="N149" s="23">
        <f>B149</f>
        <v>10389.44</v>
      </c>
      <c r="O149" s="23">
        <f>SUM(B149:M149)</f>
        <v>10389.44</v>
      </c>
      <c r="P149" s="103"/>
      <c r="Q149" s="117">
        <v>1.17E-2</v>
      </c>
      <c r="R149" s="11">
        <f>IF(LEFT(AJ149,6)="Direct",N149,0)</f>
        <v>0</v>
      </c>
      <c r="S149" s="6">
        <f>N149-R149</f>
        <v>10389.44</v>
      </c>
      <c r="T149" s="20">
        <f>R149+S149</f>
        <v>10389.44</v>
      </c>
      <c r="U149" s="11">
        <f>IF(LEFT(AJ149,9)="direct-wa", N149,0)</f>
        <v>0</v>
      </c>
      <c r="V149" s="6">
        <f>IF(AJ149="direct-wa",0,N149*Q149)</f>
        <v>121.556448</v>
      </c>
      <c r="W149" s="20">
        <f>U149+V149</f>
        <v>121.556448</v>
      </c>
      <c r="X149" s="11">
        <f>IF(LEFT(AJ149,9)="direct-or",N149,0)</f>
        <v>0</v>
      </c>
      <c r="Y149" s="6">
        <f>S149-V149</f>
        <v>10267.883552000001</v>
      </c>
      <c r="Z149" s="20">
        <f>X149+Y149</f>
        <v>10267.883552000001</v>
      </c>
      <c r="AA149" s="25">
        <f>IF(LEFT(AJ149,6)="Direct",O149,0)</f>
        <v>0</v>
      </c>
      <c r="AB149" s="25">
        <f>O149-AA149</f>
        <v>10389.44</v>
      </c>
      <c r="AC149" s="25">
        <f>AA149+AB149</f>
        <v>10389.44</v>
      </c>
      <c r="AD149" s="25">
        <f>IF(LEFT(AJ149,9)="direct-wa", O149,0)</f>
        <v>0</v>
      </c>
      <c r="AE149" s="25">
        <f>IF(AJ149="direct-wa",0,O149*Q149)</f>
        <v>121.556448</v>
      </c>
      <c r="AF149" s="25">
        <f>AD149+AE149</f>
        <v>121.556448</v>
      </c>
      <c r="AG149" s="25">
        <f>IF(LEFT(AJ149,9)="direct-or",O149,0)</f>
        <v>0</v>
      </c>
      <c r="AH149" s="25">
        <f>AB149-AE149</f>
        <v>10267.883552000001</v>
      </c>
      <c r="AI149" s="25">
        <f>AG149+AH149</f>
        <v>10267.883552000001</v>
      </c>
      <c r="AJ149" s="7" t="s">
        <v>262</v>
      </c>
    </row>
    <row r="150" spans="1:36" outlineLevel="3" x14ac:dyDescent="0.25">
      <c r="A150" s="102" t="s">
        <v>98</v>
      </c>
      <c r="B150" s="99">
        <v>4757.6400000000003</v>
      </c>
      <c r="N150" s="23">
        <f>B150</f>
        <v>4757.6400000000003</v>
      </c>
      <c r="O150" s="23">
        <f>SUM(B150:M150)</f>
        <v>4757.6400000000003</v>
      </c>
      <c r="P150" s="103"/>
      <c r="Q150" s="117">
        <v>1.17E-2</v>
      </c>
      <c r="R150" s="11">
        <f>IF(LEFT(AJ150,6)="Direct",N150,0)</f>
        <v>0</v>
      </c>
      <c r="S150" s="6">
        <f>N150-R150</f>
        <v>4757.6400000000003</v>
      </c>
      <c r="T150" s="20">
        <f>R150+S150</f>
        <v>4757.6400000000003</v>
      </c>
      <c r="U150" s="11">
        <f>IF(LEFT(AJ150,9)="direct-wa", N150,0)</f>
        <v>0</v>
      </c>
      <c r="V150" s="6">
        <f>IF(AJ150="direct-wa",0,N150*Q150)</f>
        <v>55.664388000000002</v>
      </c>
      <c r="W150" s="20">
        <f>U150+V150</f>
        <v>55.664388000000002</v>
      </c>
      <c r="X150" s="11">
        <f>IF(LEFT(AJ150,9)="direct-or",N150,0)</f>
        <v>0</v>
      </c>
      <c r="Y150" s="6">
        <f>S150-V150</f>
        <v>4701.9756120000002</v>
      </c>
      <c r="Z150" s="20">
        <f>X150+Y150</f>
        <v>4701.9756120000002</v>
      </c>
      <c r="AA150" s="25">
        <f>IF(LEFT(AJ150,6)="Direct",O150,0)</f>
        <v>0</v>
      </c>
      <c r="AB150" s="25">
        <f>O150-AA150</f>
        <v>4757.6400000000003</v>
      </c>
      <c r="AC150" s="25">
        <f>AA150+AB150</f>
        <v>4757.6400000000003</v>
      </c>
      <c r="AD150" s="25">
        <f>IF(LEFT(AJ150,9)="direct-wa", O150,0)</f>
        <v>0</v>
      </c>
      <c r="AE150" s="25">
        <f>IF(AJ150="direct-wa",0,O150*Q150)</f>
        <v>55.664388000000002</v>
      </c>
      <c r="AF150" s="25">
        <f>AD150+AE150</f>
        <v>55.664388000000002</v>
      </c>
      <c r="AG150" s="25">
        <f>IF(LEFT(AJ150,9)="direct-or",O150,0)</f>
        <v>0</v>
      </c>
      <c r="AH150" s="25">
        <f>AB150-AE150</f>
        <v>4701.9756120000002</v>
      </c>
      <c r="AI150" s="25">
        <f>AG150+AH150</f>
        <v>4701.9756120000002</v>
      </c>
      <c r="AJ150" s="7" t="s">
        <v>262</v>
      </c>
    </row>
    <row r="151" spans="1:36" outlineLevel="3" x14ac:dyDescent="0.25">
      <c r="A151" s="102" t="s">
        <v>98</v>
      </c>
      <c r="B151" s="99"/>
      <c r="N151" s="23">
        <f>B151</f>
        <v>0</v>
      </c>
      <c r="O151" s="23">
        <f>SUM(B151:M151)</f>
        <v>0</v>
      </c>
      <c r="P151" s="103"/>
      <c r="Q151" s="117">
        <v>1.17E-2</v>
      </c>
      <c r="R151" s="11">
        <f>IF(LEFT(AJ151,6)="Direct",N151,0)</f>
        <v>0</v>
      </c>
      <c r="S151" s="6">
        <f>N151-R151</f>
        <v>0</v>
      </c>
      <c r="T151" s="20">
        <f>R151+S151</f>
        <v>0</v>
      </c>
      <c r="U151" s="11">
        <f>IF(LEFT(AJ151,9)="direct-wa", N151,0)</f>
        <v>0</v>
      </c>
      <c r="V151" s="6">
        <f>IF(AJ151="direct-wa",0,N151*Q151)</f>
        <v>0</v>
      </c>
      <c r="W151" s="20">
        <f>U151+V151</f>
        <v>0</v>
      </c>
      <c r="X151" s="11">
        <f>IF(LEFT(AJ151,9)="direct-or",N151,0)</f>
        <v>0</v>
      </c>
      <c r="Y151" s="6">
        <f>S151-V151</f>
        <v>0</v>
      </c>
      <c r="Z151" s="20">
        <f>X151+Y151</f>
        <v>0</v>
      </c>
      <c r="AA151" s="25">
        <f>IF(LEFT(AJ151,6)="Direct",O151,0)</f>
        <v>0</v>
      </c>
      <c r="AB151" s="25">
        <f>O151-AA151</f>
        <v>0</v>
      </c>
      <c r="AC151" s="25">
        <f>AA151+AB151</f>
        <v>0</v>
      </c>
      <c r="AD151" s="25">
        <f>IF(LEFT(AJ151,9)="direct-wa", O151,0)</f>
        <v>0</v>
      </c>
      <c r="AE151" s="25">
        <f>IF(AJ151="direct-wa",0,O151*Q151)</f>
        <v>0</v>
      </c>
      <c r="AF151" s="25">
        <f>AD151+AE151</f>
        <v>0</v>
      </c>
      <c r="AG151" s="25">
        <f>IF(LEFT(AJ151,9)="direct-or",O151,0)</f>
        <v>0</v>
      </c>
      <c r="AH151" s="25">
        <f>AB151-AE151</f>
        <v>0</v>
      </c>
      <c r="AI151" s="25">
        <f>AG151+AH151</f>
        <v>0</v>
      </c>
      <c r="AJ151" s="7" t="s">
        <v>263</v>
      </c>
    </row>
    <row r="152" spans="1:36" outlineLevel="2" x14ac:dyDescent="0.25">
      <c r="A152" s="102"/>
      <c r="B152" s="99"/>
      <c r="C152" s="101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9"/>
      <c r="O152" s="109"/>
      <c r="P152" s="103"/>
      <c r="Q152" s="117"/>
      <c r="R152" s="11">
        <f t="shared" ref="R152:Z152" si="179">SUBTOTAL(9,R147:R151)</f>
        <v>0</v>
      </c>
      <c r="S152" s="6">
        <f t="shared" si="179"/>
        <v>43812.36</v>
      </c>
      <c r="T152" s="20">
        <f t="shared" si="179"/>
        <v>43812.36</v>
      </c>
      <c r="U152" s="11">
        <f t="shared" si="179"/>
        <v>0</v>
      </c>
      <c r="V152" s="6">
        <f t="shared" si="179"/>
        <v>512.60461199999997</v>
      </c>
      <c r="W152" s="20">
        <f t="shared" si="179"/>
        <v>512.60461199999997</v>
      </c>
      <c r="X152" s="11">
        <f t="shared" si="179"/>
        <v>0</v>
      </c>
      <c r="Y152" s="6">
        <f t="shared" si="179"/>
        <v>43299.755388000005</v>
      </c>
      <c r="Z152" s="20">
        <f t="shared" si="179"/>
        <v>43299.755388000005</v>
      </c>
      <c r="AA152" s="25"/>
      <c r="AB152" s="25"/>
      <c r="AC152" s="25"/>
      <c r="AD152" s="25"/>
      <c r="AE152" s="25"/>
      <c r="AF152" s="25"/>
      <c r="AG152" s="25"/>
      <c r="AH152" s="25"/>
      <c r="AI152" s="25"/>
      <c r="AJ152" s="118" t="s">
        <v>270</v>
      </c>
    </row>
    <row r="153" spans="1:36" outlineLevel="1" x14ac:dyDescent="0.25">
      <c r="A153" s="128" t="s">
        <v>97</v>
      </c>
      <c r="B153" s="119"/>
      <c r="C153" s="120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1"/>
      <c r="O153" s="121"/>
      <c r="P153" s="122"/>
      <c r="Q153" s="123"/>
      <c r="R153" s="124">
        <f t="shared" ref="R153:Z153" si="180">SUBTOTAL(9,R84:R151)</f>
        <v>291942.07</v>
      </c>
      <c r="S153" s="125">
        <f t="shared" si="180"/>
        <v>802367.36</v>
      </c>
      <c r="T153" s="126">
        <f t="shared" si="180"/>
        <v>1094309.4299999997</v>
      </c>
      <c r="U153" s="124">
        <f t="shared" si="180"/>
        <v>35938.550000000003</v>
      </c>
      <c r="V153" s="125">
        <f t="shared" si="180"/>
        <v>78389.216824000017</v>
      </c>
      <c r="W153" s="126">
        <f t="shared" si="180"/>
        <v>114327.76682400001</v>
      </c>
      <c r="X153" s="124">
        <f t="shared" si="180"/>
        <v>256003.52000000002</v>
      </c>
      <c r="Y153" s="125">
        <f t="shared" si="180"/>
        <v>723978.14317599975</v>
      </c>
      <c r="Z153" s="126">
        <f t="shared" si="180"/>
        <v>979981.66317599965</v>
      </c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27"/>
    </row>
    <row r="154" spans="1:36" outlineLevel="3" x14ac:dyDescent="0.25">
      <c r="A154" s="102" t="s">
        <v>100</v>
      </c>
      <c r="B154" s="99">
        <v>666.23</v>
      </c>
      <c r="N154" s="23">
        <f>B154</f>
        <v>666.23</v>
      </c>
      <c r="O154" s="23">
        <f>SUM(B154:M154)</f>
        <v>666.23</v>
      </c>
      <c r="P154" s="103"/>
      <c r="Q154" s="117">
        <v>0.1013</v>
      </c>
      <c r="R154" s="11">
        <f>IF(LEFT(AJ154,6)="Direct",N154,0)</f>
        <v>0</v>
      </c>
      <c r="S154" s="6">
        <f>N154-R154</f>
        <v>666.23</v>
      </c>
      <c r="T154" s="20">
        <f>R154+S154</f>
        <v>666.23</v>
      </c>
      <c r="U154" s="11">
        <f>IF(LEFT(AJ154,9)="direct-wa", N154,0)</f>
        <v>0</v>
      </c>
      <c r="V154" s="6">
        <f>IF(AJ154="direct-wa",0,N154*Q154)</f>
        <v>67.489098999999996</v>
      </c>
      <c r="W154" s="20">
        <f>U154+V154</f>
        <v>67.489098999999996</v>
      </c>
      <c r="X154" s="11">
        <f>IF(LEFT(AJ154,9)="direct-or",N154,0)</f>
        <v>0</v>
      </c>
      <c r="Y154" s="6">
        <f>S154-V154</f>
        <v>598.74090100000001</v>
      </c>
      <c r="Z154" s="20">
        <f>X154+Y154</f>
        <v>598.74090100000001</v>
      </c>
      <c r="AA154" s="25">
        <f>IF(LEFT(AJ154,6)="Direct",O154,0)</f>
        <v>0</v>
      </c>
      <c r="AB154" s="25">
        <f>O154-AA154</f>
        <v>666.23</v>
      </c>
      <c r="AC154" s="25">
        <f>AA154+AB154</f>
        <v>666.23</v>
      </c>
      <c r="AD154" s="25">
        <f>IF(LEFT(AJ154,9)="direct-wa", O154,0)</f>
        <v>0</v>
      </c>
      <c r="AE154" s="25">
        <f>IF(AJ154="direct-wa",0,O154*Q154)</f>
        <v>67.489098999999996</v>
      </c>
      <c r="AF154" s="25">
        <f>AD154+AE154</f>
        <v>67.489098999999996</v>
      </c>
      <c r="AG154" s="25">
        <f>IF(LEFT(AJ154,9)="direct-or",O154,0)</f>
        <v>0</v>
      </c>
      <c r="AH154" s="25">
        <f>AB154-AE154</f>
        <v>598.74090100000001</v>
      </c>
      <c r="AI154" s="25">
        <f>AG154+AH154</f>
        <v>598.74090100000001</v>
      </c>
      <c r="AJ154" s="7" t="s">
        <v>52</v>
      </c>
    </row>
    <row r="155" spans="1:36" outlineLevel="3" x14ac:dyDescent="0.25">
      <c r="A155" s="102" t="s">
        <v>100</v>
      </c>
      <c r="B155" s="99"/>
      <c r="N155" s="23">
        <f>B155</f>
        <v>0</v>
      </c>
      <c r="O155" s="23">
        <f>SUM(B155:M155)</f>
        <v>0</v>
      </c>
      <c r="P155" s="103"/>
      <c r="Q155" s="117">
        <v>0.1013</v>
      </c>
      <c r="R155" s="11">
        <f>IF(LEFT(AJ155,6)="Direct",N155,0)</f>
        <v>0</v>
      </c>
      <c r="S155" s="6">
        <f>N155-R155</f>
        <v>0</v>
      </c>
      <c r="T155" s="20">
        <f>R155+S155</f>
        <v>0</v>
      </c>
      <c r="U155" s="11">
        <f>IF(LEFT(AJ155,9)="direct-wa", N155,0)</f>
        <v>0</v>
      </c>
      <c r="V155" s="6">
        <f>IF(AJ155="direct-wa",0,N155*Q155)</f>
        <v>0</v>
      </c>
      <c r="W155" s="20">
        <f>U155+V155</f>
        <v>0</v>
      </c>
      <c r="X155" s="11">
        <f>IF(LEFT(AJ155,9)="direct-or",N155,0)</f>
        <v>0</v>
      </c>
      <c r="Y155" s="6">
        <f>S155-V155</f>
        <v>0</v>
      </c>
      <c r="Z155" s="20">
        <f>X155+Y155</f>
        <v>0</v>
      </c>
      <c r="AA155" s="25">
        <f>IF(LEFT(AJ155,6)="Direct",O155,0)</f>
        <v>0</v>
      </c>
      <c r="AB155" s="25">
        <f>O155-AA155</f>
        <v>0</v>
      </c>
      <c r="AC155" s="25">
        <f>AA155+AB155</f>
        <v>0</v>
      </c>
      <c r="AD155" s="25">
        <f>IF(LEFT(AJ155,9)="direct-wa", O155,0)</f>
        <v>0</v>
      </c>
      <c r="AE155" s="25">
        <f>IF(AJ155="direct-wa",0,O155*Q155)</f>
        <v>0</v>
      </c>
      <c r="AF155" s="25">
        <f>AD155+AE155</f>
        <v>0</v>
      </c>
      <c r="AG155" s="25">
        <f>IF(LEFT(AJ155,9)="direct-or",O155,0)</f>
        <v>0</v>
      </c>
      <c r="AH155" s="25">
        <f>AB155-AE155</f>
        <v>0</v>
      </c>
      <c r="AI155" s="25">
        <f>AG155+AH155</f>
        <v>0</v>
      </c>
      <c r="AJ155" s="7" t="s">
        <v>52</v>
      </c>
    </row>
    <row r="156" spans="1:36" outlineLevel="2" x14ac:dyDescent="0.25">
      <c r="A156" s="102"/>
      <c r="B156" s="99"/>
      <c r="C156" s="101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9"/>
      <c r="O156" s="109"/>
      <c r="P156" s="103"/>
      <c r="Q156" s="117"/>
      <c r="R156" s="11">
        <f t="shared" ref="R156:Z156" si="181">SUBTOTAL(9,R154:R155)</f>
        <v>0</v>
      </c>
      <c r="S156" s="6">
        <f t="shared" si="181"/>
        <v>666.23</v>
      </c>
      <c r="T156" s="20">
        <f t="shared" si="181"/>
        <v>666.23</v>
      </c>
      <c r="U156" s="11">
        <f t="shared" si="181"/>
        <v>0</v>
      </c>
      <c r="V156" s="6">
        <f t="shared" si="181"/>
        <v>67.489098999999996</v>
      </c>
      <c r="W156" s="20">
        <f t="shared" si="181"/>
        <v>67.489098999999996</v>
      </c>
      <c r="X156" s="11">
        <f t="shared" si="181"/>
        <v>0</v>
      </c>
      <c r="Y156" s="6">
        <f t="shared" si="181"/>
        <v>598.74090100000001</v>
      </c>
      <c r="Z156" s="20">
        <f t="shared" si="181"/>
        <v>598.74090100000001</v>
      </c>
      <c r="AA156" s="25"/>
      <c r="AB156" s="25"/>
      <c r="AC156" s="25"/>
      <c r="AD156" s="25"/>
      <c r="AE156" s="25"/>
      <c r="AF156" s="25"/>
      <c r="AG156" s="25"/>
      <c r="AH156" s="25"/>
      <c r="AI156" s="25"/>
      <c r="AJ156" s="118" t="s">
        <v>268</v>
      </c>
    </row>
    <row r="157" spans="1:36" outlineLevel="3" x14ac:dyDescent="0.25">
      <c r="A157" s="102" t="s">
        <v>100</v>
      </c>
      <c r="B157" s="99">
        <v>11174.09</v>
      </c>
      <c r="N157" s="23">
        <f>B157</f>
        <v>11174.09</v>
      </c>
      <c r="O157" s="23">
        <f>SUM(B157:M157)</f>
        <v>11174.09</v>
      </c>
      <c r="P157" s="103"/>
      <c r="Q157" s="117">
        <v>0</v>
      </c>
      <c r="R157" s="11">
        <f>IF(LEFT(AJ157,6)="Direct",N157,0)</f>
        <v>11174.09</v>
      </c>
      <c r="S157" s="6">
        <f>N157-R157</f>
        <v>0</v>
      </c>
      <c r="T157" s="20">
        <f>R157+S157</f>
        <v>11174.09</v>
      </c>
      <c r="U157" s="11">
        <f>IF(LEFT(AJ157,9)="direct-wa", N157,0)</f>
        <v>0</v>
      </c>
      <c r="V157" s="6">
        <f>IF(AJ157="direct-wa",0,N157*Q157)</f>
        <v>0</v>
      </c>
      <c r="W157" s="20">
        <f>U157+V157</f>
        <v>0</v>
      </c>
      <c r="X157" s="11">
        <f>IF(LEFT(AJ157,9)="direct-or",N157,0)</f>
        <v>11174.09</v>
      </c>
      <c r="Y157" s="6">
        <f>S157-V157</f>
        <v>0</v>
      </c>
      <c r="Z157" s="20">
        <f>X157+Y157</f>
        <v>11174.09</v>
      </c>
      <c r="AA157" s="25">
        <f>IF(LEFT(AJ157,6)="Direct",O157,0)</f>
        <v>11174.09</v>
      </c>
      <c r="AB157" s="25">
        <f>O157-AA157</f>
        <v>0</v>
      </c>
      <c r="AC157" s="25">
        <f>AA157+AB157</f>
        <v>11174.09</v>
      </c>
      <c r="AD157" s="25">
        <f>IF(LEFT(AJ157,9)="direct-wa", O157,0)</f>
        <v>0</v>
      </c>
      <c r="AE157" s="25">
        <f>IF(AJ157="direct-wa",0,O157*Q157)</f>
        <v>0</v>
      </c>
      <c r="AF157" s="25">
        <f>AD157+AE157</f>
        <v>0</v>
      </c>
      <c r="AG157" s="25">
        <f>IF(LEFT(AJ157,9)="direct-or",O157,0)</f>
        <v>11174.09</v>
      </c>
      <c r="AH157" s="25">
        <f>AB157-AE157</f>
        <v>0</v>
      </c>
      <c r="AI157" s="25">
        <f>AG157+AH157</f>
        <v>11174.09</v>
      </c>
      <c r="AJ157" s="7" t="s">
        <v>67</v>
      </c>
    </row>
    <row r="158" spans="1:36" outlineLevel="2" x14ac:dyDescent="0.25">
      <c r="A158" s="102"/>
      <c r="B158" s="99"/>
      <c r="C158" s="101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9"/>
      <c r="O158" s="109"/>
      <c r="P158" s="103"/>
      <c r="Q158" s="117"/>
      <c r="R158" s="11">
        <f t="shared" ref="R158:Z158" si="182">SUBTOTAL(9,R157:R157)</f>
        <v>11174.09</v>
      </c>
      <c r="S158" s="6">
        <f t="shared" si="182"/>
        <v>0</v>
      </c>
      <c r="T158" s="20">
        <f t="shared" si="182"/>
        <v>11174.09</v>
      </c>
      <c r="U158" s="11">
        <f t="shared" si="182"/>
        <v>0</v>
      </c>
      <c r="V158" s="6">
        <f t="shared" si="182"/>
        <v>0</v>
      </c>
      <c r="W158" s="20">
        <f t="shared" si="182"/>
        <v>0</v>
      </c>
      <c r="X158" s="11">
        <f t="shared" si="182"/>
        <v>11174.09</v>
      </c>
      <c r="Y158" s="6">
        <f t="shared" si="182"/>
        <v>0</v>
      </c>
      <c r="Z158" s="20">
        <f t="shared" si="182"/>
        <v>11174.09</v>
      </c>
      <c r="AA158" s="25"/>
      <c r="AB158" s="25"/>
      <c r="AC158" s="25"/>
      <c r="AD158" s="25"/>
      <c r="AE158" s="25"/>
      <c r="AF158" s="25"/>
      <c r="AG158" s="25"/>
      <c r="AH158" s="25"/>
      <c r="AI158" s="25"/>
      <c r="AJ158" s="118" t="s">
        <v>276</v>
      </c>
    </row>
    <row r="159" spans="1:36" outlineLevel="3" x14ac:dyDescent="0.25">
      <c r="A159" s="102" t="s">
        <v>100</v>
      </c>
      <c r="B159" s="99">
        <v>23727.39</v>
      </c>
      <c r="N159" s="23">
        <f>B159</f>
        <v>23727.39</v>
      </c>
      <c r="O159" s="23">
        <f>SUM(B159:M159)</f>
        <v>23727.39</v>
      </c>
      <c r="P159" s="103"/>
      <c r="Q159" s="117">
        <v>7.9699999999999993E-2</v>
      </c>
      <c r="R159" s="11">
        <f>IF(LEFT(AJ159,6)="Direct",N159,0)</f>
        <v>0</v>
      </c>
      <c r="S159" s="6">
        <f>N159-R159</f>
        <v>23727.39</v>
      </c>
      <c r="T159" s="20">
        <f>R159+S159</f>
        <v>23727.39</v>
      </c>
      <c r="U159" s="11">
        <f>IF(LEFT(AJ159,9)="direct-wa", N159,0)</f>
        <v>0</v>
      </c>
      <c r="V159" s="6">
        <f>IF(AJ159="direct-wa",0,N159*Q159)</f>
        <v>1891.0729829999998</v>
      </c>
      <c r="W159" s="20">
        <f>U159+V159</f>
        <v>1891.0729829999998</v>
      </c>
      <c r="X159" s="11">
        <f>IF(LEFT(AJ159,9)="direct-or",N159,0)</f>
        <v>0</v>
      </c>
      <c r="Y159" s="6">
        <f>S159-V159</f>
        <v>21836.317017000001</v>
      </c>
      <c r="Z159" s="20">
        <f>X159+Y159</f>
        <v>21836.317017000001</v>
      </c>
      <c r="AA159" s="25">
        <f>IF(LEFT(AJ159,6)="Direct",O159,0)</f>
        <v>0</v>
      </c>
      <c r="AB159" s="25">
        <f>O159-AA159</f>
        <v>23727.39</v>
      </c>
      <c r="AC159" s="25">
        <f>AA159+AB159</f>
        <v>23727.39</v>
      </c>
      <c r="AD159" s="25">
        <f>IF(LEFT(AJ159,9)="direct-wa", O159,0)</f>
        <v>0</v>
      </c>
      <c r="AE159" s="25">
        <f>IF(AJ159="direct-wa",0,O159*Q159)</f>
        <v>1891.0729829999998</v>
      </c>
      <c r="AF159" s="25">
        <f>AD159+AE159</f>
        <v>1891.0729829999998</v>
      </c>
      <c r="AG159" s="25">
        <f>IF(LEFT(AJ159,9)="direct-or",O159,0)</f>
        <v>0</v>
      </c>
      <c r="AH159" s="25">
        <f>AB159-AE159</f>
        <v>21836.317017000001</v>
      </c>
      <c r="AI159" s="25">
        <f>AG159+AH159</f>
        <v>21836.317017000001</v>
      </c>
      <c r="AJ159" s="7" t="s">
        <v>48</v>
      </c>
    </row>
    <row r="160" spans="1:36" outlineLevel="3" x14ac:dyDescent="0.25">
      <c r="A160" s="102" t="s">
        <v>100</v>
      </c>
      <c r="B160" s="99"/>
      <c r="N160" s="23">
        <f>B160</f>
        <v>0</v>
      </c>
      <c r="O160" s="23">
        <f>SUM(B160:M160)</f>
        <v>0</v>
      </c>
      <c r="P160" s="103"/>
      <c r="Q160" s="117">
        <v>7.9699999999999993E-2</v>
      </c>
      <c r="R160" s="11">
        <f>IF(LEFT(AJ160,6)="Direct",N160,0)</f>
        <v>0</v>
      </c>
      <c r="S160" s="6">
        <f>N160-R160</f>
        <v>0</v>
      </c>
      <c r="T160" s="20">
        <f>R160+S160</f>
        <v>0</v>
      </c>
      <c r="U160" s="11">
        <f>IF(LEFT(AJ160,9)="direct-wa", N160,0)</f>
        <v>0</v>
      </c>
      <c r="V160" s="6">
        <f>IF(AJ160="direct-wa",0,N160*Q160)</f>
        <v>0</v>
      </c>
      <c r="W160" s="20">
        <f>U160+V160</f>
        <v>0</v>
      </c>
      <c r="X160" s="11">
        <f>IF(LEFT(AJ160,9)="direct-or",N160,0)</f>
        <v>0</v>
      </c>
      <c r="Y160" s="6">
        <f>S160-V160</f>
        <v>0</v>
      </c>
      <c r="Z160" s="20">
        <f>X160+Y160</f>
        <v>0</v>
      </c>
      <c r="AA160" s="25">
        <f>IF(LEFT(AJ160,6)="Direct",O160,0)</f>
        <v>0</v>
      </c>
      <c r="AB160" s="25">
        <f>O160-AA160</f>
        <v>0</v>
      </c>
      <c r="AC160" s="25">
        <f>AA160+AB160</f>
        <v>0</v>
      </c>
      <c r="AD160" s="25">
        <f>IF(LEFT(AJ160,9)="direct-wa", O160,0)</f>
        <v>0</v>
      </c>
      <c r="AE160" s="25">
        <f>IF(AJ160="direct-wa",0,O160*Q160)</f>
        <v>0</v>
      </c>
      <c r="AF160" s="25">
        <f>AD160+AE160</f>
        <v>0</v>
      </c>
      <c r="AG160" s="25">
        <f>IF(LEFT(AJ160,9)="direct-or",O160,0)</f>
        <v>0</v>
      </c>
      <c r="AH160" s="25">
        <f>AB160-AE160</f>
        <v>0</v>
      </c>
      <c r="AI160" s="25">
        <f>AG160+AH160</f>
        <v>0</v>
      </c>
      <c r="AJ160" s="7" t="s">
        <v>48</v>
      </c>
    </row>
    <row r="161" spans="1:36" outlineLevel="3" x14ac:dyDescent="0.25">
      <c r="A161" s="102" t="s">
        <v>100</v>
      </c>
      <c r="B161" s="99">
        <v>236.4</v>
      </c>
      <c r="N161" s="23">
        <f>B161</f>
        <v>236.4</v>
      </c>
      <c r="O161" s="23">
        <f>SUM(B161:M161)</f>
        <v>236.4</v>
      </c>
      <c r="P161" s="103"/>
      <c r="Q161" s="117">
        <v>7.9699999999999993E-2</v>
      </c>
      <c r="R161" s="11">
        <f>IF(LEFT(AJ161,6)="Direct",N161,0)</f>
        <v>0</v>
      </c>
      <c r="S161" s="6">
        <f>N161-R161</f>
        <v>236.4</v>
      </c>
      <c r="T161" s="20">
        <f>R161+S161</f>
        <v>236.4</v>
      </c>
      <c r="U161" s="11">
        <f>IF(LEFT(AJ161,9)="direct-wa", N161,0)</f>
        <v>0</v>
      </c>
      <c r="V161" s="6">
        <f>IF(AJ161="direct-wa",0,N161*Q161)</f>
        <v>18.841079999999998</v>
      </c>
      <c r="W161" s="20">
        <f>U161+V161</f>
        <v>18.841079999999998</v>
      </c>
      <c r="X161" s="11">
        <f>IF(LEFT(AJ161,9)="direct-or",N161,0)</f>
        <v>0</v>
      </c>
      <c r="Y161" s="6">
        <f>S161-V161</f>
        <v>217.55892</v>
      </c>
      <c r="Z161" s="20">
        <f>X161+Y161</f>
        <v>217.55892</v>
      </c>
      <c r="AA161" s="25">
        <f>IF(LEFT(AJ161,6)="Direct",O161,0)</f>
        <v>0</v>
      </c>
      <c r="AB161" s="25">
        <f>O161-AA161</f>
        <v>236.4</v>
      </c>
      <c r="AC161" s="25">
        <f>AA161+AB161</f>
        <v>236.4</v>
      </c>
      <c r="AD161" s="25">
        <f>IF(LEFT(AJ161,9)="direct-wa", O161,0)</f>
        <v>0</v>
      </c>
      <c r="AE161" s="25">
        <f>IF(AJ161="direct-wa",0,O161*Q161)</f>
        <v>18.841079999999998</v>
      </c>
      <c r="AF161" s="25">
        <f>AD161+AE161</f>
        <v>18.841079999999998</v>
      </c>
      <c r="AG161" s="25">
        <f>IF(LEFT(AJ161,9)="direct-or",O161,0)</f>
        <v>0</v>
      </c>
      <c r="AH161" s="25">
        <f>AB161-AE161</f>
        <v>217.55892</v>
      </c>
      <c r="AI161" s="25">
        <f>AG161+AH161</f>
        <v>217.55892</v>
      </c>
      <c r="AJ161" s="7" t="s">
        <v>50</v>
      </c>
    </row>
    <row r="162" spans="1:36" outlineLevel="2" x14ac:dyDescent="0.25">
      <c r="A162" s="102"/>
      <c r="B162" s="99"/>
      <c r="C162" s="101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9"/>
      <c r="O162" s="109"/>
      <c r="P162" s="103"/>
      <c r="Q162" s="117"/>
      <c r="R162" s="11">
        <f t="shared" ref="R162:Z162" si="183">SUBTOTAL(9,R159:R161)</f>
        <v>0</v>
      </c>
      <c r="S162" s="6">
        <f t="shared" si="183"/>
        <v>23963.79</v>
      </c>
      <c r="T162" s="20">
        <f t="shared" si="183"/>
        <v>23963.79</v>
      </c>
      <c r="U162" s="11">
        <f t="shared" si="183"/>
        <v>0</v>
      </c>
      <c r="V162" s="6">
        <f t="shared" si="183"/>
        <v>1909.9140629999997</v>
      </c>
      <c r="W162" s="20">
        <f t="shared" si="183"/>
        <v>1909.9140629999997</v>
      </c>
      <c r="X162" s="11">
        <f t="shared" si="183"/>
        <v>0</v>
      </c>
      <c r="Y162" s="6">
        <f t="shared" si="183"/>
        <v>22053.875937000001</v>
      </c>
      <c r="Z162" s="20">
        <f t="shared" si="183"/>
        <v>22053.875937000001</v>
      </c>
      <c r="AA162" s="25"/>
      <c r="AB162" s="25"/>
      <c r="AC162" s="25"/>
      <c r="AD162" s="25"/>
      <c r="AE162" s="25"/>
      <c r="AF162" s="25"/>
      <c r="AG162" s="25"/>
      <c r="AH162" s="25"/>
      <c r="AI162" s="25"/>
      <c r="AJ162" s="118" t="s">
        <v>269</v>
      </c>
    </row>
    <row r="163" spans="1:36" outlineLevel="3" x14ac:dyDescent="0.25">
      <c r="A163" s="102" t="s">
        <v>100</v>
      </c>
      <c r="B163" s="99">
        <v>6740.41</v>
      </c>
      <c r="N163" s="23">
        <f>B163</f>
        <v>6740.41</v>
      </c>
      <c r="O163" s="23">
        <f>SUM(B163:M163)</f>
        <v>6740.41</v>
      </c>
      <c r="P163" s="103"/>
      <c r="Q163" s="117">
        <v>0.1077</v>
      </c>
      <c r="R163" s="11">
        <f>IF(LEFT(AJ163,6)="Direct",N163,0)</f>
        <v>0</v>
      </c>
      <c r="S163" s="6">
        <f>N163-R163</f>
        <v>6740.41</v>
      </c>
      <c r="T163" s="20">
        <f>R163+S163</f>
        <v>6740.41</v>
      </c>
      <c r="U163" s="11">
        <f>IF(LEFT(AJ163,9)="direct-wa", N163,0)</f>
        <v>0</v>
      </c>
      <c r="V163" s="6">
        <f>IF(AJ163="direct-wa",0,N163*Q163)</f>
        <v>725.94215700000007</v>
      </c>
      <c r="W163" s="20">
        <f>U163+V163</f>
        <v>725.94215700000007</v>
      </c>
      <c r="X163" s="11">
        <f>IF(LEFT(AJ163,9)="direct-or",N163,0)</f>
        <v>0</v>
      </c>
      <c r="Y163" s="6">
        <f>S163-V163</f>
        <v>6014.4678429999994</v>
      </c>
      <c r="Z163" s="20">
        <f>X163+Y163</f>
        <v>6014.4678429999994</v>
      </c>
      <c r="AA163" s="25">
        <f>IF(LEFT(AJ163,6)="Direct",O163,0)</f>
        <v>0</v>
      </c>
      <c r="AB163" s="25">
        <f>O163-AA163</f>
        <v>6740.41</v>
      </c>
      <c r="AC163" s="25">
        <f>AA163+AB163</f>
        <v>6740.41</v>
      </c>
      <c r="AD163" s="25">
        <f>IF(LEFT(AJ163,9)="direct-wa", O163,0)</f>
        <v>0</v>
      </c>
      <c r="AE163" s="25">
        <f>IF(AJ163="direct-wa",0,O163*Q163)</f>
        <v>725.94215700000007</v>
      </c>
      <c r="AF163" s="25">
        <f>AD163+AE163</f>
        <v>725.94215700000007</v>
      </c>
      <c r="AG163" s="25">
        <f>IF(LEFT(AJ163,9)="direct-or",O163,0)</f>
        <v>0</v>
      </c>
      <c r="AH163" s="25">
        <f>AB163-AE163</f>
        <v>6014.4678429999994</v>
      </c>
      <c r="AI163" s="25">
        <f>AG163+AH163</f>
        <v>6014.4678429999994</v>
      </c>
      <c r="AJ163" s="7" t="s">
        <v>59</v>
      </c>
    </row>
    <row r="164" spans="1:36" outlineLevel="3" x14ac:dyDescent="0.25">
      <c r="A164" s="102" t="s">
        <v>100</v>
      </c>
      <c r="B164" s="99">
        <v>1360.51</v>
      </c>
      <c r="N164" s="23">
        <f>B164</f>
        <v>1360.51</v>
      </c>
      <c r="O164" s="23">
        <f>SUM(B164:M164)</f>
        <v>1360.51</v>
      </c>
      <c r="P164" s="103"/>
      <c r="Q164" s="117">
        <v>0.1077</v>
      </c>
      <c r="R164" s="11">
        <f>IF(LEFT(AJ164,6)="Direct",N164,0)</f>
        <v>0</v>
      </c>
      <c r="S164" s="6">
        <f>N164-R164</f>
        <v>1360.51</v>
      </c>
      <c r="T164" s="20">
        <f>R164+S164</f>
        <v>1360.51</v>
      </c>
      <c r="U164" s="11">
        <f>IF(LEFT(AJ164,9)="direct-wa", N164,0)</f>
        <v>0</v>
      </c>
      <c r="V164" s="6">
        <f>IF(AJ164="direct-wa",0,N164*Q164)</f>
        <v>146.526927</v>
      </c>
      <c r="W164" s="20">
        <f>U164+V164</f>
        <v>146.526927</v>
      </c>
      <c r="X164" s="11">
        <f>IF(LEFT(AJ164,9)="direct-or",N164,0)</f>
        <v>0</v>
      </c>
      <c r="Y164" s="6">
        <f>S164-V164</f>
        <v>1213.9830729999999</v>
      </c>
      <c r="Z164" s="20">
        <f>X164+Y164</f>
        <v>1213.9830729999999</v>
      </c>
      <c r="AA164" s="25">
        <f>IF(LEFT(AJ164,6)="Direct",O164,0)</f>
        <v>0</v>
      </c>
      <c r="AB164" s="25">
        <f>O164-AA164</f>
        <v>1360.51</v>
      </c>
      <c r="AC164" s="25">
        <f>AA164+AB164</f>
        <v>1360.51</v>
      </c>
      <c r="AD164" s="25">
        <f>IF(LEFT(AJ164,9)="direct-wa", O164,0)</f>
        <v>0</v>
      </c>
      <c r="AE164" s="25">
        <f>IF(AJ164="direct-wa",0,O164*Q164)</f>
        <v>146.526927</v>
      </c>
      <c r="AF164" s="25">
        <f>AD164+AE164</f>
        <v>146.526927</v>
      </c>
      <c r="AG164" s="25">
        <f>IF(LEFT(AJ164,9)="direct-or",O164,0)</f>
        <v>0</v>
      </c>
      <c r="AH164" s="25">
        <f>AB164-AE164</f>
        <v>1213.9830729999999</v>
      </c>
      <c r="AI164" s="25">
        <f>AG164+AH164</f>
        <v>1213.9830729999999</v>
      </c>
      <c r="AJ164" s="7" t="s">
        <v>70</v>
      </c>
    </row>
    <row r="165" spans="1:36" outlineLevel="2" x14ac:dyDescent="0.25">
      <c r="A165" s="102"/>
      <c r="B165" s="99"/>
      <c r="C165" s="101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9"/>
      <c r="O165" s="109"/>
      <c r="P165" s="103"/>
      <c r="Q165" s="117"/>
      <c r="R165" s="11">
        <f t="shared" ref="R165:Z165" si="184">SUBTOTAL(9,R163:R164)</f>
        <v>0</v>
      </c>
      <c r="S165" s="6">
        <f t="shared" si="184"/>
        <v>8100.92</v>
      </c>
      <c r="T165" s="20">
        <f t="shared" si="184"/>
        <v>8100.92</v>
      </c>
      <c r="U165" s="11">
        <f t="shared" si="184"/>
        <v>0</v>
      </c>
      <c r="V165" s="6">
        <f t="shared" si="184"/>
        <v>872.46908400000007</v>
      </c>
      <c r="W165" s="20">
        <f t="shared" si="184"/>
        <v>872.46908400000007</v>
      </c>
      <c r="X165" s="11">
        <f t="shared" si="184"/>
        <v>0</v>
      </c>
      <c r="Y165" s="6">
        <f t="shared" si="184"/>
        <v>7228.4509159999998</v>
      </c>
      <c r="Z165" s="20">
        <f t="shared" si="184"/>
        <v>7228.4509159999998</v>
      </c>
      <c r="AA165" s="25"/>
      <c r="AB165" s="25"/>
      <c r="AC165" s="25"/>
      <c r="AD165" s="25"/>
      <c r="AE165" s="25"/>
      <c r="AF165" s="25"/>
      <c r="AG165" s="25"/>
      <c r="AH165" s="25"/>
      <c r="AI165" s="25"/>
      <c r="AJ165" s="118" t="s">
        <v>275</v>
      </c>
    </row>
    <row r="166" spans="1:36" outlineLevel="1" x14ac:dyDescent="0.25">
      <c r="A166" s="128" t="s">
        <v>99</v>
      </c>
      <c r="B166" s="119"/>
      <c r="C166" s="120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1"/>
      <c r="O166" s="121"/>
      <c r="P166" s="122"/>
      <c r="Q166" s="123"/>
      <c r="R166" s="124">
        <f t="shared" ref="R166:Z166" si="185">SUBTOTAL(9,R154:R164)</f>
        <v>11174.09</v>
      </c>
      <c r="S166" s="125">
        <f t="shared" si="185"/>
        <v>32730.94</v>
      </c>
      <c r="T166" s="126">
        <f t="shared" si="185"/>
        <v>43905.030000000006</v>
      </c>
      <c r="U166" s="124">
        <f t="shared" si="185"/>
        <v>0</v>
      </c>
      <c r="V166" s="125">
        <f t="shared" si="185"/>
        <v>2849.8722459999994</v>
      </c>
      <c r="W166" s="126">
        <f t="shared" si="185"/>
        <v>2849.8722459999994</v>
      </c>
      <c r="X166" s="124">
        <f t="shared" si="185"/>
        <v>11174.09</v>
      </c>
      <c r="Y166" s="125">
        <f t="shared" si="185"/>
        <v>29881.067754</v>
      </c>
      <c r="Z166" s="126">
        <f t="shared" si="185"/>
        <v>41055.157754000007</v>
      </c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27"/>
    </row>
    <row r="167" spans="1:36" outlineLevel="3" x14ac:dyDescent="0.25">
      <c r="A167" s="102" t="s">
        <v>102</v>
      </c>
      <c r="B167" s="99">
        <v>10152.33</v>
      </c>
      <c r="N167" s="23">
        <f>B167</f>
        <v>10152.33</v>
      </c>
      <c r="O167" s="23">
        <f>SUM(B167:M167)</f>
        <v>10152.33</v>
      </c>
      <c r="P167" s="103"/>
      <c r="Q167" s="117">
        <v>0.1013</v>
      </c>
      <c r="R167" s="11">
        <f>IF(LEFT(AJ167,6)="Direct",N167,0)</f>
        <v>0</v>
      </c>
      <c r="S167" s="6">
        <f>N167-R167</f>
        <v>10152.33</v>
      </c>
      <c r="T167" s="20">
        <f>R167+S167</f>
        <v>10152.33</v>
      </c>
      <c r="U167" s="11">
        <f>IF(LEFT(AJ167,9)="direct-wa", N167,0)</f>
        <v>0</v>
      </c>
      <c r="V167" s="6">
        <f>IF(AJ167="direct-wa",0,N167*Q167)</f>
        <v>1028.4310290000001</v>
      </c>
      <c r="W167" s="20">
        <f>U167+V167</f>
        <v>1028.4310290000001</v>
      </c>
      <c r="X167" s="11">
        <f>IF(LEFT(AJ167,9)="direct-or",N167,0)</f>
        <v>0</v>
      </c>
      <c r="Y167" s="6">
        <f>S167-V167</f>
        <v>9123.8989710000005</v>
      </c>
      <c r="Z167" s="20">
        <f>X167+Y167</f>
        <v>9123.8989710000005</v>
      </c>
      <c r="AA167" s="25">
        <f>IF(LEFT(AJ167,6)="Direct",O167,0)</f>
        <v>0</v>
      </c>
      <c r="AB167" s="25">
        <f>O167-AA167</f>
        <v>10152.33</v>
      </c>
      <c r="AC167" s="25">
        <f>AA167+AB167</f>
        <v>10152.33</v>
      </c>
      <c r="AD167" s="25">
        <f>IF(LEFT(AJ167,9)="direct-wa", O167,0)</f>
        <v>0</v>
      </c>
      <c r="AE167" s="25">
        <f>IF(AJ167="direct-wa",0,O167*Q167)</f>
        <v>1028.4310290000001</v>
      </c>
      <c r="AF167" s="25">
        <f>AD167+AE167</f>
        <v>1028.4310290000001</v>
      </c>
      <c r="AG167" s="25">
        <f>IF(LEFT(AJ167,9)="direct-or",O167,0)</f>
        <v>0</v>
      </c>
      <c r="AH167" s="25">
        <f>AB167-AE167</f>
        <v>9123.8989710000005</v>
      </c>
      <c r="AI167" s="25">
        <f>AG167+AH167</f>
        <v>9123.8989710000005</v>
      </c>
      <c r="AJ167" s="7" t="s">
        <v>52</v>
      </c>
    </row>
    <row r="168" spans="1:36" outlineLevel="2" x14ac:dyDescent="0.25">
      <c r="A168" s="102"/>
      <c r="B168" s="99"/>
      <c r="C168" s="101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9"/>
      <c r="O168" s="109"/>
      <c r="P168" s="103"/>
      <c r="Q168" s="117"/>
      <c r="R168" s="11">
        <f t="shared" ref="R168:Z168" si="186">SUBTOTAL(9,R167:R167)</f>
        <v>0</v>
      </c>
      <c r="S168" s="6">
        <f t="shared" si="186"/>
        <v>10152.33</v>
      </c>
      <c r="T168" s="20">
        <f t="shared" si="186"/>
        <v>10152.33</v>
      </c>
      <c r="U168" s="11">
        <f t="shared" si="186"/>
        <v>0</v>
      </c>
      <c r="V168" s="6">
        <f t="shared" si="186"/>
        <v>1028.4310290000001</v>
      </c>
      <c r="W168" s="20">
        <f t="shared" si="186"/>
        <v>1028.4310290000001</v>
      </c>
      <c r="X168" s="11">
        <f t="shared" si="186"/>
        <v>0</v>
      </c>
      <c r="Y168" s="6">
        <f t="shared" si="186"/>
        <v>9123.8989710000005</v>
      </c>
      <c r="Z168" s="20">
        <f t="shared" si="186"/>
        <v>9123.8989710000005</v>
      </c>
      <c r="AA168" s="25"/>
      <c r="AB168" s="25"/>
      <c r="AC168" s="25"/>
      <c r="AD168" s="25"/>
      <c r="AE168" s="25"/>
      <c r="AF168" s="25"/>
      <c r="AG168" s="25"/>
      <c r="AH168" s="25"/>
      <c r="AI168" s="25"/>
      <c r="AJ168" s="118" t="s">
        <v>268</v>
      </c>
    </row>
    <row r="169" spans="1:36" outlineLevel="3" x14ac:dyDescent="0.25">
      <c r="A169" s="102" t="s">
        <v>102</v>
      </c>
      <c r="B169" s="99">
        <v>2768.81</v>
      </c>
      <c r="N169" s="23">
        <f>B169</f>
        <v>2768.81</v>
      </c>
      <c r="O169" s="23">
        <f>SUM(B169:M169)</f>
        <v>2768.81</v>
      </c>
      <c r="P169" s="103"/>
      <c r="Q169" s="117">
        <v>0.1086</v>
      </c>
      <c r="R169" s="11">
        <f>IF(LEFT(AJ169,6)="Direct",N169,0)</f>
        <v>0</v>
      </c>
      <c r="S169" s="6">
        <f>N169-R169</f>
        <v>2768.81</v>
      </c>
      <c r="T169" s="20">
        <f>R169+S169</f>
        <v>2768.81</v>
      </c>
      <c r="U169" s="11">
        <f>IF(LEFT(AJ169,9)="direct-wa", N169,0)</f>
        <v>0</v>
      </c>
      <c r="V169" s="6">
        <f>IF(AJ169="direct-wa",0,N169*Q169)</f>
        <v>300.69276600000001</v>
      </c>
      <c r="W169" s="20">
        <f>U169+V169</f>
        <v>300.69276600000001</v>
      </c>
      <c r="X169" s="11">
        <f>IF(LEFT(AJ169,9)="direct-or",N169,0)</f>
        <v>0</v>
      </c>
      <c r="Y169" s="6">
        <f>S169-V169</f>
        <v>2468.1172339999998</v>
      </c>
      <c r="Z169" s="20">
        <f>X169+Y169</f>
        <v>2468.1172339999998</v>
      </c>
      <c r="AA169" s="25">
        <f>IF(LEFT(AJ169,6)="Direct",O169,0)</f>
        <v>0</v>
      </c>
      <c r="AB169" s="25">
        <f>O169-AA169</f>
        <v>2768.81</v>
      </c>
      <c r="AC169" s="25">
        <f>AA169+AB169</f>
        <v>2768.81</v>
      </c>
      <c r="AD169" s="25">
        <f>IF(LEFT(AJ169,9)="direct-wa", O169,0)</f>
        <v>0</v>
      </c>
      <c r="AE169" s="25">
        <f>IF(AJ169="direct-wa",0,O169*Q169)</f>
        <v>300.69276600000001</v>
      </c>
      <c r="AF169" s="25">
        <f>AD169+AE169</f>
        <v>300.69276600000001</v>
      </c>
      <c r="AG169" s="25">
        <f>IF(LEFT(AJ169,9)="direct-or",O169,0)</f>
        <v>0</v>
      </c>
      <c r="AH169" s="25">
        <f>AB169-AE169</f>
        <v>2468.1172339999998</v>
      </c>
      <c r="AI169" s="25">
        <f>AG169+AH169</f>
        <v>2468.1172339999998</v>
      </c>
      <c r="AJ169" s="7" t="s">
        <v>60</v>
      </c>
    </row>
    <row r="170" spans="1:36" outlineLevel="2" x14ac:dyDescent="0.25">
      <c r="A170" s="102"/>
      <c r="B170" s="99"/>
      <c r="C170" s="101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9"/>
      <c r="O170" s="109"/>
      <c r="P170" s="103"/>
      <c r="Q170" s="117"/>
      <c r="R170" s="11">
        <f t="shared" ref="R170:Z170" si="187">SUBTOTAL(9,R169:R169)</f>
        <v>0</v>
      </c>
      <c r="S170" s="6">
        <f t="shared" si="187"/>
        <v>2768.81</v>
      </c>
      <c r="T170" s="20">
        <f t="shared" si="187"/>
        <v>2768.81</v>
      </c>
      <c r="U170" s="11">
        <f t="shared" si="187"/>
        <v>0</v>
      </c>
      <c r="V170" s="6">
        <f t="shared" si="187"/>
        <v>300.69276600000001</v>
      </c>
      <c r="W170" s="20">
        <f t="shared" si="187"/>
        <v>300.69276600000001</v>
      </c>
      <c r="X170" s="11">
        <f t="shared" si="187"/>
        <v>0</v>
      </c>
      <c r="Y170" s="6">
        <f t="shared" si="187"/>
        <v>2468.1172339999998</v>
      </c>
      <c r="Z170" s="20">
        <f t="shared" si="187"/>
        <v>2468.1172339999998</v>
      </c>
      <c r="AA170" s="25"/>
      <c r="AB170" s="25"/>
      <c r="AC170" s="25"/>
      <c r="AD170" s="25"/>
      <c r="AE170" s="25"/>
      <c r="AF170" s="25"/>
      <c r="AG170" s="25"/>
      <c r="AH170" s="25"/>
      <c r="AI170" s="25"/>
      <c r="AJ170" s="118" t="s">
        <v>266</v>
      </c>
    </row>
    <row r="171" spans="1:36" outlineLevel="3" x14ac:dyDescent="0.25">
      <c r="A171" s="102" t="s">
        <v>102</v>
      </c>
      <c r="B171" s="99">
        <v>2155.9299999999998</v>
      </c>
      <c r="N171" s="23">
        <f t="shared" ref="N171:N177" si="188">B171</f>
        <v>2155.9299999999998</v>
      </c>
      <c r="O171" s="23">
        <f t="shared" ref="O171:O177" si="189">SUM(B171:M171)</f>
        <v>2155.9299999999998</v>
      </c>
      <c r="P171" s="103"/>
      <c r="Q171" s="117">
        <v>7.9699999999999993E-2</v>
      </c>
      <c r="R171" s="11">
        <f t="shared" ref="R171:R177" si="190">IF(LEFT(AJ171,6)="Direct",N171,0)</f>
        <v>0</v>
      </c>
      <c r="S171" s="6">
        <f t="shared" ref="S171:S177" si="191">N171-R171</f>
        <v>2155.9299999999998</v>
      </c>
      <c r="T171" s="20">
        <f t="shared" ref="T171:T177" si="192">R171+S171</f>
        <v>2155.9299999999998</v>
      </c>
      <c r="U171" s="11">
        <f t="shared" ref="U171:U177" si="193">IF(LEFT(AJ171,9)="direct-wa", N171,0)</f>
        <v>0</v>
      </c>
      <c r="V171" s="6">
        <f t="shared" ref="V171:V177" si="194">IF(AJ171="direct-wa",0,N171*Q171)</f>
        <v>171.82762099999997</v>
      </c>
      <c r="W171" s="20">
        <f t="shared" ref="W171:W177" si="195">U171+V171</f>
        <v>171.82762099999997</v>
      </c>
      <c r="X171" s="11">
        <f t="shared" ref="X171:X177" si="196">IF(LEFT(AJ171,9)="direct-or",N171,0)</f>
        <v>0</v>
      </c>
      <c r="Y171" s="6">
        <f t="shared" ref="Y171:Y177" si="197">S171-V171</f>
        <v>1984.1023789999999</v>
      </c>
      <c r="Z171" s="20">
        <f t="shared" ref="Z171:Z177" si="198">X171+Y171</f>
        <v>1984.1023789999999</v>
      </c>
      <c r="AA171" s="25">
        <f t="shared" ref="AA171:AA177" si="199">IF(LEFT(AJ171,6)="Direct",O171,0)</f>
        <v>0</v>
      </c>
      <c r="AB171" s="25">
        <f t="shared" ref="AB171:AB177" si="200">O171-AA171</f>
        <v>2155.9299999999998</v>
      </c>
      <c r="AC171" s="25">
        <f t="shared" ref="AC171:AC177" si="201">AA171+AB171</f>
        <v>2155.9299999999998</v>
      </c>
      <c r="AD171" s="25">
        <f t="shared" ref="AD171:AD177" si="202">IF(LEFT(AJ171,9)="direct-wa", O171,0)</f>
        <v>0</v>
      </c>
      <c r="AE171" s="25">
        <f t="shared" ref="AE171:AE177" si="203">IF(AJ171="direct-wa",0,O171*Q171)</f>
        <v>171.82762099999997</v>
      </c>
      <c r="AF171" s="25">
        <f t="shared" ref="AF171:AF177" si="204">AD171+AE171</f>
        <v>171.82762099999997</v>
      </c>
      <c r="AG171" s="25">
        <f t="shared" ref="AG171:AG177" si="205">IF(LEFT(AJ171,9)="direct-or",O171,0)</f>
        <v>0</v>
      </c>
      <c r="AH171" s="25">
        <f t="shared" ref="AH171:AH177" si="206">AB171-AE171</f>
        <v>1984.1023789999999</v>
      </c>
      <c r="AI171" s="25">
        <f t="shared" ref="AI171:AI177" si="207">AG171+AH171</f>
        <v>1984.1023789999999</v>
      </c>
      <c r="AJ171" s="7" t="s">
        <v>48</v>
      </c>
    </row>
    <row r="172" spans="1:36" outlineLevel="3" x14ac:dyDescent="0.25">
      <c r="A172" s="102" t="s">
        <v>102</v>
      </c>
      <c r="B172" s="99">
        <v>20470.740000000002</v>
      </c>
      <c r="N172" s="23">
        <f t="shared" si="188"/>
        <v>20470.740000000002</v>
      </c>
      <c r="O172" s="23">
        <f t="shared" si="189"/>
        <v>20470.740000000002</v>
      </c>
      <c r="P172" s="103"/>
      <c r="Q172" s="117">
        <v>7.9699999999999993E-2</v>
      </c>
      <c r="R172" s="11">
        <f t="shared" si="190"/>
        <v>0</v>
      </c>
      <c r="S172" s="6">
        <f t="shared" si="191"/>
        <v>20470.740000000002</v>
      </c>
      <c r="T172" s="20">
        <f t="shared" si="192"/>
        <v>20470.740000000002</v>
      </c>
      <c r="U172" s="11">
        <f t="shared" si="193"/>
        <v>0</v>
      </c>
      <c r="V172" s="6">
        <f t="shared" si="194"/>
        <v>1631.5179780000001</v>
      </c>
      <c r="W172" s="20">
        <f t="shared" si="195"/>
        <v>1631.5179780000001</v>
      </c>
      <c r="X172" s="11">
        <f t="shared" si="196"/>
        <v>0</v>
      </c>
      <c r="Y172" s="6">
        <f t="shared" si="197"/>
        <v>18839.222022000002</v>
      </c>
      <c r="Z172" s="20">
        <f t="shared" si="198"/>
        <v>18839.222022000002</v>
      </c>
      <c r="AA172" s="25">
        <f t="shared" si="199"/>
        <v>0</v>
      </c>
      <c r="AB172" s="25">
        <f t="shared" si="200"/>
        <v>20470.740000000002</v>
      </c>
      <c r="AC172" s="25">
        <f t="shared" si="201"/>
        <v>20470.740000000002</v>
      </c>
      <c r="AD172" s="25">
        <f t="shared" si="202"/>
        <v>0</v>
      </c>
      <c r="AE172" s="25">
        <f t="shared" si="203"/>
        <v>1631.5179780000001</v>
      </c>
      <c r="AF172" s="25">
        <f t="shared" si="204"/>
        <v>1631.5179780000001</v>
      </c>
      <c r="AG172" s="25">
        <f t="shared" si="205"/>
        <v>0</v>
      </c>
      <c r="AH172" s="25">
        <f t="shared" si="206"/>
        <v>18839.222022000002</v>
      </c>
      <c r="AI172" s="25">
        <f t="shared" si="207"/>
        <v>18839.222022000002</v>
      </c>
      <c r="AJ172" s="7" t="s">
        <v>48</v>
      </c>
    </row>
    <row r="173" spans="1:36" outlineLevel="3" x14ac:dyDescent="0.25">
      <c r="A173" s="102" t="s">
        <v>102</v>
      </c>
      <c r="B173" s="99">
        <v>45773.31</v>
      </c>
      <c r="N173" s="23">
        <f t="shared" si="188"/>
        <v>45773.31</v>
      </c>
      <c r="O173" s="23">
        <f t="shared" si="189"/>
        <v>45773.31</v>
      </c>
      <c r="P173" s="103"/>
      <c r="Q173" s="117">
        <v>7.9699999999999993E-2</v>
      </c>
      <c r="R173" s="11">
        <f t="shared" si="190"/>
        <v>0</v>
      </c>
      <c r="S173" s="6">
        <f t="shared" si="191"/>
        <v>45773.31</v>
      </c>
      <c r="T173" s="20">
        <f t="shared" si="192"/>
        <v>45773.31</v>
      </c>
      <c r="U173" s="11">
        <f t="shared" si="193"/>
        <v>0</v>
      </c>
      <c r="V173" s="6">
        <f t="shared" si="194"/>
        <v>3648.1328069999995</v>
      </c>
      <c r="W173" s="20">
        <f t="shared" si="195"/>
        <v>3648.1328069999995</v>
      </c>
      <c r="X173" s="11">
        <f t="shared" si="196"/>
        <v>0</v>
      </c>
      <c r="Y173" s="6">
        <f t="shared" si="197"/>
        <v>42125.177192999996</v>
      </c>
      <c r="Z173" s="20">
        <f t="shared" si="198"/>
        <v>42125.177192999996</v>
      </c>
      <c r="AA173" s="25">
        <f t="shared" si="199"/>
        <v>0</v>
      </c>
      <c r="AB173" s="25">
        <f t="shared" si="200"/>
        <v>45773.31</v>
      </c>
      <c r="AC173" s="25">
        <f t="shared" si="201"/>
        <v>45773.31</v>
      </c>
      <c r="AD173" s="25">
        <f t="shared" si="202"/>
        <v>0</v>
      </c>
      <c r="AE173" s="25">
        <f t="shared" si="203"/>
        <v>3648.1328069999995</v>
      </c>
      <c r="AF173" s="25">
        <f t="shared" si="204"/>
        <v>3648.1328069999995</v>
      </c>
      <c r="AG173" s="25">
        <f t="shared" si="205"/>
        <v>0</v>
      </c>
      <c r="AH173" s="25">
        <f t="shared" si="206"/>
        <v>42125.177192999996</v>
      </c>
      <c r="AI173" s="25">
        <f t="shared" si="207"/>
        <v>42125.177192999996</v>
      </c>
      <c r="AJ173" s="7" t="s">
        <v>48</v>
      </c>
    </row>
    <row r="174" spans="1:36" outlineLevel="3" x14ac:dyDescent="0.25">
      <c r="A174" s="102" t="s">
        <v>102</v>
      </c>
      <c r="B174" s="99">
        <v>2265.98</v>
      </c>
      <c r="N174" s="23">
        <f t="shared" si="188"/>
        <v>2265.98</v>
      </c>
      <c r="O174" s="23">
        <f t="shared" si="189"/>
        <v>2265.98</v>
      </c>
      <c r="P174" s="103"/>
      <c r="Q174" s="117">
        <v>7.9699999999999993E-2</v>
      </c>
      <c r="R174" s="11">
        <f t="shared" si="190"/>
        <v>0</v>
      </c>
      <c r="S174" s="6">
        <f t="shared" si="191"/>
        <v>2265.98</v>
      </c>
      <c r="T174" s="20">
        <f t="shared" si="192"/>
        <v>2265.98</v>
      </c>
      <c r="U174" s="11">
        <f t="shared" si="193"/>
        <v>0</v>
      </c>
      <c r="V174" s="6">
        <f t="shared" si="194"/>
        <v>180.59860599999999</v>
      </c>
      <c r="W174" s="20">
        <f t="shared" si="195"/>
        <v>180.59860599999999</v>
      </c>
      <c r="X174" s="11">
        <f t="shared" si="196"/>
        <v>0</v>
      </c>
      <c r="Y174" s="6">
        <f t="shared" si="197"/>
        <v>2085.381394</v>
      </c>
      <c r="Z174" s="20">
        <f t="shared" si="198"/>
        <v>2085.381394</v>
      </c>
      <c r="AA174" s="25">
        <f t="shared" si="199"/>
        <v>0</v>
      </c>
      <c r="AB174" s="25">
        <f t="shared" si="200"/>
        <v>2265.98</v>
      </c>
      <c r="AC174" s="25">
        <f t="shared" si="201"/>
        <v>2265.98</v>
      </c>
      <c r="AD174" s="25">
        <f t="shared" si="202"/>
        <v>0</v>
      </c>
      <c r="AE174" s="25">
        <f t="shared" si="203"/>
        <v>180.59860599999999</v>
      </c>
      <c r="AF174" s="25">
        <f t="shared" si="204"/>
        <v>180.59860599999999</v>
      </c>
      <c r="AG174" s="25">
        <f t="shared" si="205"/>
        <v>0</v>
      </c>
      <c r="AH174" s="25">
        <f t="shared" si="206"/>
        <v>2085.381394</v>
      </c>
      <c r="AI174" s="25">
        <f t="shared" si="207"/>
        <v>2085.381394</v>
      </c>
      <c r="AJ174" s="7" t="s">
        <v>48</v>
      </c>
    </row>
    <row r="175" spans="1:36" outlineLevel="3" x14ac:dyDescent="0.25">
      <c r="A175" s="102" t="s">
        <v>102</v>
      </c>
      <c r="B175" s="99">
        <v>5447.87</v>
      </c>
      <c r="N175" s="23">
        <f t="shared" si="188"/>
        <v>5447.87</v>
      </c>
      <c r="O175" s="23">
        <f t="shared" si="189"/>
        <v>5447.87</v>
      </c>
      <c r="P175" s="103"/>
      <c r="Q175" s="117">
        <v>7.9699999999999993E-2</v>
      </c>
      <c r="R175" s="11">
        <f t="shared" si="190"/>
        <v>0</v>
      </c>
      <c r="S175" s="6">
        <f t="shared" si="191"/>
        <v>5447.87</v>
      </c>
      <c r="T175" s="20">
        <f t="shared" si="192"/>
        <v>5447.87</v>
      </c>
      <c r="U175" s="11">
        <f t="shared" si="193"/>
        <v>0</v>
      </c>
      <c r="V175" s="6">
        <f t="shared" si="194"/>
        <v>434.19523899999996</v>
      </c>
      <c r="W175" s="20">
        <f t="shared" si="195"/>
        <v>434.19523899999996</v>
      </c>
      <c r="X175" s="11">
        <f t="shared" si="196"/>
        <v>0</v>
      </c>
      <c r="Y175" s="6">
        <f t="shared" si="197"/>
        <v>5013.6747610000002</v>
      </c>
      <c r="Z175" s="20">
        <f t="shared" si="198"/>
        <v>5013.6747610000002</v>
      </c>
      <c r="AA175" s="25">
        <f t="shared" si="199"/>
        <v>0</v>
      </c>
      <c r="AB175" s="25">
        <f t="shared" si="200"/>
        <v>5447.87</v>
      </c>
      <c r="AC175" s="25">
        <f t="shared" si="201"/>
        <v>5447.87</v>
      </c>
      <c r="AD175" s="25">
        <f t="shared" si="202"/>
        <v>0</v>
      </c>
      <c r="AE175" s="25">
        <f t="shared" si="203"/>
        <v>434.19523899999996</v>
      </c>
      <c r="AF175" s="25">
        <f t="shared" si="204"/>
        <v>434.19523899999996</v>
      </c>
      <c r="AG175" s="25">
        <f t="shared" si="205"/>
        <v>0</v>
      </c>
      <c r="AH175" s="25">
        <f t="shared" si="206"/>
        <v>5013.6747610000002</v>
      </c>
      <c r="AI175" s="25">
        <f t="shared" si="207"/>
        <v>5013.6747610000002</v>
      </c>
      <c r="AJ175" s="7" t="s">
        <v>48</v>
      </c>
    </row>
    <row r="176" spans="1:36" outlineLevel="3" x14ac:dyDescent="0.25">
      <c r="A176" s="102" t="s">
        <v>102</v>
      </c>
      <c r="B176" s="99">
        <v>1018.05</v>
      </c>
      <c r="N176" s="23">
        <f t="shared" si="188"/>
        <v>1018.05</v>
      </c>
      <c r="O176" s="23">
        <f t="shared" si="189"/>
        <v>1018.05</v>
      </c>
      <c r="P176" s="103"/>
      <c r="Q176" s="117">
        <v>7.9699999999999993E-2</v>
      </c>
      <c r="R176" s="11">
        <f t="shared" si="190"/>
        <v>0</v>
      </c>
      <c r="S176" s="6">
        <f t="shared" si="191"/>
        <v>1018.05</v>
      </c>
      <c r="T176" s="20">
        <f t="shared" si="192"/>
        <v>1018.05</v>
      </c>
      <c r="U176" s="11">
        <f t="shared" si="193"/>
        <v>0</v>
      </c>
      <c r="V176" s="6">
        <f t="shared" si="194"/>
        <v>81.138584999999992</v>
      </c>
      <c r="W176" s="20">
        <f t="shared" si="195"/>
        <v>81.138584999999992</v>
      </c>
      <c r="X176" s="11">
        <f t="shared" si="196"/>
        <v>0</v>
      </c>
      <c r="Y176" s="6">
        <f t="shared" si="197"/>
        <v>936.91141499999992</v>
      </c>
      <c r="Z176" s="20">
        <f t="shared" si="198"/>
        <v>936.91141499999992</v>
      </c>
      <c r="AA176" s="25">
        <f t="shared" si="199"/>
        <v>0</v>
      </c>
      <c r="AB176" s="25">
        <f t="shared" si="200"/>
        <v>1018.05</v>
      </c>
      <c r="AC176" s="25">
        <f t="shared" si="201"/>
        <v>1018.05</v>
      </c>
      <c r="AD176" s="25">
        <f t="shared" si="202"/>
        <v>0</v>
      </c>
      <c r="AE176" s="25">
        <f t="shared" si="203"/>
        <v>81.138584999999992</v>
      </c>
      <c r="AF176" s="25">
        <f t="shared" si="204"/>
        <v>81.138584999999992</v>
      </c>
      <c r="AG176" s="25">
        <f t="shared" si="205"/>
        <v>0</v>
      </c>
      <c r="AH176" s="25">
        <f t="shared" si="206"/>
        <v>936.91141499999992</v>
      </c>
      <c r="AI176" s="25">
        <f t="shared" si="207"/>
        <v>936.91141499999992</v>
      </c>
      <c r="AJ176" s="7" t="s">
        <v>48</v>
      </c>
    </row>
    <row r="177" spans="1:36" outlineLevel="3" x14ac:dyDescent="0.25">
      <c r="A177" s="102" t="s">
        <v>102</v>
      </c>
      <c r="B177" s="99"/>
      <c r="N177" s="23">
        <f t="shared" si="188"/>
        <v>0</v>
      </c>
      <c r="O177" s="23">
        <f t="shared" si="189"/>
        <v>0</v>
      </c>
      <c r="P177" s="103"/>
      <c r="Q177" s="117">
        <v>7.9699999999999993E-2</v>
      </c>
      <c r="R177" s="11">
        <f t="shared" si="190"/>
        <v>0</v>
      </c>
      <c r="S177" s="6">
        <f t="shared" si="191"/>
        <v>0</v>
      </c>
      <c r="T177" s="20">
        <f t="shared" si="192"/>
        <v>0</v>
      </c>
      <c r="U177" s="11">
        <f t="shared" si="193"/>
        <v>0</v>
      </c>
      <c r="V177" s="6">
        <f t="shared" si="194"/>
        <v>0</v>
      </c>
      <c r="W177" s="20">
        <f t="shared" si="195"/>
        <v>0</v>
      </c>
      <c r="X177" s="11">
        <f t="shared" si="196"/>
        <v>0</v>
      </c>
      <c r="Y177" s="6">
        <f t="shared" si="197"/>
        <v>0</v>
      </c>
      <c r="Z177" s="20">
        <f t="shared" si="198"/>
        <v>0</v>
      </c>
      <c r="AA177" s="25">
        <f t="shared" si="199"/>
        <v>0</v>
      </c>
      <c r="AB177" s="25">
        <f t="shared" si="200"/>
        <v>0</v>
      </c>
      <c r="AC177" s="25">
        <f t="shared" si="201"/>
        <v>0</v>
      </c>
      <c r="AD177" s="25">
        <f t="shared" si="202"/>
        <v>0</v>
      </c>
      <c r="AE177" s="25">
        <f t="shared" si="203"/>
        <v>0</v>
      </c>
      <c r="AF177" s="25">
        <f t="shared" si="204"/>
        <v>0</v>
      </c>
      <c r="AG177" s="25">
        <f t="shared" si="205"/>
        <v>0</v>
      </c>
      <c r="AH177" s="25">
        <f t="shared" si="206"/>
        <v>0</v>
      </c>
      <c r="AI177" s="25">
        <f t="shared" si="207"/>
        <v>0</v>
      </c>
      <c r="AJ177" s="7" t="s">
        <v>48</v>
      </c>
    </row>
    <row r="178" spans="1:36" outlineLevel="2" x14ac:dyDescent="0.25">
      <c r="A178" s="102"/>
      <c r="B178" s="99"/>
      <c r="C178" s="101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9"/>
      <c r="O178" s="109"/>
      <c r="P178" s="103"/>
      <c r="Q178" s="117"/>
      <c r="R178" s="11">
        <f t="shared" ref="R178:Z178" si="208">SUBTOTAL(9,R171:R177)</f>
        <v>0</v>
      </c>
      <c r="S178" s="6">
        <f t="shared" si="208"/>
        <v>77131.87999999999</v>
      </c>
      <c r="T178" s="20">
        <f t="shared" si="208"/>
        <v>77131.87999999999</v>
      </c>
      <c r="U178" s="11">
        <f t="shared" si="208"/>
        <v>0</v>
      </c>
      <c r="V178" s="6">
        <f t="shared" si="208"/>
        <v>6147.4108359999982</v>
      </c>
      <c r="W178" s="20">
        <f t="shared" si="208"/>
        <v>6147.4108359999982</v>
      </c>
      <c r="X178" s="11">
        <f t="shared" si="208"/>
        <v>0</v>
      </c>
      <c r="Y178" s="6">
        <f t="shared" si="208"/>
        <v>70984.469163999995</v>
      </c>
      <c r="Z178" s="20">
        <f t="shared" si="208"/>
        <v>70984.469163999995</v>
      </c>
      <c r="AA178" s="25"/>
      <c r="AB178" s="25"/>
      <c r="AC178" s="25"/>
      <c r="AD178" s="25"/>
      <c r="AE178" s="25"/>
      <c r="AF178" s="25"/>
      <c r="AG178" s="25"/>
      <c r="AH178" s="25"/>
      <c r="AI178" s="25"/>
      <c r="AJ178" s="118" t="s">
        <v>269</v>
      </c>
    </row>
    <row r="179" spans="1:36" outlineLevel="1" x14ac:dyDescent="0.25">
      <c r="A179" s="128" t="s">
        <v>101</v>
      </c>
      <c r="B179" s="119"/>
      <c r="C179" s="120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1"/>
      <c r="O179" s="121"/>
      <c r="P179" s="122"/>
      <c r="Q179" s="123"/>
      <c r="R179" s="124">
        <f t="shared" ref="R179:Z179" si="209">SUBTOTAL(9,R167:R177)</f>
        <v>0</v>
      </c>
      <c r="S179" s="125">
        <f t="shared" si="209"/>
        <v>90053.01999999999</v>
      </c>
      <c r="T179" s="126">
        <f t="shared" si="209"/>
        <v>90053.01999999999</v>
      </c>
      <c r="U179" s="124">
        <f t="shared" si="209"/>
        <v>0</v>
      </c>
      <c r="V179" s="125">
        <f t="shared" si="209"/>
        <v>7476.5346309999986</v>
      </c>
      <c r="W179" s="126">
        <f t="shared" si="209"/>
        <v>7476.5346309999986</v>
      </c>
      <c r="X179" s="124">
        <f t="shared" si="209"/>
        <v>0</v>
      </c>
      <c r="Y179" s="125">
        <f t="shared" si="209"/>
        <v>82576.485368999987</v>
      </c>
      <c r="Z179" s="126">
        <f t="shared" si="209"/>
        <v>82576.485368999987</v>
      </c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27"/>
    </row>
    <row r="180" spans="1:36" outlineLevel="3" x14ac:dyDescent="0.25">
      <c r="A180" s="102" t="s">
        <v>104</v>
      </c>
      <c r="B180" s="99"/>
      <c r="N180" s="23">
        <f>B180</f>
        <v>0</v>
      </c>
      <c r="O180" s="23">
        <f>SUM(B180:M180)</f>
        <v>0</v>
      </c>
      <c r="P180" s="103"/>
      <c r="Q180" s="117">
        <v>0.1013</v>
      </c>
      <c r="R180" s="11">
        <f>IF(LEFT(AJ180,6)="Direct",N180,0)</f>
        <v>0</v>
      </c>
      <c r="S180" s="6">
        <f>N180-R180</f>
        <v>0</v>
      </c>
      <c r="T180" s="20">
        <f>R180+S180</f>
        <v>0</v>
      </c>
      <c r="U180" s="11">
        <f>IF(LEFT(AJ180,9)="direct-wa", N180,0)</f>
        <v>0</v>
      </c>
      <c r="V180" s="6">
        <f>IF(AJ180="direct-wa",0,N180*Q180)</f>
        <v>0</v>
      </c>
      <c r="W180" s="20">
        <f>U180+V180</f>
        <v>0</v>
      </c>
      <c r="X180" s="11">
        <f>IF(LEFT(AJ180,9)="direct-or",N180,0)</f>
        <v>0</v>
      </c>
      <c r="Y180" s="6">
        <f>S180-V180</f>
        <v>0</v>
      </c>
      <c r="Z180" s="20">
        <f>X180+Y180</f>
        <v>0</v>
      </c>
      <c r="AA180" s="25">
        <f>IF(LEFT(AJ180,6)="Direct",O180,0)</f>
        <v>0</v>
      </c>
      <c r="AB180" s="25">
        <f>O180-AA180</f>
        <v>0</v>
      </c>
      <c r="AC180" s="25">
        <f>AA180+AB180</f>
        <v>0</v>
      </c>
      <c r="AD180" s="25">
        <f>IF(LEFT(AJ180,9)="direct-wa", O180,0)</f>
        <v>0</v>
      </c>
      <c r="AE180" s="25">
        <f>IF(AJ180="direct-wa",0,O180*Q180)</f>
        <v>0</v>
      </c>
      <c r="AF180" s="25">
        <f>AD180+AE180</f>
        <v>0</v>
      </c>
      <c r="AG180" s="25">
        <f>IF(LEFT(AJ180,9)="direct-or",O180,0)</f>
        <v>0</v>
      </c>
      <c r="AH180" s="25">
        <f>AB180-AE180</f>
        <v>0</v>
      </c>
      <c r="AI180" s="25">
        <f>AG180+AH180</f>
        <v>0</v>
      </c>
      <c r="AJ180" s="7" t="s">
        <v>52</v>
      </c>
    </row>
    <row r="181" spans="1:36" outlineLevel="3" x14ac:dyDescent="0.25">
      <c r="A181" s="102" t="s">
        <v>104</v>
      </c>
      <c r="B181" s="99"/>
      <c r="N181" s="23">
        <f>B181</f>
        <v>0</v>
      </c>
      <c r="O181" s="23">
        <f>SUM(B181:M181)</f>
        <v>0</v>
      </c>
      <c r="P181" s="103"/>
      <c r="Q181" s="117">
        <v>0.1013</v>
      </c>
      <c r="R181" s="11">
        <f>IF(LEFT(AJ181,6)="Direct",N181,0)</f>
        <v>0</v>
      </c>
      <c r="S181" s="6">
        <f>N181-R181</f>
        <v>0</v>
      </c>
      <c r="T181" s="20">
        <f>R181+S181</f>
        <v>0</v>
      </c>
      <c r="U181" s="11">
        <f>IF(LEFT(AJ181,9)="direct-wa", N181,0)</f>
        <v>0</v>
      </c>
      <c r="V181" s="6">
        <f>IF(AJ181="direct-wa",0,N181*Q181)</f>
        <v>0</v>
      </c>
      <c r="W181" s="20">
        <f>U181+V181</f>
        <v>0</v>
      </c>
      <c r="X181" s="11">
        <f>IF(LEFT(AJ181,9)="direct-or",N181,0)</f>
        <v>0</v>
      </c>
      <c r="Y181" s="6">
        <f>S181-V181</f>
        <v>0</v>
      </c>
      <c r="Z181" s="20">
        <f>X181+Y181</f>
        <v>0</v>
      </c>
      <c r="AA181" s="25">
        <f>IF(LEFT(AJ181,6)="Direct",O181,0)</f>
        <v>0</v>
      </c>
      <c r="AB181" s="25">
        <f>O181-AA181</f>
        <v>0</v>
      </c>
      <c r="AC181" s="25">
        <f>AA181+AB181</f>
        <v>0</v>
      </c>
      <c r="AD181" s="25">
        <f>IF(LEFT(AJ181,9)="direct-wa", O181,0)</f>
        <v>0</v>
      </c>
      <c r="AE181" s="25">
        <f>IF(AJ181="direct-wa",0,O181*Q181)</f>
        <v>0</v>
      </c>
      <c r="AF181" s="25">
        <f>AD181+AE181</f>
        <v>0</v>
      </c>
      <c r="AG181" s="25">
        <f>IF(LEFT(AJ181,9)="direct-or",O181,0)</f>
        <v>0</v>
      </c>
      <c r="AH181" s="25">
        <f>AB181-AE181</f>
        <v>0</v>
      </c>
      <c r="AI181" s="25">
        <f>AG181+AH181</f>
        <v>0</v>
      </c>
      <c r="AJ181" s="7" t="s">
        <v>52</v>
      </c>
    </row>
    <row r="182" spans="1:36" outlineLevel="3" x14ac:dyDescent="0.25">
      <c r="A182" s="102" t="s">
        <v>104</v>
      </c>
      <c r="B182" s="99"/>
      <c r="N182" s="23">
        <f>B182</f>
        <v>0</v>
      </c>
      <c r="O182" s="23">
        <f>SUM(B182:M182)</f>
        <v>0</v>
      </c>
      <c r="P182" s="103"/>
      <c r="Q182" s="117">
        <v>0.1013</v>
      </c>
      <c r="R182" s="11">
        <f>IF(LEFT(AJ182,6)="Direct",N182,0)</f>
        <v>0</v>
      </c>
      <c r="S182" s="6">
        <f>N182-R182</f>
        <v>0</v>
      </c>
      <c r="T182" s="20">
        <f>R182+S182</f>
        <v>0</v>
      </c>
      <c r="U182" s="11">
        <f>IF(LEFT(AJ182,9)="direct-wa", N182,0)</f>
        <v>0</v>
      </c>
      <c r="V182" s="6">
        <f>IF(AJ182="direct-wa",0,N182*Q182)</f>
        <v>0</v>
      </c>
      <c r="W182" s="20">
        <f>U182+V182</f>
        <v>0</v>
      </c>
      <c r="X182" s="11">
        <f>IF(LEFT(AJ182,9)="direct-or",N182,0)</f>
        <v>0</v>
      </c>
      <c r="Y182" s="6">
        <f>S182-V182</f>
        <v>0</v>
      </c>
      <c r="Z182" s="20">
        <f>X182+Y182</f>
        <v>0</v>
      </c>
      <c r="AA182" s="25">
        <f>IF(LEFT(AJ182,6)="Direct",O182,0)</f>
        <v>0</v>
      </c>
      <c r="AB182" s="25">
        <f>O182-AA182</f>
        <v>0</v>
      </c>
      <c r="AC182" s="25">
        <f>AA182+AB182</f>
        <v>0</v>
      </c>
      <c r="AD182" s="25">
        <f>IF(LEFT(AJ182,9)="direct-wa", O182,0)</f>
        <v>0</v>
      </c>
      <c r="AE182" s="25">
        <f>IF(AJ182="direct-wa",0,O182*Q182)</f>
        <v>0</v>
      </c>
      <c r="AF182" s="25">
        <f>AD182+AE182</f>
        <v>0</v>
      </c>
      <c r="AG182" s="25">
        <f>IF(LEFT(AJ182,9)="direct-or",O182,0)</f>
        <v>0</v>
      </c>
      <c r="AH182" s="25">
        <f>AB182-AE182</f>
        <v>0</v>
      </c>
      <c r="AI182" s="25">
        <f>AG182+AH182</f>
        <v>0</v>
      </c>
      <c r="AJ182" s="7" t="s">
        <v>52</v>
      </c>
    </row>
    <row r="183" spans="1:36" outlineLevel="2" x14ac:dyDescent="0.25">
      <c r="A183" s="102"/>
      <c r="B183" s="99"/>
      <c r="C183" s="101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9"/>
      <c r="O183" s="109"/>
      <c r="P183" s="103"/>
      <c r="Q183" s="117"/>
      <c r="R183" s="11">
        <f t="shared" ref="R183:Z183" si="210">SUBTOTAL(9,R180:R182)</f>
        <v>0</v>
      </c>
      <c r="S183" s="6">
        <f t="shared" si="210"/>
        <v>0</v>
      </c>
      <c r="T183" s="20">
        <f t="shared" si="210"/>
        <v>0</v>
      </c>
      <c r="U183" s="11">
        <f t="shared" si="210"/>
        <v>0</v>
      </c>
      <c r="V183" s="6">
        <f t="shared" si="210"/>
        <v>0</v>
      </c>
      <c r="W183" s="20">
        <f t="shared" si="210"/>
        <v>0</v>
      </c>
      <c r="X183" s="11">
        <f t="shared" si="210"/>
        <v>0</v>
      </c>
      <c r="Y183" s="6">
        <f t="shared" si="210"/>
        <v>0</v>
      </c>
      <c r="Z183" s="20">
        <f t="shared" si="210"/>
        <v>0</v>
      </c>
      <c r="AA183" s="25"/>
      <c r="AB183" s="25"/>
      <c r="AC183" s="25"/>
      <c r="AD183" s="25"/>
      <c r="AE183" s="25"/>
      <c r="AF183" s="25"/>
      <c r="AG183" s="25"/>
      <c r="AH183" s="25"/>
      <c r="AI183" s="25"/>
      <c r="AJ183" s="118" t="s">
        <v>268</v>
      </c>
    </row>
    <row r="184" spans="1:36" outlineLevel="3" x14ac:dyDescent="0.25">
      <c r="A184" s="102" t="s">
        <v>104</v>
      </c>
      <c r="B184" s="99">
        <v>1680.29</v>
      </c>
      <c r="N184" s="23">
        <f t="shared" ref="N184:N190" si="211">B184</f>
        <v>1680.29</v>
      </c>
      <c r="O184" s="23">
        <f t="shared" ref="O184:O190" si="212">SUM(B184:M184)</f>
        <v>1680.29</v>
      </c>
      <c r="P184" s="103"/>
      <c r="Q184" s="117">
        <v>0.1086</v>
      </c>
      <c r="R184" s="11">
        <f t="shared" ref="R184:R190" si="213">IF(LEFT(AJ184,6)="Direct",N184,0)</f>
        <v>0</v>
      </c>
      <c r="S184" s="6">
        <f t="shared" ref="S184:S190" si="214">N184-R184</f>
        <v>1680.29</v>
      </c>
      <c r="T184" s="20">
        <f t="shared" ref="T184:T190" si="215">R184+S184</f>
        <v>1680.29</v>
      </c>
      <c r="U184" s="11">
        <f t="shared" ref="U184:U190" si="216">IF(LEFT(AJ184,9)="direct-wa", N184,0)</f>
        <v>0</v>
      </c>
      <c r="V184" s="6">
        <f t="shared" ref="V184:V190" si="217">IF(AJ184="direct-wa",0,N184*Q184)</f>
        <v>182.47949399999999</v>
      </c>
      <c r="W184" s="20">
        <f t="shared" ref="W184:W190" si="218">U184+V184</f>
        <v>182.47949399999999</v>
      </c>
      <c r="X184" s="11">
        <f t="shared" ref="X184:X190" si="219">IF(LEFT(AJ184,9)="direct-or",N184,0)</f>
        <v>0</v>
      </c>
      <c r="Y184" s="6">
        <f t="shared" ref="Y184:Y190" si="220">S184-V184</f>
        <v>1497.810506</v>
      </c>
      <c r="Z184" s="20">
        <f t="shared" ref="Z184:Z190" si="221">X184+Y184</f>
        <v>1497.810506</v>
      </c>
      <c r="AA184" s="25">
        <f t="shared" ref="AA184:AA190" si="222">IF(LEFT(AJ184,6)="Direct",O184,0)</f>
        <v>0</v>
      </c>
      <c r="AB184" s="25">
        <f t="shared" ref="AB184:AB190" si="223">O184-AA184</f>
        <v>1680.29</v>
      </c>
      <c r="AC184" s="25">
        <f t="shared" ref="AC184:AC190" si="224">AA184+AB184</f>
        <v>1680.29</v>
      </c>
      <c r="AD184" s="25">
        <f t="shared" ref="AD184:AD190" si="225">IF(LEFT(AJ184,9)="direct-wa", O184,0)</f>
        <v>0</v>
      </c>
      <c r="AE184" s="25">
        <f t="shared" ref="AE184:AE190" si="226">IF(AJ184="direct-wa",0,O184*Q184)</f>
        <v>182.47949399999999</v>
      </c>
      <c r="AF184" s="25">
        <f t="shared" ref="AF184:AF190" si="227">AD184+AE184</f>
        <v>182.47949399999999</v>
      </c>
      <c r="AG184" s="25">
        <f t="shared" ref="AG184:AG190" si="228">IF(LEFT(AJ184,9)="direct-or",O184,0)</f>
        <v>0</v>
      </c>
      <c r="AH184" s="25">
        <f t="shared" ref="AH184:AH190" si="229">AB184-AE184</f>
        <v>1497.810506</v>
      </c>
      <c r="AI184" s="25">
        <f t="shared" ref="AI184:AI190" si="230">AG184+AH184</f>
        <v>1497.810506</v>
      </c>
      <c r="AJ184" s="7" t="s">
        <v>60</v>
      </c>
    </row>
    <row r="185" spans="1:36" outlineLevel="3" x14ac:dyDescent="0.25">
      <c r="A185" s="102" t="s">
        <v>104</v>
      </c>
      <c r="B185" s="99"/>
      <c r="N185" s="23">
        <f t="shared" si="211"/>
        <v>0</v>
      </c>
      <c r="O185" s="23">
        <f t="shared" si="212"/>
        <v>0</v>
      </c>
      <c r="P185" s="103"/>
      <c r="Q185" s="117">
        <v>0.1086</v>
      </c>
      <c r="R185" s="11">
        <f t="shared" si="213"/>
        <v>0</v>
      </c>
      <c r="S185" s="6">
        <f t="shared" si="214"/>
        <v>0</v>
      </c>
      <c r="T185" s="20">
        <f t="shared" si="215"/>
        <v>0</v>
      </c>
      <c r="U185" s="11">
        <f t="shared" si="216"/>
        <v>0</v>
      </c>
      <c r="V185" s="6">
        <f t="shared" si="217"/>
        <v>0</v>
      </c>
      <c r="W185" s="20">
        <f t="shared" si="218"/>
        <v>0</v>
      </c>
      <c r="X185" s="11">
        <f t="shared" si="219"/>
        <v>0</v>
      </c>
      <c r="Y185" s="6">
        <f t="shared" si="220"/>
        <v>0</v>
      </c>
      <c r="Z185" s="20">
        <f t="shared" si="221"/>
        <v>0</v>
      </c>
      <c r="AA185" s="25">
        <f t="shared" si="222"/>
        <v>0</v>
      </c>
      <c r="AB185" s="25">
        <f t="shared" si="223"/>
        <v>0</v>
      </c>
      <c r="AC185" s="25">
        <f t="shared" si="224"/>
        <v>0</v>
      </c>
      <c r="AD185" s="25">
        <f t="shared" si="225"/>
        <v>0</v>
      </c>
      <c r="AE185" s="25">
        <f t="shared" si="226"/>
        <v>0</v>
      </c>
      <c r="AF185" s="25">
        <f t="shared" si="227"/>
        <v>0</v>
      </c>
      <c r="AG185" s="25">
        <f t="shared" si="228"/>
        <v>0</v>
      </c>
      <c r="AH185" s="25">
        <f t="shared" si="229"/>
        <v>0</v>
      </c>
      <c r="AI185" s="25">
        <f t="shared" si="230"/>
        <v>0</v>
      </c>
      <c r="AJ185" s="7" t="s">
        <v>60</v>
      </c>
    </row>
    <row r="186" spans="1:36" outlineLevel="3" x14ac:dyDescent="0.25">
      <c r="A186" s="102" t="s">
        <v>104</v>
      </c>
      <c r="B186" s="99"/>
      <c r="N186" s="23">
        <f t="shared" si="211"/>
        <v>0</v>
      </c>
      <c r="O186" s="23">
        <f t="shared" si="212"/>
        <v>0</v>
      </c>
      <c r="P186" s="103"/>
      <c r="Q186" s="117">
        <v>0.1086</v>
      </c>
      <c r="R186" s="11">
        <f t="shared" si="213"/>
        <v>0</v>
      </c>
      <c r="S186" s="6">
        <f t="shared" si="214"/>
        <v>0</v>
      </c>
      <c r="T186" s="20">
        <f t="shared" si="215"/>
        <v>0</v>
      </c>
      <c r="U186" s="11">
        <f t="shared" si="216"/>
        <v>0</v>
      </c>
      <c r="V186" s="6">
        <f t="shared" si="217"/>
        <v>0</v>
      </c>
      <c r="W186" s="20">
        <f t="shared" si="218"/>
        <v>0</v>
      </c>
      <c r="X186" s="11">
        <f t="shared" si="219"/>
        <v>0</v>
      </c>
      <c r="Y186" s="6">
        <f t="shared" si="220"/>
        <v>0</v>
      </c>
      <c r="Z186" s="20">
        <f t="shared" si="221"/>
        <v>0</v>
      </c>
      <c r="AA186" s="25">
        <f t="shared" si="222"/>
        <v>0</v>
      </c>
      <c r="AB186" s="25">
        <f t="shared" si="223"/>
        <v>0</v>
      </c>
      <c r="AC186" s="25">
        <f t="shared" si="224"/>
        <v>0</v>
      </c>
      <c r="AD186" s="25">
        <f t="shared" si="225"/>
        <v>0</v>
      </c>
      <c r="AE186" s="25">
        <f t="shared" si="226"/>
        <v>0</v>
      </c>
      <c r="AF186" s="25">
        <f t="shared" si="227"/>
        <v>0</v>
      </c>
      <c r="AG186" s="25">
        <f t="shared" si="228"/>
        <v>0</v>
      </c>
      <c r="AH186" s="25">
        <f t="shared" si="229"/>
        <v>0</v>
      </c>
      <c r="AI186" s="25">
        <f t="shared" si="230"/>
        <v>0</v>
      </c>
      <c r="AJ186" s="7" t="s">
        <v>60</v>
      </c>
    </row>
    <row r="187" spans="1:36" outlineLevel="3" x14ac:dyDescent="0.25">
      <c r="A187" s="102" t="s">
        <v>104</v>
      </c>
      <c r="B187" s="99">
        <v>313584.23</v>
      </c>
      <c r="N187" s="23">
        <f t="shared" si="211"/>
        <v>313584.23</v>
      </c>
      <c r="O187" s="23">
        <f t="shared" si="212"/>
        <v>313584.23</v>
      </c>
      <c r="P187" s="103"/>
      <c r="Q187" s="117">
        <v>0.1086</v>
      </c>
      <c r="R187" s="11">
        <f t="shared" si="213"/>
        <v>0</v>
      </c>
      <c r="S187" s="6">
        <f t="shared" si="214"/>
        <v>313584.23</v>
      </c>
      <c r="T187" s="20">
        <f t="shared" si="215"/>
        <v>313584.23</v>
      </c>
      <c r="U187" s="11">
        <f t="shared" si="216"/>
        <v>0</v>
      </c>
      <c r="V187" s="6">
        <f t="shared" si="217"/>
        <v>34055.247378</v>
      </c>
      <c r="W187" s="20">
        <f t="shared" si="218"/>
        <v>34055.247378</v>
      </c>
      <c r="X187" s="11">
        <f t="shared" si="219"/>
        <v>0</v>
      </c>
      <c r="Y187" s="6">
        <f t="shared" si="220"/>
        <v>279528.98262199998</v>
      </c>
      <c r="Z187" s="20">
        <f t="shared" si="221"/>
        <v>279528.98262199998</v>
      </c>
      <c r="AA187" s="25">
        <f t="shared" si="222"/>
        <v>0</v>
      </c>
      <c r="AB187" s="25">
        <f t="shared" si="223"/>
        <v>313584.23</v>
      </c>
      <c r="AC187" s="25">
        <f t="shared" si="224"/>
        <v>313584.23</v>
      </c>
      <c r="AD187" s="25">
        <f t="shared" si="225"/>
        <v>0</v>
      </c>
      <c r="AE187" s="25">
        <f t="shared" si="226"/>
        <v>34055.247378</v>
      </c>
      <c r="AF187" s="25">
        <f t="shared" si="227"/>
        <v>34055.247378</v>
      </c>
      <c r="AG187" s="25">
        <f t="shared" si="228"/>
        <v>0</v>
      </c>
      <c r="AH187" s="25">
        <f t="shared" si="229"/>
        <v>279528.98262199998</v>
      </c>
      <c r="AI187" s="25">
        <f t="shared" si="230"/>
        <v>279528.98262199998</v>
      </c>
      <c r="AJ187" s="7" t="s">
        <v>60</v>
      </c>
    </row>
    <row r="188" spans="1:36" outlineLevel="3" x14ac:dyDescent="0.25">
      <c r="A188" s="102" t="s">
        <v>104</v>
      </c>
      <c r="B188" s="99">
        <v>183799.9</v>
      </c>
      <c r="N188" s="23">
        <f t="shared" si="211"/>
        <v>183799.9</v>
      </c>
      <c r="O188" s="23">
        <f t="shared" si="212"/>
        <v>183799.9</v>
      </c>
      <c r="P188" s="103"/>
      <c r="Q188" s="117">
        <v>0.1086</v>
      </c>
      <c r="R188" s="11">
        <f t="shared" si="213"/>
        <v>0</v>
      </c>
      <c r="S188" s="6">
        <f t="shared" si="214"/>
        <v>183799.9</v>
      </c>
      <c r="T188" s="20">
        <f t="shared" si="215"/>
        <v>183799.9</v>
      </c>
      <c r="U188" s="11">
        <f t="shared" si="216"/>
        <v>0</v>
      </c>
      <c r="V188" s="6">
        <f t="shared" si="217"/>
        <v>19960.669139999998</v>
      </c>
      <c r="W188" s="20">
        <f t="shared" si="218"/>
        <v>19960.669139999998</v>
      </c>
      <c r="X188" s="11">
        <f t="shared" si="219"/>
        <v>0</v>
      </c>
      <c r="Y188" s="6">
        <f t="shared" si="220"/>
        <v>163839.23086000001</v>
      </c>
      <c r="Z188" s="20">
        <f t="shared" si="221"/>
        <v>163839.23086000001</v>
      </c>
      <c r="AA188" s="25">
        <f t="shared" si="222"/>
        <v>0</v>
      </c>
      <c r="AB188" s="25">
        <f t="shared" si="223"/>
        <v>183799.9</v>
      </c>
      <c r="AC188" s="25">
        <f t="shared" si="224"/>
        <v>183799.9</v>
      </c>
      <c r="AD188" s="25">
        <f t="shared" si="225"/>
        <v>0</v>
      </c>
      <c r="AE188" s="25">
        <f t="shared" si="226"/>
        <v>19960.669139999998</v>
      </c>
      <c r="AF188" s="25">
        <f t="shared" si="227"/>
        <v>19960.669139999998</v>
      </c>
      <c r="AG188" s="25">
        <f t="shared" si="228"/>
        <v>0</v>
      </c>
      <c r="AH188" s="25">
        <f t="shared" si="229"/>
        <v>163839.23086000001</v>
      </c>
      <c r="AI188" s="25">
        <f t="shared" si="230"/>
        <v>163839.23086000001</v>
      </c>
      <c r="AJ188" s="7" t="s">
        <v>60</v>
      </c>
    </row>
    <row r="189" spans="1:36" outlineLevel="3" x14ac:dyDescent="0.25">
      <c r="A189" s="102" t="s">
        <v>104</v>
      </c>
      <c r="B189" s="99"/>
      <c r="N189" s="23">
        <f t="shared" si="211"/>
        <v>0</v>
      </c>
      <c r="O189" s="23">
        <f t="shared" si="212"/>
        <v>0</v>
      </c>
      <c r="P189" s="103"/>
      <c r="Q189" s="117">
        <v>0.1086</v>
      </c>
      <c r="R189" s="11">
        <f t="shared" si="213"/>
        <v>0</v>
      </c>
      <c r="S189" s="6">
        <f t="shared" si="214"/>
        <v>0</v>
      </c>
      <c r="T189" s="20">
        <f t="shared" si="215"/>
        <v>0</v>
      </c>
      <c r="U189" s="11">
        <f t="shared" si="216"/>
        <v>0</v>
      </c>
      <c r="V189" s="6">
        <f t="shared" si="217"/>
        <v>0</v>
      </c>
      <c r="W189" s="20">
        <f t="shared" si="218"/>
        <v>0</v>
      </c>
      <c r="X189" s="11">
        <f t="shared" si="219"/>
        <v>0</v>
      </c>
      <c r="Y189" s="6">
        <f t="shared" si="220"/>
        <v>0</v>
      </c>
      <c r="Z189" s="20">
        <f t="shared" si="221"/>
        <v>0</v>
      </c>
      <c r="AA189" s="25">
        <f t="shared" si="222"/>
        <v>0</v>
      </c>
      <c r="AB189" s="25">
        <f t="shared" si="223"/>
        <v>0</v>
      </c>
      <c r="AC189" s="25">
        <f t="shared" si="224"/>
        <v>0</v>
      </c>
      <c r="AD189" s="25">
        <f t="shared" si="225"/>
        <v>0</v>
      </c>
      <c r="AE189" s="25">
        <f t="shared" si="226"/>
        <v>0</v>
      </c>
      <c r="AF189" s="25">
        <f t="shared" si="227"/>
        <v>0</v>
      </c>
      <c r="AG189" s="25">
        <f t="shared" si="228"/>
        <v>0</v>
      </c>
      <c r="AH189" s="25">
        <f t="shared" si="229"/>
        <v>0</v>
      </c>
      <c r="AI189" s="25">
        <f t="shared" si="230"/>
        <v>0</v>
      </c>
      <c r="AJ189" s="7" t="s">
        <v>64</v>
      </c>
    </row>
    <row r="190" spans="1:36" outlineLevel="3" x14ac:dyDescent="0.25">
      <c r="A190" s="102" t="s">
        <v>104</v>
      </c>
      <c r="B190" s="99">
        <v>1490.53</v>
      </c>
      <c r="N190" s="23">
        <f t="shared" si="211"/>
        <v>1490.53</v>
      </c>
      <c r="O190" s="23">
        <f t="shared" si="212"/>
        <v>1490.53</v>
      </c>
      <c r="P190" s="103"/>
      <c r="Q190" s="117">
        <v>0.1086</v>
      </c>
      <c r="R190" s="11">
        <f t="shared" si="213"/>
        <v>0</v>
      </c>
      <c r="S190" s="6">
        <f t="shared" si="214"/>
        <v>1490.53</v>
      </c>
      <c r="T190" s="20">
        <f t="shared" si="215"/>
        <v>1490.53</v>
      </c>
      <c r="U190" s="11">
        <f t="shared" si="216"/>
        <v>0</v>
      </c>
      <c r="V190" s="6">
        <f t="shared" si="217"/>
        <v>161.87155799999999</v>
      </c>
      <c r="W190" s="20">
        <f t="shared" si="218"/>
        <v>161.87155799999999</v>
      </c>
      <c r="X190" s="11">
        <f t="shared" si="219"/>
        <v>0</v>
      </c>
      <c r="Y190" s="6">
        <f t="shared" si="220"/>
        <v>1328.6584419999999</v>
      </c>
      <c r="Z190" s="20">
        <f t="shared" si="221"/>
        <v>1328.6584419999999</v>
      </c>
      <c r="AA190" s="25">
        <f t="shared" si="222"/>
        <v>0</v>
      </c>
      <c r="AB190" s="25">
        <f t="shared" si="223"/>
        <v>1490.53</v>
      </c>
      <c r="AC190" s="25">
        <f t="shared" si="224"/>
        <v>1490.53</v>
      </c>
      <c r="AD190" s="25">
        <f t="shared" si="225"/>
        <v>0</v>
      </c>
      <c r="AE190" s="25">
        <f t="shared" si="226"/>
        <v>161.87155799999999</v>
      </c>
      <c r="AF190" s="25">
        <f t="shared" si="227"/>
        <v>161.87155799999999</v>
      </c>
      <c r="AG190" s="25">
        <f t="shared" si="228"/>
        <v>0</v>
      </c>
      <c r="AH190" s="25">
        <f t="shared" si="229"/>
        <v>1328.6584419999999</v>
      </c>
      <c r="AI190" s="25">
        <f t="shared" si="230"/>
        <v>1328.6584419999999</v>
      </c>
      <c r="AJ190" s="7" t="s">
        <v>64</v>
      </c>
    </row>
    <row r="191" spans="1:36" outlineLevel="2" x14ac:dyDescent="0.25">
      <c r="A191" s="102"/>
      <c r="B191" s="99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9"/>
      <c r="O191" s="109"/>
      <c r="P191" s="103"/>
      <c r="Q191" s="117"/>
      <c r="R191" s="11">
        <f t="shared" ref="R191:Z191" si="231">SUBTOTAL(9,R184:R190)</f>
        <v>0</v>
      </c>
      <c r="S191" s="6">
        <f t="shared" si="231"/>
        <v>500554.94999999995</v>
      </c>
      <c r="T191" s="20">
        <f t="shared" si="231"/>
        <v>500554.94999999995</v>
      </c>
      <c r="U191" s="11">
        <f t="shared" si="231"/>
        <v>0</v>
      </c>
      <c r="V191" s="6">
        <f t="shared" si="231"/>
        <v>54360.267569999996</v>
      </c>
      <c r="W191" s="20">
        <f t="shared" si="231"/>
        <v>54360.267569999996</v>
      </c>
      <c r="X191" s="11">
        <f t="shared" si="231"/>
        <v>0</v>
      </c>
      <c r="Y191" s="6">
        <f t="shared" si="231"/>
        <v>446194.68242999999</v>
      </c>
      <c r="Z191" s="20">
        <f t="shared" si="231"/>
        <v>446194.68242999999</v>
      </c>
      <c r="AA191" s="25"/>
      <c r="AB191" s="25"/>
      <c r="AC191" s="25"/>
      <c r="AD191" s="25"/>
      <c r="AE191" s="25"/>
      <c r="AF191" s="25"/>
      <c r="AG191" s="25"/>
      <c r="AH191" s="25"/>
      <c r="AI191" s="25"/>
      <c r="AJ191" s="118" t="s">
        <v>266</v>
      </c>
    </row>
    <row r="192" spans="1:36" outlineLevel="3" x14ac:dyDescent="0.25">
      <c r="A192" s="102" t="s">
        <v>104</v>
      </c>
      <c r="B192" s="99"/>
      <c r="N192" s="23">
        <f t="shared" ref="N192:N197" si="232">B192</f>
        <v>0</v>
      </c>
      <c r="O192" s="23">
        <f t="shared" ref="O192:O197" si="233">SUM(B192:M192)</f>
        <v>0</v>
      </c>
      <c r="P192" s="103"/>
      <c r="Q192" s="117">
        <v>7.7100000000000002E-2</v>
      </c>
      <c r="R192" s="11">
        <f t="shared" ref="R192:R197" si="234">IF(LEFT(AJ192,6)="Direct",N192,0)</f>
        <v>0</v>
      </c>
      <c r="S192" s="6">
        <f t="shared" ref="S192:S197" si="235">N192-R192</f>
        <v>0</v>
      </c>
      <c r="T192" s="20">
        <f t="shared" ref="T192:T197" si="236">R192+S192</f>
        <v>0</v>
      </c>
      <c r="U192" s="11">
        <f t="shared" ref="U192:U197" si="237">IF(LEFT(AJ192,9)="direct-wa", N192,0)</f>
        <v>0</v>
      </c>
      <c r="V192" s="6">
        <f t="shared" ref="V192:V197" si="238">IF(AJ192="direct-wa",0,N192*Q192)</f>
        <v>0</v>
      </c>
      <c r="W192" s="20">
        <f t="shared" ref="W192:W197" si="239">U192+V192</f>
        <v>0</v>
      </c>
      <c r="X192" s="11">
        <f t="shared" ref="X192:X197" si="240">IF(LEFT(AJ192,9)="direct-or",N192,0)</f>
        <v>0</v>
      </c>
      <c r="Y192" s="6">
        <f t="shared" ref="Y192:Y197" si="241">S192-V192</f>
        <v>0</v>
      </c>
      <c r="Z192" s="20">
        <f t="shared" ref="Z192:Z197" si="242">X192+Y192</f>
        <v>0</v>
      </c>
      <c r="AA192" s="25">
        <f t="shared" ref="AA192:AA197" si="243">IF(LEFT(AJ192,6)="Direct",O192,0)</f>
        <v>0</v>
      </c>
      <c r="AB192" s="25">
        <f t="shared" ref="AB192:AB197" si="244">O192-AA192</f>
        <v>0</v>
      </c>
      <c r="AC192" s="25">
        <f t="shared" ref="AC192:AC197" si="245">AA192+AB192</f>
        <v>0</v>
      </c>
      <c r="AD192" s="25">
        <f t="shared" ref="AD192:AD197" si="246">IF(LEFT(AJ192,9)="direct-wa", O192,0)</f>
        <v>0</v>
      </c>
      <c r="AE192" s="25">
        <f t="shared" ref="AE192:AE197" si="247">IF(AJ192="direct-wa",0,O192*Q192)</f>
        <v>0</v>
      </c>
      <c r="AF192" s="25">
        <f t="shared" ref="AF192:AF197" si="248">AD192+AE192</f>
        <v>0</v>
      </c>
      <c r="AG192" s="25">
        <f t="shared" ref="AG192:AG197" si="249">IF(LEFT(AJ192,9)="direct-or",O192,0)</f>
        <v>0</v>
      </c>
      <c r="AH192" s="25">
        <f t="shared" ref="AH192:AH197" si="250">AB192-AE192</f>
        <v>0</v>
      </c>
      <c r="AI192" s="25">
        <f t="shared" ref="AI192:AI197" si="251">AG192+AH192</f>
        <v>0</v>
      </c>
      <c r="AJ192" s="7" t="s">
        <v>49</v>
      </c>
    </row>
    <row r="193" spans="1:36" outlineLevel="3" x14ac:dyDescent="0.25">
      <c r="A193" s="102" t="s">
        <v>104</v>
      </c>
      <c r="B193" s="99">
        <v>159.30000000000001</v>
      </c>
      <c r="N193" s="23">
        <f t="shared" si="232"/>
        <v>159.30000000000001</v>
      </c>
      <c r="O193" s="23">
        <f t="shared" si="233"/>
        <v>159.30000000000001</v>
      </c>
      <c r="P193" s="103"/>
      <c r="Q193" s="117">
        <v>7.7100000000000002E-2</v>
      </c>
      <c r="R193" s="11">
        <f t="shared" si="234"/>
        <v>0</v>
      </c>
      <c r="S193" s="6">
        <f t="shared" si="235"/>
        <v>159.30000000000001</v>
      </c>
      <c r="T193" s="20">
        <f t="shared" si="236"/>
        <v>159.30000000000001</v>
      </c>
      <c r="U193" s="11">
        <f t="shared" si="237"/>
        <v>0</v>
      </c>
      <c r="V193" s="6">
        <f t="shared" si="238"/>
        <v>12.282030000000001</v>
      </c>
      <c r="W193" s="20">
        <f t="shared" si="239"/>
        <v>12.282030000000001</v>
      </c>
      <c r="X193" s="11">
        <f t="shared" si="240"/>
        <v>0</v>
      </c>
      <c r="Y193" s="6">
        <f t="shared" si="241"/>
        <v>147.01797000000002</v>
      </c>
      <c r="Z193" s="20">
        <f t="shared" si="242"/>
        <v>147.01797000000002</v>
      </c>
      <c r="AA193" s="25">
        <f t="shared" si="243"/>
        <v>0</v>
      </c>
      <c r="AB193" s="25">
        <f t="shared" si="244"/>
        <v>159.30000000000001</v>
      </c>
      <c r="AC193" s="25">
        <f t="shared" si="245"/>
        <v>159.30000000000001</v>
      </c>
      <c r="AD193" s="25">
        <f t="shared" si="246"/>
        <v>0</v>
      </c>
      <c r="AE193" s="25">
        <f t="shared" si="247"/>
        <v>12.282030000000001</v>
      </c>
      <c r="AF193" s="25">
        <f t="shared" si="248"/>
        <v>12.282030000000001</v>
      </c>
      <c r="AG193" s="25">
        <f t="shared" si="249"/>
        <v>0</v>
      </c>
      <c r="AH193" s="25">
        <f t="shared" si="250"/>
        <v>147.01797000000002</v>
      </c>
      <c r="AI193" s="25">
        <f t="shared" si="251"/>
        <v>147.01797000000002</v>
      </c>
      <c r="AJ193" s="7" t="s">
        <v>49</v>
      </c>
    </row>
    <row r="194" spans="1:36" outlineLevel="3" x14ac:dyDescent="0.25">
      <c r="A194" s="102" t="s">
        <v>104</v>
      </c>
      <c r="B194" s="99">
        <v>5142.1400000000003</v>
      </c>
      <c r="N194" s="23">
        <f t="shared" si="232"/>
        <v>5142.1400000000003</v>
      </c>
      <c r="O194" s="23">
        <f t="shared" si="233"/>
        <v>5142.1400000000003</v>
      </c>
      <c r="P194" s="103"/>
      <c r="Q194" s="117">
        <v>7.7100000000000002E-2</v>
      </c>
      <c r="R194" s="11">
        <f t="shared" si="234"/>
        <v>0</v>
      </c>
      <c r="S194" s="6">
        <f t="shared" si="235"/>
        <v>5142.1400000000003</v>
      </c>
      <c r="T194" s="20">
        <f t="shared" si="236"/>
        <v>5142.1400000000003</v>
      </c>
      <c r="U194" s="11">
        <f t="shared" si="237"/>
        <v>0</v>
      </c>
      <c r="V194" s="6">
        <f t="shared" si="238"/>
        <v>396.45899400000002</v>
      </c>
      <c r="W194" s="20">
        <f t="shared" si="239"/>
        <v>396.45899400000002</v>
      </c>
      <c r="X194" s="11">
        <f t="shared" si="240"/>
        <v>0</v>
      </c>
      <c r="Y194" s="6">
        <f t="shared" si="241"/>
        <v>4745.6810060000007</v>
      </c>
      <c r="Z194" s="20">
        <f t="shared" si="242"/>
        <v>4745.6810060000007</v>
      </c>
      <c r="AA194" s="25">
        <f t="shared" si="243"/>
        <v>0</v>
      </c>
      <c r="AB194" s="25">
        <f t="shared" si="244"/>
        <v>5142.1400000000003</v>
      </c>
      <c r="AC194" s="25">
        <f t="shared" si="245"/>
        <v>5142.1400000000003</v>
      </c>
      <c r="AD194" s="25">
        <f t="shared" si="246"/>
        <v>0</v>
      </c>
      <c r="AE194" s="25">
        <f t="shared" si="247"/>
        <v>396.45899400000002</v>
      </c>
      <c r="AF194" s="25">
        <f t="shared" si="248"/>
        <v>396.45899400000002</v>
      </c>
      <c r="AG194" s="25">
        <f t="shared" si="249"/>
        <v>0</v>
      </c>
      <c r="AH194" s="25">
        <f t="shared" si="250"/>
        <v>4745.6810060000007</v>
      </c>
      <c r="AI194" s="25">
        <f t="shared" si="251"/>
        <v>4745.6810060000007</v>
      </c>
      <c r="AJ194" s="7" t="s">
        <v>49</v>
      </c>
    </row>
    <row r="195" spans="1:36" outlineLevel="3" x14ac:dyDescent="0.25">
      <c r="A195" s="102" t="s">
        <v>104</v>
      </c>
      <c r="B195" s="99">
        <v>131.6</v>
      </c>
      <c r="N195" s="23">
        <f t="shared" si="232"/>
        <v>131.6</v>
      </c>
      <c r="O195" s="23">
        <f t="shared" si="233"/>
        <v>131.6</v>
      </c>
      <c r="P195" s="103"/>
      <c r="Q195" s="117">
        <v>7.7100000000000002E-2</v>
      </c>
      <c r="R195" s="11">
        <f t="shared" si="234"/>
        <v>0</v>
      </c>
      <c r="S195" s="6">
        <f t="shared" si="235"/>
        <v>131.6</v>
      </c>
      <c r="T195" s="20">
        <f t="shared" si="236"/>
        <v>131.6</v>
      </c>
      <c r="U195" s="11">
        <f t="shared" si="237"/>
        <v>0</v>
      </c>
      <c r="V195" s="6">
        <f t="shared" si="238"/>
        <v>10.14636</v>
      </c>
      <c r="W195" s="20">
        <f t="shared" si="239"/>
        <v>10.14636</v>
      </c>
      <c r="X195" s="11">
        <f t="shared" si="240"/>
        <v>0</v>
      </c>
      <c r="Y195" s="6">
        <f t="shared" si="241"/>
        <v>121.45363999999999</v>
      </c>
      <c r="Z195" s="20">
        <f t="shared" si="242"/>
        <v>121.45363999999999</v>
      </c>
      <c r="AA195" s="25">
        <f t="shared" si="243"/>
        <v>0</v>
      </c>
      <c r="AB195" s="25">
        <f t="shared" si="244"/>
        <v>131.6</v>
      </c>
      <c r="AC195" s="25">
        <f t="shared" si="245"/>
        <v>131.6</v>
      </c>
      <c r="AD195" s="25">
        <f t="shared" si="246"/>
        <v>0</v>
      </c>
      <c r="AE195" s="25">
        <f t="shared" si="247"/>
        <v>10.14636</v>
      </c>
      <c r="AF195" s="25">
        <f t="shared" si="248"/>
        <v>10.14636</v>
      </c>
      <c r="AG195" s="25">
        <f t="shared" si="249"/>
        <v>0</v>
      </c>
      <c r="AH195" s="25">
        <f t="shared" si="250"/>
        <v>121.45363999999999</v>
      </c>
      <c r="AI195" s="25">
        <f t="shared" si="251"/>
        <v>121.45363999999999</v>
      </c>
      <c r="AJ195" s="7" t="s">
        <v>68</v>
      </c>
    </row>
    <row r="196" spans="1:36" outlineLevel="3" x14ac:dyDescent="0.25">
      <c r="A196" s="102" t="s">
        <v>104</v>
      </c>
      <c r="B196" s="99">
        <v>147.66</v>
      </c>
      <c r="N196" s="23">
        <f t="shared" si="232"/>
        <v>147.66</v>
      </c>
      <c r="O196" s="23">
        <f t="shared" si="233"/>
        <v>147.66</v>
      </c>
      <c r="P196" s="103"/>
      <c r="Q196" s="117">
        <v>7.7100000000000002E-2</v>
      </c>
      <c r="R196" s="11">
        <f t="shared" si="234"/>
        <v>0</v>
      </c>
      <c r="S196" s="6">
        <f t="shared" si="235"/>
        <v>147.66</v>
      </c>
      <c r="T196" s="20">
        <f t="shared" si="236"/>
        <v>147.66</v>
      </c>
      <c r="U196" s="11">
        <f t="shared" si="237"/>
        <v>0</v>
      </c>
      <c r="V196" s="6">
        <f t="shared" si="238"/>
        <v>11.384586000000001</v>
      </c>
      <c r="W196" s="20">
        <f t="shared" si="239"/>
        <v>11.384586000000001</v>
      </c>
      <c r="X196" s="11">
        <f t="shared" si="240"/>
        <v>0</v>
      </c>
      <c r="Y196" s="6">
        <f t="shared" si="241"/>
        <v>136.27541399999998</v>
      </c>
      <c r="Z196" s="20">
        <f t="shared" si="242"/>
        <v>136.27541399999998</v>
      </c>
      <c r="AA196" s="25">
        <f t="shared" si="243"/>
        <v>0</v>
      </c>
      <c r="AB196" s="25">
        <f t="shared" si="244"/>
        <v>147.66</v>
      </c>
      <c r="AC196" s="25">
        <f t="shared" si="245"/>
        <v>147.66</v>
      </c>
      <c r="AD196" s="25">
        <f t="shared" si="246"/>
        <v>0</v>
      </c>
      <c r="AE196" s="25">
        <f t="shared" si="247"/>
        <v>11.384586000000001</v>
      </c>
      <c r="AF196" s="25">
        <f t="shared" si="248"/>
        <v>11.384586000000001</v>
      </c>
      <c r="AG196" s="25">
        <f t="shared" si="249"/>
        <v>0</v>
      </c>
      <c r="AH196" s="25">
        <f t="shared" si="250"/>
        <v>136.27541399999998</v>
      </c>
      <c r="AI196" s="25">
        <f t="shared" si="251"/>
        <v>136.27541399999998</v>
      </c>
      <c r="AJ196" s="7" t="s">
        <v>49</v>
      </c>
    </row>
    <row r="197" spans="1:36" outlineLevel="3" x14ac:dyDescent="0.25">
      <c r="A197" s="102" t="s">
        <v>104</v>
      </c>
      <c r="B197" s="99">
        <v>717.04</v>
      </c>
      <c r="N197" s="23">
        <f t="shared" si="232"/>
        <v>717.04</v>
      </c>
      <c r="O197" s="23">
        <f t="shared" si="233"/>
        <v>717.04</v>
      </c>
      <c r="P197" s="103"/>
      <c r="Q197" s="117">
        <v>7.7100000000000002E-2</v>
      </c>
      <c r="R197" s="11">
        <f t="shared" si="234"/>
        <v>0</v>
      </c>
      <c r="S197" s="6">
        <f t="shared" si="235"/>
        <v>717.04</v>
      </c>
      <c r="T197" s="20">
        <f t="shared" si="236"/>
        <v>717.04</v>
      </c>
      <c r="U197" s="11">
        <f t="shared" si="237"/>
        <v>0</v>
      </c>
      <c r="V197" s="6">
        <f t="shared" si="238"/>
        <v>55.283783999999997</v>
      </c>
      <c r="W197" s="20">
        <f t="shared" si="239"/>
        <v>55.283783999999997</v>
      </c>
      <c r="X197" s="11">
        <f t="shared" si="240"/>
        <v>0</v>
      </c>
      <c r="Y197" s="6">
        <f t="shared" si="241"/>
        <v>661.75621599999999</v>
      </c>
      <c r="Z197" s="20">
        <f t="shared" si="242"/>
        <v>661.75621599999999</v>
      </c>
      <c r="AA197" s="25">
        <f t="shared" si="243"/>
        <v>0</v>
      </c>
      <c r="AB197" s="25">
        <f t="shared" si="244"/>
        <v>717.04</v>
      </c>
      <c r="AC197" s="25">
        <f t="shared" si="245"/>
        <v>717.04</v>
      </c>
      <c r="AD197" s="25">
        <f t="shared" si="246"/>
        <v>0</v>
      </c>
      <c r="AE197" s="25">
        <f t="shared" si="247"/>
        <v>55.283783999999997</v>
      </c>
      <c r="AF197" s="25">
        <f t="shared" si="248"/>
        <v>55.283783999999997</v>
      </c>
      <c r="AG197" s="25">
        <f t="shared" si="249"/>
        <v>0</v>
      </c>
      <c r="AH197" s="25">
        <f t="shared" si="250"/>
        <v>661.75621599999999</v>
      </c>
      <c r="AI197" s="25">
        <f t="shared" si="251"/>
        <v>661.75621599999999</v>
      </c>
      <c r="AJ197" s="7" t="s">
        <v>68</v>
      </c>
    </row>
    <row r="198" spans="1:36" outlineLevel="2" x14ac:dyDescent="0.25">
      <c r="A198" s="102"/>
      <c r="B198" s="99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9"/>
      <c r="O198" s="109"/>
      <c r="P198" s="103"/>
      <c r="Q198" s="117"/>
      <c r="R198" s="11">
        <f t="shared" ref="R198:Z198" si="252">SUBTOTAL(9,R192:R197)</f>
        <v>0</v>
      </c>
      <c r="S198" s="6">
        <f t="shared" si="252"/>
        <v>6297.7400000000007</v>
      </c>
      <c r="T198" s="20">
        <f t="shared" si="252"/>
        <v>6297.7400000000007</v>
      </c>
      <c r="U198" s="11">
        <f t="shared" si="252"/>
        <v>0</v>
      </c>
      <c r="V198" s="6">
        <f t="shared" si="252"/>
        <v>485.55575400000009</v>
      </c>
      <c r="W198" s="20">
        <f t="shared" si="252"/>
        <v>485.55575400000009</v>
      </c>
      <c r="X198" s="11">
        <f t="shared" si="252"/>
        <v>0</v>
      </c>
      <c r="Y198" s="6">
        <f t="shared" si="252"/>
        <v>5812.1842459999998</v>
      </c>
      <c r="Z198" s="20">
        <f t="shared" si="252"/>
        <v>5812.1842459999998</v>
      </c>
      <c r="AA198" s="25"/>
      <c r="AB198" s="25"/>
      <c r="AC198" s="25"/>
      <c r="AD198" s="25"/>
      <c r="AE198" s="25"/>
      <c r="AF198" s="25"/>
      <c r="AG198" s="25"/>
      <c r="AH198" s="25"/>
      <c r="AI198" s="25"/>
      <c r="AJ198" s="118" t="s">
        <v>277</v>
      </c>
    </row>
    <row r="199" spans="1:36" outlineLevel="3" x14ac:dyDescent="0.25">
      <c r="A199" s="102" t="s">
        <v>104</v>
      </c>
      <c r="B199" s="99"/>
      <c r="N199" s="23">
        <f>B199</f>
        <v>0</v>
      </c>
      <c r="O199" s="23">
        <f>SUM(B199:M199)</f>
        <v>0</v>
      </c>
      <c r="P199" s="103"/>
      <c r="Q199" s="117">
        <v>0</v>
      </c>
      <c r="R199" s="11">
        <f>IF(LEFT(AJ199,6)="Direct",N199,0)</f>
        <v>0</v>
      </c>
      <c r="S199" s="6">
        <f>N199-R199</f>
        <v>0</v>
      </c>
      <c r="T199" s="20">
        <f>R199+S199</f>
        <v>0</v>
      </c>
      <c r="U199" s="11">
        <f>IF(LEFT(AJ199,9)="direct-wa", N199,0)</f>
        <v>0</v>
      </c>
      <c r="V199" s="6">
        <f>IF(AJ199="direct-wa",0,N199*Q199)</f>
        <v>0</v>
      </c>
      <c r="W199" s="20">
        <f>U199+V199</f>
        <v>0</v>
      </c>
      <c r="X199" s="11">
        <f>IF(LEFT(AJ199,9)="direct-or",N199,0)</f>
        <v>0</v>
      </c>
      <c r="Y199" s="6">
        <f>S199-V199</f>
        <v>0</v>
      </c>
      <c r="Z199" s="20">
        <f>X199+Y199</f>
        <v>0</v>
      </c>
      <c r="AA199" s="25">
        <f>IF(LEFT(AJ199,6)="Direct",O199,0)</f>
        <v>0</v>
      </c>
      <c r="AB199" s="25">
        <f>O199-AA199</f>
        <v>0</v>
      </c>
      <c r="AC199" s="25">
        <f>AA199+AB199</f>
        <v>0</v>
      </c>
      <c r="AD199" s="25">
        <f>IF(LEFT(AJ199,9)="direct-wa", O199,0)</f>
        <v>0</v>
      </c>
      <c r="AE199" s="25">
        <f>IF(AJ199="direct-wa",0,O199*Q199)</f>
        <v>0</v>
      </c>
      <c r="AF199" s="25">
        <f>AD199+AE199</f>
        <v>0</v>
      </c>
      <c r="AG199" s="25">
        <f>IF(LEFT(AJ199,9)="direct-or",O199,0)</f>
        <v>0</v>
      </c>
      <c r="AH199" s="25">
        <f>AB199-AE199</f>
        <v>0</v>
      </c>
      <c r="AI199" s="25">
        <f>AG199+AH199</f>
        <v>0</v>
      </c>
      <c r="AJ199" s="7" t="s">
        <v>61</v>
      </c>
    </row>
    <row r="200" spans="1:36" outlineLevel="3" x14ac:dyDescent="0.25">
      <c r="A200" s="102" t="s">
        <v>104</v>
      </c>
      <c r="B200" s="99"/>
      <c r="N200" s="23">
        <f>B200</f>
        <v>0</v>
      </c>
      <c r="O200" s="23">
        <f>SUM(B200:M200)</f>
        <v>0</v>
      </c>
      <c r="P200" s="103"/>
      <c r="Q200" s="117">
        <v>0</v>
      </c>
      <c r="R200" s="11">
        <f>IF(LEFT(AJ200,6)="Direct",N200,0)</f>
        <v>0</v>
      </c>
      <c r="S200" s="6">
        <f>N200-R200</f>
        <v>0</v>
      </c>
      <c r="T200" s="20">
        <f>R200+S200</f>
        <v>0</v>
      </c>
      <c r="U200" s="11">
        <f>IF(LEFT(AJ200,9)="direct-wa", N200,0)</f>
        <v>0</v>
      </c>
      <c r="V200" s="6">
        <f>IF(AJ200="direct-wa",0,N200*Q200)</f>
        <v>0</v>
      </c>
      <c r="W200" s="20">
        <f>U200+V200</f>
        <v>0</v>
      </c>
      <c r="X200" s="11">
        <f>IF(LEFT(AJ200,9)="direct-or",N200,0)</f>
        <v>0</v>
      </c>
      <c r="Y200" s="6">
        <f>S200-V200</f>
        <v>0</v>
      </c>
      <c r="Z200" s="20">
        <f>X200+Y200</f>
        <v>0</v>
      </c>
      <c r="AA200" s="25">
        <f>IF(LEFT(AJ200,6)="Direct",O200,0)</f>
        <v>0</v>
      </c>
      <c r="AB200" s="25">
        <f>O200-AA200</f>
        <v>0</v>
      </c>
      <c r="AC200" s="25">
        <f>AA200+AB200</f>
        <v>0</v>
      </c>
      <c r="AD200" s="25">
        <f>IF(LEFT(AJ200,9)="direct-wa", O200,0)</f>
        <v>0</v>
      </c>
      <c r="AE200" s="25">
        <f>IF(AJ200="direct-wa",0,O200*Q200)</f>
        <v>0</v>
      </c>
      <c r="AF200" s="25">
        <f>AD200+AE200</f>
        <v>0</v>
      </c>
      <c r="AG200" s="25">
        <f>IF(LEFT(AJ200,9)="direct-or",O200,0)</f>
        <v>0</v>
      </c>
      <c r="AH200" s="25">
        <f>AB200-AE200</f>
        <v>0</v>
      </c>
      <c r="AI200" s="25">
        <f>AG200+AH200</f>
        <v>0</v>
      </c>
      <c r="AJ200" s="7" t="s">
        <v>61</v>
      </c>
    </row>
    <row r="201" spans="1:36" outlineLevel="2" x14ac:dyDescent="0.25">
      <c r="A201" s="102"/>
      <c r="B201" s="99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9"/>
      <c r="O201" s="109"/>
      <c r="P201" s="103"/>
      <c r="Q201" s="117"/>
      <c r="R201" s="11">
        <f t="shared" ref="R201:Z201" si="253">SUBTOTAL(9,R199:R200)</f>
        <v>0</v>
      </c>
      <c r="S201" s="6">
        <f t="shared" si="253"/>
        <v>0</v>
      </c>
      <c r="T201" s="20">
        <f t="shared" si="253"/>
        <v>0</v>
      </c>
      <c r="U201" s="11">
        <f t="shared" si="253"/>
        <v>0</v>
      </c>
      <c r="V201" s="6">
        <f t="shared" si="253"/>
        <v>0</v>
      </c>
      <c r="W201" s="20">
        <f t="shared" si="253"/>
        <v>0</v>
      </c>
      <c r="X201" s="11">
        <f t="shared" si="253"/>
        <v>0</v>
      </c>
      <c r="Y201" s="6">
        <f t="shared" si="253"/>
        <v>0</v>
      </c>
      <c r="Z201" s="20">
        <f t="shared" si="253"/>
        <v>0</v>
      </c>
      <c r="AA201" s="25"/>
      <c r="AB201" s="25"/>
      <c r="AC201" s="25"/>
      <c r="AD201" s="25"/>
      <c r="AE201" s="25"/>
      <c r="AF201" s="25"/>
      <c r="AG201" s="25"/>
      <c r="AH201" s="25"/>
      <c r="AI201" s="25"/>
      <c r="AJ201" s="118" t="s">
        <v>267</v>
      </c>
    </row>
    <row r="202" spans="1:36" outlineLevel="3" x14ac:dyDescent="0.25">
      <c r="A202" s="102" t="s">
        <v>104</v>
      </c>
      <c r="B202" s="99">
        <v>2097.31</v>
      </c>
      <c r="N202" s="23">
        <f>B202</f>
        <v>2097.31</v>
      </c>
      <c r="O202" s="23">
        <f>SUM(B202:M202)</f>
        <v>2097.31</v>
      </c>
      <c r="P202" s="103"/>
      <c r="Q202" s="117">
        <v>7.9699999999999993E-2</v>
      </c>
      <c r="R202" s="11">
        <f>IF(LEFT(AJ202,6)="Direct",N202,0)</f>
        <v>0</v>
      </c>
      <c r="S202" s="6">
        <f>N202-R202</f>
        <v>2097.31</v>
      </c>
      <c r="T202" s="20">
        <f>R202+S202</f>
        <v>2097.31</v>
      </c>
      <c r="U202" s="11">
        <f>IF(LEFT(AJ202,9)="direct-wa", N202,0)</f>
        <v>0</v>
      </c>
      <c r="V202" s="6">
        <f>IF(AJ202="direct-wa",0,N202*Q202)</f>
        <v>167.15560699999997</v>
      </c>
      <c r="W202" s="20">
        <f>U202+V202</f>
        <v>167.15560699999997</v>
      </c>
      <c r="X202" s="11">
        <f>IF(LEFT(AJ202,9)="direct-or",N202,0)</f>
        <v>0</v>
      </c>
      <c r="Y202" s="6">
        <f>S202-V202</f>
        <v>1930.154393</v>
      </c>
      <c r="Z202" s="20">
        <f>X202+Y202</f>
        <v>1930.154393</v>
      </c>
      <c r="AA202" s="25">
        <f>IF(LEFT(AJ202,6)="Direct",O202,0)</f>
        <v>0</v>
      </c>
      <c r="AB202" s="25">
        <f>O202-AA202</f>
        <v>2097.31</v>
      </c>
      <c r="AC202" s="25">
        <f>AA202+AB202</f>
        <v>2097.31</v>
      </c>
      <c r="AD202" s="25">
        <f>IF(LEFT(AJ202,9)="direct-wa", O202,0)</f>
        <v>0</v>
      </c>
      <c r="AE202" s="25">
        <f>IF(AJ202="direct-wa",0,O202*Q202)</f>
        <v>167.15560699999997</v>
      </c>
      <c r="AF202" s="25">
        <f>AD202+AE202</f>
        <v>167.15560699999997</v>
      </c>
      <c r="AG202" s="25">
        <f>IF(LEFT(AJ202,9)="direct-or",O202,0)</f>
        <v>0</v>
      </c>
      <c r="AH202" s="25">
        <f>AB202-AE202</f>
        <v>1930.154393</v>
      </c>
      <c r="AI202" s="25">
        <f>AG202+AH202</f>
        <v>1930.154393</v>
      </c>
      <c r="AJ202" s="7" t="s">
        <v>48</v>
      </c>
    </row>
    <row r="203" spans="1:36" outlineLevel="3" x14ac:dyDescent="0.25">
      <c r="A203" s="102" t="s">
        <v>104</v>
      </c>
      <c r="B203" s="99">
        <v>948.69</v>
      </c>
      <c r="N203" s="23">
        <f>B203</f>
        <v>948.69</v>
      </c>
      <c r="O203" s="23">
        <f>SUM(B203:M203)</f>
        <v>948.69</v>
      </c>
      <c r="P203" s="103"/>
      <c r="Q203" s="117">
        <v>7.9699999999999993E-2</v>
      </c>
      <c r="R203" s="11">
        <f>IF(LEFT(AJ203,6)="Direct",N203,0)</f>
        <v>0</v>
      </c>
      <c r="S203" s="6">
        <f>N203-R203</f>
        <v>948.69</v>
      </c>
      <c r="T203" s="20">
        <f>R203+S203</f>
        <v>948.69</v>
      </c>
      <c r="U203" s="11">
        <f>IF(LEFT(AJ203,9)="direct-wa", N203,0)</f>
        <v>0</v>
      </c>
      <c r="V203" s="6">
        <f>IF(AJ203="direct-wa",0,N203*Q203)</f>
        <v>75.610592999999994</v>
      </c>
      <c r="W203" s="20">
        <f>U203+V203</f>
        <v>75.610592999999994</v>
      </c>
      <c r="X203" s="11">
        <f>IF(LEFT(AJ203,9)="direct-or",N203,0)</f>
        <v>0</v>
      </c>
      <c r="Y203" s="6">
        <f>S203-V203</f>
        <v>873.07940700000006</v>
      </c>
      <c r="Z203" s="20">
        <f>X203+Y203</f>
        <v>873.07940700000006</v>
      </c>
      <c r="AA203" s="25">
        <f>IF(LEFT(AJ203,6)="Direct",O203,0)</f>
        <v>0</v>
      </c>
      <c r="AB203" s="25">
        <f>O203-AA203</f>
        <v>948.69</v>
      </c>
      <c r="AC203" s="25">
        <f>AA203+AB203</f>
        <v>948.69</v>
      </c>
      <c r="AD203" s="25">
        <f>IF(LEFT(AJ203,9)="direct-wa", O203,0)</f>
        <v>0</v>
      </c>
      <c r="AE203" s="25">
        <f>IF(AJ203="direct-wa",0,O203*Q203)</f>
        <v>75.610592999999994</v>
      </c>
      <c r="AF203" s="25">
        <f>AD203+AE203</f>
        <v>75.610592999999994</v>
      </c>
      <c r="AG203" s="25">
        <f>IF(LEFT(AJ203,9)="direct-or",O203,0)</f>
        <v>0</v>
      </c>
      <c r="AH203" s="25">
        <f>AB203-AE203</f>
        <v>873.07940700000006</v>
      </c>
      <c r="AI203" s="25">
        <f>AG203+AH203</f>
        <v>873.07940700000006</v>
      </c>
      <c r="AJ203" s="7" t="s">
        <v>48</v>
      </c>
    </row>
    <row r="204" spans="1:36" outlineLevel="3" x14ac:dyDescent="0.25">
      <c r="A204" s="102" t="s">
        <v>104</v>
      </c>
      <c r="B204" s="99">
        <v>477.91</v>
      </c>
      <c r="N204" s="23">
        <f>B204</f>
        <v>477.91</v>
      </c>
      <c r="O204" s="23">
        <f>SUM(B204:M204)</f>
        <v>477.91</v>
      </c>
      <c r="P204" s="103"/>
      <c r="Q204" s="117">
        <v>7.9699999999999993E-2</v>
      </c>
      <c r="R204" s="11">
        <f>IF(LEFT(AJ204,6)="Direct",N204,0)</f>
        <v>0</v>
      </c>
      <c r="S204" s="6">
        <f>N204-R204</f>
        <v>477.91</v>
      </c>
      <c r="T204" s="20">
        <f>R204+S204</f>
        <v>477.91</v>
      </c>
      <c r="U204" s="11">
        <f>IF(LEFT(AJ204,9)="direct-wa", N204,0)</f>
        <v>0</v>
      </c>
      <c r="V204" s="6">
        <f>IF(AJ204="direct-wa",0,N204*Q204)</f>
        <v>38.089427000000001</v>
      </c>
      <c r="W204" s="20">
        <f>U204+V204</f>
        <v>38.089427000000001</v>
      </c>
      <c r="X204" s="11">
        <f>IF(LEFT(AJ204,9)="direct-or",N204,0)</f>
        <v>0</v>
      </c>
      <c r="Y204" s="6">
        <f>S204-V204</f>
        <v>439.82057300000002</v>
      </c>
      <c r="Z204" s="20">
        <f>X204+Y204</f>
        <v>439.82057300000002</v>
      </c>
      <c r="AA204" s="25">
        <f>IF(LEFT(AJ204,6)="Direct",O204,0)</f>
        <v>0</v>
      </c>
      <c r="AB204" s="25">
        <f>O204-AA204</f>
        <v>477.91</v>
      </c>
      <c r="AC204" s="25">
        <f>AA204+AB204</f>
        <v>477.91</v>
      </c>
      <c r="AD204" s="25">
        <f>IF(LEFT(AJ204,9)="direct-wa", O204,0)</f>
        <v>0</v>
      </c>
      <c r="AE204" s="25">
        <f>IF(AJ204="direct-wa",0,O204*Q204)</f>
        <v>38.089427000000001</v>
      </c>
      <c r="AF204" s="25">
        <f>AD204+AE204</f>
        <v>38.089427000000001</v>
      </c>
      <c r="AG204" s="25">
        <f>IF(LEFT(AJ204,9)="direct-or",O204,0)</f>
        <v>0</v>
      </c>
      <c r="AH204" s="25">
        <f>AB204-AE204</f>
        <v>439.82057300000002</v>
      </c>
      <c r="AI204" s="25">
        <f>AG204+AH204</f>
        <v>439.82057300000002</v>
      </c>
      <c r="AJ204" s="7" t="s">
        <v>48</v>
      </c>
    </row>
    <row r="205" spans="1:36" outlineLevel="2" x14ac:dyDescent="0.25">
      <c r="A205" s="102"/>
      <c r="B205" s="99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9"/>
      <c r="O205" s="109"/>
      <c r="P205" s="103"/>
      <c r="Q205" s="117"/>
      <c r="R205" s="11">
        <f t="shared" ref="R205:Z205" si="254">SUBTOTAL(9,R202:R204)</f>
        <v>0</v>
      </c>
      <c r="S205" s="6">
        <f t="shared" si="254"/>
        <v>3523.91</v>
      </c>
      <c r="T205" s="20">
        <f t="shared" si="254"/>
        <v>3523.91</v>
      </c>
      <c r="U205" s="11">
        <f t="shared" si="254"/>
        <v>0</v>
      </c>
      <c r="V205" s="6">
        <f t="shared" si="254"/>
        <v>280.85562699999997</v>
      </c>
      <c r="W205" s="20">
        <f t="shared" si="254"/>
        <v>280.85562699999997</v>
      </c>
      <c r="X205" s="11">
        <f t="shared" si="254"/>
        <v>0</v>
      </c>
      <c r="Y205" s="6">
        <f t="shared" si="254"/>
        <v>3243.0543729999999</v>
      </c>
      <c r="Z205" s="20">
        <f t="shared" si="254"/>
        <v>3243.0543729999999</v>
      </c>
      <c r="AA205" s="25"/>
      <c r="AB205" s="25"/>
      <c r="AC205" s="25"/>
      <c r="AD205" s="25"/>
      <c r="AE205" s="25"/>
      <c r="AF205" s="25"/>
      <c r="AG205" s="25"/>
      <c r="AH205" s="25"/>
      <c r="AI205" s="25"/>
      <c r="AJ205" s="118" t="s">
        <v>269</v>
      </c>
    </row>
    <row r="206" spans="1:36" outlineLevel="3" x14ac:dyDescent="0.25">
      <c r="A206" s="102" t="s">
        <v>104</v>
      </c>
      <c r="B206" s="99">
        <v>109.58</v>
      </c>
      <c r="N206" s="23">
        <f>B206</f>
        <v>109.58</v>
      </c>
      <c r="O206" s="23">
        <f>SUM(B206:M206)</f>
        <v>109.58</v>
      </c>
      <c r="P206" s="103"/>
      <c r="Q206" s="117">
        <v>1.17E-2</v>
      </c>
      <c r="R206" s="11">
        <f>IF(LEFT(AJ206,6)="Direct",N206,0)</f>
        <v>0</v>
      </c>
      <c r="S206" s="6">
        <f>N206-R206</f>
        <v>109.58</v>
      </c>
      <c r="T206" s="20">
        <f>R206+S206</f>
        <v>109.58</v>
      </c>
      <c r="U206" s="11">
        <f>IF(LEFT(AJ206,9)="direct-wa", N206,0)</f>
        <v>0</v>
      </c>
      <c r="V206" s="6">
        <f>IF(AJ206="direct-wa",0,N206*Q206)</f>
        <v>1.2820860000000001</v>
      </c>
      <c r="W206" s="20">
        <f>U206+V206</f>
        <v>1.2820860000000001</v>
      </c>
      <c r="X206" s="11">
        <f>IF(LEFT(AJ206,9)="direct-or",N206,0)</f>
        <v>0</v>
      </c>
      <c r="Y206" s="6">
        <f>S206-V206</f>
        <v>108.29791399999999</v>
      </c>
      <c r="Z206" s="20">
        <f>X206+Y206</f>
        <v>108.29791399999999</v>
      </c>
      <c r="AA206" s="25">
        <f>IF(LEFT(AJ206,6)="Direct",O206,0)</f>
        <v>0</v>
      </c>
      <c r="AB206" s="25">
        <f>O206-AA206</f>
        <v>109.58</v>
      </c>
      <c r="AC206" s="25">
        <f>AA206+AB206</f>
        <v>109.58</v>
      </c>
      <c r="AD206" s="25">
        <f>IF(LEFT(AJ206,9)="direct-wa", O206,0)</f>
        <v>0</v>
      </c>
      <c r="AE206" s="25">
        <f>IF(AJ206="direct-wa",0,O206*Q206)</f>
        <v>1.2820860000000001</v>
      </c>
      <c r="AF206" s="25">
        <f>AD206+AE206</f>
        <v>1.2820860000000001</v>
      </c>
      <c r="AG206" s="25">
        <f>IF(LEFT(AJ206,9)="direct-or",O206,0)</f>
        <v>0</v>
      </c>
      <c r="AH206" s="25">
        <f>AB206-AE206</f>
        <v>108.29791399999999</v>
      </c>
      <c r="AI206" s="25">
        <f>AG206+AH206</f>
        <v>108.29791399999999</v>
      </c>
      <c r="AJ206" s="7" t="s">
        <v>262</v>
      </c>
    </row>
    <row r="207" spans="1:36" outlineLevel="3" x14ac:dyDescent="0.25">
      <c r="A207" s="102" t="s">
        <v>104</v>
      </c>
      <c r="B207" s="99">
        <v>141.85</v>
      </c>
      <c r="N207" s="23">
        <f>B207</f>
        <v>141.85</v>
      </c>
      <c r="O207" s="23">
        <f>SUM(B207:M207)</f>
        <v>141.85</v>
      </c>
      <c r="P207" s="103"/>
      <c r="Q207" s="117">
        <v>1.17E-2</v>
      </c>
      <c r="R207" s="11">
        <f>IF(LEFT(AJ207,6)="Direct",N207,0)</f>
        <v>0</v>
      </c>
      <c r="S207" s="6">
        <f>N207-R207</f>
        <v>141.85</v>
      </c>
      <c r="T207" s="20">
        <f>R207+S207</f>
        <v>141.85</v>
      </c>
      <c r="U207" s="11">
        <f>IF(LEFT(AJ207,9)="direct-wa", N207,0)</f>
        <v>0</v>
      </c>
      <c r="V207" s="6">
        <f>IF(AJ207="direct-wa",0,N207*Q207)</f>
        <v>1.659645</v>
      </c>
      <c r="W207" s="20">
        <f>U207+V207</f>
        <v>1.659645</v>
      </c>
      <c r="X207" s="11">
        <f>IF(LEFT(AJ207,9)="direct-or",N207,0)</f>
        <v>0</v>
      </c>
      <c r="Y207" s="6">
        <f>S207-V207</f>
        <v>140.19035499999998</v>
      </c>
      <c r="Z207" s="20">
        <f>X207+Y207</f>
        <v>140.19035499999998</v>
      </c>
      <c r="AA207" s="25">
        <f>IF(LEFT(AJ207,6)="Direct",O207,0)</f>
        <v>0</v>
      </c>
      <c r="AB207" s="25">
        <f>O207-AA207</f>
        <v>141.85</v>
      </c>
      <c r="AC207" s="25">
        <f>AA207+AB207</f>
        <v>141.85</v>
      </c>
      <c r="AD207" s="25">
        <f>IF(LEFT(AJ207,9)="direct-wa", O207,0)</f>
        <v>0</v>
      </c>
      <c r="AE207" s="25">
        <f>IF(AJ207="direct-wa",0,O207*Q207)</f>
        <v>1.659645</v>
      </c>
      <c r="AF207" s="25">
        <f>AD207+AE207</f>
        <v>1.659645</v>
      </c>
      <c r="AG207" s="25">
        <f>IF(LEFT(AJ207,9)="direct-or",O207,0)</f>
        <v>0</v>
      </c>
      <c r="AH207" s="25">
        <f>AB207-AE207</f>
        <v>140.19035499999998</v>
      </c>
      <c r="AI207" s="25">
        <f>AG207+AH207</f>
        <v>140.19035499999998</v>
      </c>
      <c r="AJ207" s="7" t="s">
        <v>263</v>
      </c>
    </row>
    <row r="208" spans="1:36" outlineLevel="2" x14ac:dyDescent="0.25">
      <c r="A208" s="102"/>
      <c r="B208" s="99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9"/>
      <c r="O208" s="109"/>
      <c r="P208" s="103"/>
      <c r="Q208" s="117"/>
      <c r="R208" s="11">
        <f t="shared" ref="R208:Z208" si="255">SUBTOTAL(9,R206:R207)</f>
        <v>0</v>
      </c>
      <c r="S208" s="6">
        <f t="shared" si="255"/>
        <v>251.43</v>
      </c>
      <c r="T208" s="20">
        <f t="shared" si="255"/>
        <v>251.43</v>
      </c>
      <c r="U208" s="11">
        <f t="shared" si="255"/>
        <v>0</v>
      </c>
      <c r="V208" s="6">
        <f t="shared" si="255"/>
        <v>2.9417309999999999</v>
      </c>
      <c r="W208" s="20">
        <f t="shared" si="255"/>
        <v>2.9417309999999999</v>
      </c>
      <c r="X208" s="11">
        <f t="shared" si="255"/>
        <v>0</v>
      </c>
      <c r="Y208" s="6">
        <f t="shared" si="255"/>
        <v>248.48826899999997</v>
      </c>
      <c r="Z208" s="20">
        <f t="shared" si="255"/>
        <v>248.48826899999997</v>
      </c>
      <c r="AA208" s="25"/>
      <c r="AB208" s="25"/>
      <c r="AC208" s="25"/>
      <c r="AD208" s="25"/>
      <c r="AE208" s="25"/>
      <c r="AF208" s="25"/>
      <c r="AG208" s="25"/>
      <c r="AH208" s="25"/>
      <c r="AI208" s="25"/>
      <c r="AJ208" s="118" t="s">
        <v>270</v>
      </c>
    </row>
    <row r="209" spans="1:36" outlineLevel="1" x14ac:dyDescent="0.25">
      <c r="A209" s="128" t="s">
        <v>103</v>
      </c>
      <c r="B209" s="119"/>
      <c r="C209" s="120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1"/>
      <c r="O209" s="121"/>
      <c r="P209" s="122"/>
      <c r="Q209" s="123"/>
      <c r="R209" s="124">
        <f t="shared" ref="R209:Z209" si="256">SUBTOTAL(9,R180:R207)</f>
        <v>0</v>
      </c>
      <c r="S209" s="125">
        <f t="shared" si="256"/>
        <v>510628.02999999985</v>
      </c>
      <c r="T209" s="126">
        <f t="shared" si="256"/>
        <v>510628.02999999985</v>
      </c>
      <c r="U209" s="124">
        <f t="shared" si="256"/>
        <v>0</v>
      </c>
      <c r="V209" s="125">
        <f t="shared" si="256"/>
        <v>55129.620681999993</v>
      </c>
      <c r="W209" s="126">
        <f t="shared" si="256"/>
        <v>55129.620681999993</v>
      </c>
      <c r="X209" s="124">
        <f t="shared" si="256"/>
        <v>0</v>
      </c>
      <c r="Y209" s="125">
        <f t="shared" si="256"/>
        <v>455498.40931800002</v>
      </c>
      <c r="Z209" s="126">
        <f t="shared" si="256"/>
        <v>455498.40931800002</v>
      </c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27"/>
    </row>
    <row r="210" spans="1:36" outlineLevel="3" x14ac:dyDescent="0.25">
      <c r="A210" s="102" t="s">
        <v>106</v>
      </c>
      <c r="B210" s="99"/>
      <c r="N210" s="23">
        <f t="shared" ref="N210:N218" si="257">B210</f>
        <v>0</v>
      </c>
      <c r="O210" s="23">
        <f t="shared" ref="O210:O218" si="258">SUM(B210:M210)</f>
        <v>0</v>
      </c>
      <c r="P210" s="103"/>
      <c r="Q210" s="117">
        <v>0.1013</v>
      </c>
      <c r="R210" s="11">
        <f t="shared" ref="R210:R218" si="259">IF(LEFT(AJ210,6)="Direct",N210,0)</f>
        <v>0</v>
      </c>
      <c r="S210" s="6">
        <f t="shared" ref="S210:S218" si="260">N210-R210</f>
        <v>0</v>
      </c>
      <c r="T210" s="20">
        <f t="shared" ref="T210:T218" si="261">R210+S210</f>
        <v>0</v>
      </c>
      <c r="U210" s="11">
        <f t="shared" ref="U210:U218" si="262">IF(LEFT(AJ210,9)="direct-wa", N210,0)</f>
        <v>0</v>
      </c>
      <c r="V210" s="6">
        <f t="shared" ref="V210:V218" si="263">IF(AJ210="direct-wa",0,N210*Q210)</f>
        <v>0</v>
      </c>
      <c r="W210" s="20">
        <f t="shared" ref="W210:W218" si="264">U210+V210</f>
        <v>0</v>
      </c>
      <c r="X210" s="11">
        <f t="shared" ref="X210:X218" si="265">IF(LEFT(AJ210,9)="direct-or",N210,0)</f>
        <v>0</v>
      </c>
      <c r="Y210" s="6">
        <f t="shared" ref="Y210:Y218" si="266">S210-V210</f>
        <v>0</v>
      </c>
      <c r="Z210" s="20">
        <f t="shared" ref="Z210:Z218" si="267">X210+Y210</f>
        <v>0</v>
      </c>
      <c r="AA210" s="25">
        <f t="shared" ref="AA210:AA218" si="268">IF(LEFT(AJ210,6)="Direct",O210,0)</f>
        <v>0</v>
      </c>
      <c r="AB210" s="25">
        <f t="shared" ref="AB210:AB218" si="269">O210-AA210</f>
        <v>0</v>
      </c>
      <c r="AC210" s="25">
        <f t="shared" ref="AC210:AC218" si="270">AA210+AB210</f>
        <v>0</v>
      </c>
      <c r="AD210" s="25">
        <f t="shared" ref="AD210:AD218" si="271">IF(LEFT(AJ210,9)="direct-wa", O210,0)</f>
        <v>0</v>
      </c>
      <c r="AE210" s="25">
        <f t="shared" ref="AE210:AE218" si="272">IF(AJ210="direct-wa",0,O210*Q210)</f>
        <v>0</v>
      </c>
      <c r="AF210" s="25">
        <f t="shared" ref="AF210:AF218" si="273">AD210+AE210</f>
        <v>0</v>
      </c>
      <c r="AG210" s="25">
        <f t="shared" ref="AG210:AG218" si="274">IF(LEFT(AJ210,9)="direct-or",O210,0)</f>
        <v>0</v>
      </c>
      <c r="AH210" s="25">
        <f t="shared" ref="AH210:AH218" si="275">AB210-AE210</f>
        <v>0</v>
      </c>
      <c r="AI210" s="25">
        <f t="shared" ref="AI210:AI218" si="276">AG210+AH210</f>
        <v>0</v>
      </c>
      <c r="AJ210" s="7" t="s">
        <v>52</v>
      </c>
    </row>
    <row r="211" spans="1:36" outlineLevel="3" x14ac:dyDescent="0.25">
      <c r="A211" s="102" t="s">
        <v>106</v>
      </c>
      <c r="B211" s="99">
        <v>113.05</v>
      </c>
      <c r="N211" s="23">
        <f t="shared" si="257"/>
        <v>113.05</v>
      </c>
      <c r="O211" s="23">
        <f t="shared" si="258"/>
        <v>113.05</v>
      </c>
      <c r="P211" s="103"/>
      <c r="Q211" s="117">
        <v>0.1013</v>
      </c>
      <c r="R211" s="11">
        <f t="shared" si="259"/>
        <v>0</v>
      </c>
      <c r="S211" s="6">
        <f t="shared" si="260"/>
        <v>113.05</v>
      </c>
      <c r="T211" s="20">
        <f t="shared" si="261"/>
        <v>113.05</v>
      </c>
      <c r="U211" s="11">
        <f t="shared" si="262"/>
        <v>0</v>
      </c>
      <c r="V211" s="6">
        <f t="shared" si="263"/>
        <v>11.451965</v>
      </c>
      <c r="W211" s="20">
        <f t="shared" si="264"/>
        <v>11.451965</v>
      </c>
      <c r="X211" s="11">
        <f t="shared" si="265"/>
        <v>0</v>
      </c>
      <c r="Y211" s="6">
        <f t="shared" si="266"/>
        <v>101.598035</v>
      </c>
      <c r="Z211" s="20">
        <f t="shared" si="267"/>
        <v>101.598035</v>
      </c>
      <c r="AA211" s="25">
        <f t="shared" si="268"/>
        <v>0</v>
      </c>
      <c r="AB211" s="25">
        <f t="shared" si="269"/>
        <v>113.05</v>
      </c>
      <c r="AC211" s="25">
        <f t="shared" si="270"/>
        <v>113.05</v>
      </c>
      <c r="AD211" s="25">
        <f t="shared" si="271"/>
        <v>0</v>
      </c>
      <c r="AE211" s="25">
        <f t="shared" si="272"/>
        <v>11.451965</v>
      </c>
      <c r="AF211" s="25">
        <f t="shared" si="273"/>
        <v>11.451965</v>
      </c>
      <c r="AG211" s="25">
        <f t="shared" si="274"/>
        <v>0</v>
      </c>
      <c r="AH211" s="25">
        <f t="shared" si="275"/>
        <v>101.598035</v>
      </c>
      <c r="AI211" s="25">
        <f t="shared" si="276"/>
        <v>101.598035</v>
      </c>
      <c r="AJ211" s="7" t="s">
        <v>52</v>
      </c>
    </row>
    <row r="212" spans="1:36" outlineLevel="3" x14ac:dyDescent="0.25">
      <c r="A212" s="102" t="s">
        <v>106</v>
      </c>
      <c r="B212" s="99">
        <v>363.7</v>
      </c>
      <c r="N212" s="23">
        <f t="shared" si="257"/>
        <v>363.7</v>
      </c>
      <c r="O212" s="23">
        <f t="shared" si="258"/>
        <v>363.7</v>
      </c>
      <c r="P212" s="103"/>
      <c r="Q212" s="117">
        <v>0.1013</v>
      </c>
      <c r="R212" s="11">
        <f t="shared" si="259"/>
        <v>0</v>
      </c>
      <c r="S212" s="6">
        <f t="shared" si="260"/>
        <v>363.7</v>
      </c>
      <c r="T212" s="20">
        <f t="shared" si="261"/>
        <v>363.7</v>
      </c>
      <c r="U212" s="11">
        <f t="shared" si="262"/>
        <v>0</v>
      </c>
      <c r="V212" s="6">
        <f t="shared" si="263"/>
        <v>36.84281</v>
      </c>
      <c r="W212" s="20">
        <f t="shared" si="264"/>
        <v>36.84281</v>
      </c>
      <c r="X212" s="11">
        <f t="shared" si="265"/>
        <v>0</v>
      </c>
      <c r="Y212" s="6">
        <f t="shared" si="266"/>
        <v>326.85719</v>
      </c>
      <c r="Z212" s="20">
        <f t="shared" si="267"/>
        <v>326.85719</v>
      </c>
      <c r="AA212" s="25">
        <f t="shared" si="268"/>
        <v>0</v>
      </c>
      <c r="AB212" s="25">
        <f t="shared" si="269"/>
        <v>363.7</v>
      </c>
      <c r="AC212" s="25">
        <f t="shared" si="270"/>
        <v>363.7</v>
      </c>
      <c r="AD212" s="25">
        <f t="shared" si="271"/>
        <v>0</v>
      </c>
      <c r="AE212" s="25">
        <f t="shared" si="272"/>
        <v>36.84281</v>
      </c>
      <c r="AF212" s="25">
        <f t="shared" si="273"/>
        <v>36.84281</v>
      </c>
      <c r="AG212" s="25">
        <f t="shared" si="274"/>
        <v>0</v>
      </c>
      <c r="AH212" s="25">
        <f t="shared" si="275"/>
        <v>326.85719</v>
      </c>
      <c r="AI212" s="25">
        <f t="shared" si="276"/>
        <v>326.85719</v>
      </c>
      <c r="AJ212" s="7" t="s">
        <v>52</v>
      </c>
    </row>
    <row r="213" spans="1:36" outlineLevel="3" x14ac:dyDescent="0.25">
      <c r="A213" s="102" t="s">
        <v>106</v>
      </c>
      <c r="B213" s="99">
        <v>6944.41</v>
      </c>
      <c r="N213" s="23">
        <f t="shared" si="257"/>
        <v>6944.41</v>
      </c>
      <c r="O213" s="23">
        <f t="shared" si="258"/>
        <v>6944.41</v>
      </c>
      <c r="P213" s="103"/>
      <c r="Q213" s="117">
        <v>0.1013</v>
      </c>
      <c r="R213" s="11">
        <f t="shared" si="259"/>
        <v>0</v>
      </c>
      <c r="S213" s="6">
        <f t="shared" si="260"/>
        <v>6944.41</v>
      </c>
      <c r="T213" s="20">
        <f t="shared" si="261"/>
        <v>6944.41</v>
      </c>
      <c r="U213" s="11">
        <f t="shared" si="262"/>
        <v>0</v>
      </c>
      <c r="V213" s="6">
        <f t="shared" si="263"/>
        <v>703.46873300000004</v>
      </c>
      <c r="W213" s="20">
        <f t="shared" si="264"/>
        <v>703.46873300000004</v>
      </c>
      <c r="X213" s="11">
        <f t="shared" si="265"/>
        <v>0</v>
      </c>
      <c r="Y213" s="6">
        <f t="shared" si="266"/>
        <v>6240.9412670000002</v>
      </c>
      <c r="Z213" s="20">
        <f t="shared" si="267"/>
        <v>6240.9412670000002</v>
      </c>
      <c r="AA213" s="25">
        <f t="shared" si="268"/>
        <v>0</v>
      </c>
      <c r="AB213" s="25">
        <f t="shared" si="269"/>
        <v>6944.41</v>
      </c>
      <c r="AC213" s="25">
        <f t="shared" si="270"/>
        <v>6944.41</v>
      </c>
      <c r="AD213" s="25">
        <f t="shared" si="271"/>
        <v>0</v>
      </c>
      <c r="AE213" s="25">
        <f t="shared" si="272"/>
        <v>703.46873300000004</v>
      </c>
      <c r="AF213" s="25">
        <f t="shared" si="273"/>
        <v>703.46873300000004</v>
      </c>
      <c r="AG213" s="25">
        <f t="shared" si="274"/>
        <v>0</v>
      </c>
      <c r="AH213" s="25">
        <f t="shared" si="275"/>
        <v>6240.9412670000002</v>
      </c>
      <c r="AI213" s="25">
        <f t="shared" si="276"/>
        <v>6240.9412670000002</v>
      </c>
      <c r="AJ213" s="7" t="s">
        <v>52</v>
      </c>
    </row>
    <row r="214" spans="1:36" outlineLevel="3" x14ac:dyDescent="0.25">
      <c r="A214" s="102" t="s">
        <v>106</v>
      </c>
      <c r="B214" s="99"/>
      <c r="N214" s="23">
        <f t="shared" si="257"/>
        <v>0</v>
      </c>
      <c r="O214" s="23">
        <f t="shared" si="258"/>
        <v>0</v>
      </c>
      <c r="P214" s="103"/>
      <c r="Q214" s="117">
        <v>0.1013</v>
      </c>
      <c r="R214" s="11">
        <f t="shared" si="259"/>
        <v>0</v>
      </c>
      <c r="S214" s="6">
        <f t="shared" si="260"/>
        <v>0</v>
      </c>
      <c r="T214" s="20">
        <f t="shared" si="261"/>
        <v>0</v>
      </c>
      <c r="U214" s="11">
        <f t="shared" si="262"/>
        <v>0</v>
      </c>
      <c r="V214" s="6">
        <f t="shared" si="263"/>
        <v>0</v>
      </c>
      <c r="W214" s="20">
        <f t="shared" si="264"/>
        <v>0</v>
      </c>
      <c r="X214" s="11">
        <f t="shared" si="265"/>
        <v>0</v>
      </c>
      <c r="Y214" s="6">
        <f t="shared" si="266"/>
        <v>0</v>
      </c>
      <c r="Z214" s="20">
        <f t="shared" si="267"/>
        <v>0</v>
      </c>
      <c r="AA214" s="25">
        <f t="shared" si="268"/>
        <v>0</v>
      </c>
      <c r="AB214" s="25">
        <f t="shared" si="269"/>
        <v>0</v>
      </c>
      <c r="AC214" s="25">
        <f t="shared" si="270"/>
        <v>0</v>
      </c>
      <c r="AD214" s="25">
        <f t="shared" si="271"/>
        <v>0</v>
      </c>
      <c r="AE214" s="25">
        <f t="shared" si="272"/>
        <v>0</v>
      </c>
      <c r="AF214" s="25">
        <f t="shared" si="273"/>
        <v>0</v>
      </c>
      <c r="AG214" s="25">
        <f t="shared" si="274"/>
        <v>0</v>
      </c>
      <c r="AH214" s="25">
        <f t="shared" si="275"/>
        <v>0</v>
      </c>
      <c r="AI214" s="25">
        <f t="shared" si="276"/>
        <v>0</v>
      </c>
      <c r="AJ214" s="7" t="s">
        <v>52</v>
      </c>
    </row>
    <row r="215" spans="1:36" outlineLevel="3" x14ac:dyDescent="0.25">
      <c r="A215" s="102" t="s">
        <v>106</v>
      </c>
      <c r="B215" s="99">
        <v>9985.75</v>
      </c>
      <c r="N215" s="23">
        <f t="shared" si="257"/>
        <v>9985.75</v>
      </c>
      <c r="O215" s="23">
        <f t="shared" si="258"/>
        <v>9985.75</v>
      </c>
      <c r="P215" s="103"/>
      <c r="Q215" s="117">
        <v>0.1013</v>
      </c>
      <c r="R215" s="11">
        <f t="shared" si="259"/>
        <v>0</v>
      </c>
      <c r="S215" s="6">
        <f t="shared" si="260"/>
        <v>9985.75</v>
      </c>
      <c r="T215" s="20">
        <f t="shared" si="261"/>
        <v>9985.75</v>
      </c>
      <c r="U215" s="11">
        <f t="shared" si="262"/>
        <v>0</v>
      </c>
      <c r="V215" s="6">
        <f t="shared" si="263"/>
        <v>1011.556475</v>
      </c>
      <c r="W215" s="20">
        <f t="shared" si="264"/>
        <v>1011.556475</v>
      </c>
      <c r="X215" s="11">
        <f t="shared" si="265"/>
        <v>0</v>
      </c>
      <c r="Y215" s="6">
        <f t="shared" si="266"/>
        <v>8974.1935250000006</v>
      </c>
      <c r="Z215" s="20">
        <f t="shared" si="267"/>
        <v>8974.1935250000006</v>
      </c>
      <c r="AA215" s="25">
        <f t="shared" si="268"/>
        <v>0</v>
      </c>
      <c r="AB215" s="25">
        <f t="shared" si="269"/>
        <v>9985.75</v>
      </c>
      <c r="AC215" s="25">
        <f t="shared" si="270"/>
        <v>9985.75</v>
      </c>
      <c r="AD215" s="25">
        <f t="shared" si="271"/>
        <v>0</v>
      </c>
      <c r="AE215" s="25">
        <f t="shared" si="272"/>
        <v>1011.556475</v>
      </c>
      <c r="AF215" s="25">
        <f t="shared" si="273"/>
        <v>1011.556475</v>
      </c>
      <c r="AG215" s="25">
        <f t="shared" si="274"/>
        <v>0</v>
      </c>
      <c r="AH215" s="25">
        <f t="shared" si="275"/>
        <v>8974.1935250000006</v>
      </c>
      <c r="AI215" s="25">
        <f t="shared" si="276"/>
        <v>8974.1935250000006</v>
      </c>
      <c r="AJ215" s="7" t="s">
        <v>52</v>
      </c>
    </row>
    <row r="216" spans="1:36" outlineLevel="3" x14ac:dyDescent="0.25">
      <c r="A216" s="102" t="s">
        <v>106</v>
      </c>
      <c r="B216" s="99">
        <v>7596.1</v>
      </c>
      <c r="N216" s="23">
        <f t="shared" si="257"/>
        <v>7596.1</v>
      </c>
      <c r="O216" s="23">
        <f t="shared" si="258"/>
        <v>7596.1</v>
      </c>
      <c r="P216" s="103"/>
      <c r="Q216" s="117">
        <v>0.1013</v>
      </c>
      <c r="R216" s="11">
        <f t="shared" si="259"/>
        <v>0</v>
      </c>
      <c r="S216" s="6">
        <f t="shared" si="260"/>
        <v>7596.1</v>
      </c>
      <c r="T216" s="20">
        <f t="shared" si="261"/>
        <v>7596.1</v>
      </c>
      <c r="U216" s="11">
        <f t="shared" si="262"/>
        <v>0</v>
      </c>
      <c r="V216" s="6">
        <f t="shared" si="263"/>
        <v>769.48493000000008</v>
      </c>
      <c r="W216" s="20">
        <f t="shared" si="264"/>
        <v>769.48493000000008</v>
      </c>
      <c r="X216" s="11">
        <f t="shared" si="265"/>
        <v>0</v>
      </c>
      <c r="Y216" s="6">
        <f t="shared" si="266"/>
        <v>6826.6150699999998</v>
      </c>
      <c r="Z216" s="20">
        <f t="shared" si="267"/>
        <v>6826.6150699999998</v>
      </c>
      <c r="AA216" s="25">
        <f t="shared" si="268"/>
        <v>0</v>
      </c>
      <c r="AB216" s="25">
        <f t="shared" si="269"/>
        <v>7596.1</v>
      </c>
      <c r="AC216" s="25">
        <f t="shared" si="270"/>
        <v>7596.1</v>
      </c>
      <c r="AD216" s="25">
        <f t="shared" si="271"/>
        <v>0</v>
      </c>
      <c r="AE216" s="25">
        <f t="shared" si="272"/>
        <v>769.48493000000008</v>
      </c>
      <c r="AF216" s="25">
        <f t="shared" si="273"/>
        <v>769.48493000000008</v>
      </c>
      <c r="AG216" s="25">
        <f t="shared" si="274"/>
        <v>0</v>
      </c>
      <c r="AH216" s="25">
        <f t="shared" si="275"/>
        <v>6826.6150699999998</v>
      </c>
      <c r="AI216" s="25">
        <f t="shared" si="276"/>
        <v>6826.6150699999998</v>
      </c>
      <c r="AJ216" s="7" t="s">
        <v>52</v>
      </c>
    </row>
    <row r="217" spans="1:36" outlineLevel="3" x14ac:dyDescent="0.25">
      <c r="A217" s="102" t="s">
        <v>106</v>
      </c>
      <c r="B217" s="99"/>
      <c r="N217" s="23">
        <f t="shared" si="257"/>
        <v>0</v>
      </c>
      <c r="O217" s="23">
        <f t="shared" si="258"/>
        <v>0</v>
      </c>
      <c r="P217" s="103"/>
      <c r="Q217" s="117">
        <v>0.1013</v>
      </c>
      <c r="R217" s="11">
        <f t="shared" si="259"/>
        <v>0</v>
      </c>
      <c r="S217" s="6">
        <f t="shared" si="260"/>
        <v>0</v>
      </c>
      <c r="T217" s="20">
        <f t="shared" si="261"/>
        <v>0</v>
      </c>
      <c r="U217" s="11">
        <f t="shared" si="262"/>
        <v>0</v>
      </c>
      <c r="V217" s="6">
        <f t="shared" si="263"/>
        <v>0</v>
      </c>
      <c r="W217" s="20">
        <f t="shared" si="264"/>
        <v>0</v>
      </c>
      <c r="X217" s="11">
        <f t="shared" si="265"/>
        <v>0</v>
      </c>
      <c r="Y217" s="6">
        <f t="shared" si="266"/>
        <v>0</v>
      </c>
      <c r="Z217" s="20">
        <f t="shared" si="267"/>
        <v>0</v>
      </c>
      <c r="AA217" s="25">
        <f t="shared" si="268"/>
        <v>0</v>
      </c>
      <c r="AB217" s="25">
        <f t="shared" si="269"/>
        <v>0</v>
      </c>
      <c r="AC217" s="25">
        <f t="shared" si="270"/>
        <v>0</v>
      </c>
      <c r="AD217" s="25">
        <f t="shared" si="271"/>
        <v>0</v>
      </c>
      <c r="AE217" s="25">
        <f t="shared" si="272"/>
        <v>0</v>
      </c>
      <c r="AF217" s="25">
        <f t="shared" si="273"/>
        <v>0</v>
      </c>
      <c r="AG217" s="25">
        <f t="shared" si="274"/>
        <v>0</v>
      </c>
      <c r="AH217" s="25">
        <f t="shared" si="275"/>
        <v>0</v>
      </c>
      <c r="AI217" s="25">
        <f t="shared" si="276"/>
        <v>0</v>
      </c>
      <c r="AJ217" s="7" t="s">
        <v>52</v>
      </c>
    </row>
    <row r="218" spans="1:36" outlineLevel="3" x14ac:dyDescent="0.25">
      <c r="A218" s="102" t="s">
        <v>106</v>
      </c>
      <c r="B218" s="99">
        <v>272.7</v>
      </c>
      <c r="N218" s="23">
        <f t="shared" si="257"/>
        <v>272.7</v>
      </c>
      <c r="O218" s="23">
        <f t="shared" si="258"/>
        <v>272.7</v>
      </c>
      <c r="P218" s="103"/>
      <c r="Q218" s="117">
        <v>0.1013</v>
      </c>
      <c r="R218" s="11">
        <f t="shared" si="259"/>
        <v>0</v>
      </c>
      <c r="S218" s="6">
        <f t="shared" si="260"/>
        <v>272.7</v>
      </c>
      <c r="T218" s="20">
        <f t="shared" si="261"/>
        <v>272.7</v>
      </c>
      <c r="U218" s="11">
        <f t="shared" si="262"/>
        <v>0</v>
      </c>
      <c r="V218" s="6">
        <f t="shared" si="263"/>
        <v>27.624510000000001</v>
      </c>
      <c r="W218" s="20">
        <f t="shared" si="264"/>
        <v>27.624510000000001</v>
      </c>
      <c r="X218" s="11">
        <f t="shared" si="265"/>
        <v>0</v>
      </c>
      <c r="Y218" s="6">
        <f t="shared" si="266"/>
        <v>245.07549</v>
      </c>
      <c r="Z218" s="20">
        <f t="shared" si="267"/>
        <v>245.07549</v>
      </c>
      <c r="AA218" s="25">
        <f t="shared" si="268"/>
        <v>0</v>
      </c>
      <c r="AB218" s="25">
        <f t="shared" si="269"/>
        <v>272.7</v>
      </c>
      <c r="AC218" s="25">
        <f t="shared" si="270"/>
        <v>272.7</v>
      </c>
      <c r="AD218" s="25">
        <f t="shared" si="271"/>
        <v>0</v>
      </c>
      <c r="AE218" s="25">
        <f t="shared" si="272"/>
        <v>27.624510000000001</v>
      </c>
      <c r="AF218" s="25">
        <f t="shared" si="273"/>
        <v>27.624510000000001</v>
      </c>
      <c r="AG218" s="25">
        <f t="shared" si="274"/>
        <v>0</v>
      </c>
      <c r="AH218" s="25">
        <f t="shared" si="275"/>
        <v>245.07549</v>
      </c>
      <c r="AI218" s="25">
        <f t="shared" si="276"/>
        <v>245.07549</v>
      </c>
      <c r="AJ218" s="7" t="s">
        <v>52</v>
      </c>
    </row>
    <row r="219" spans="1:36" outlineLevel="2" x14ac:dyDescent="0.25">
      <c r="A219" s="102"/>
      <c r="B219" s="99"/>
      <c r="C219" s="101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9"/>
      <c r="O219" s="109"/>
      <c r="P219" s="103"/>
      <c r="Q219" s="117"/>
      <c r="R219" s="11">
        <f t="shared" ref="R219:Z219" si="277">SUBTOTAL(9,R210:R218)</f>
        <v>0</v>
      </c>
      <c r="S219" s="6">
        <f t="shared" si="277"/>
        <v>25275.710000000003</v>
      </c>
      <c r="T219" s="20">
        <f t="shared" si="277"/>
        <v>25275.710000000003</v>
      </c>
      <c r="U219" s="11">
        <f t="shared" si="277"/>
        <v>0</v>
      </c>
      <c r="V219" s="6">
        <f t="shared" si="277"/>
        <v>2560.429423</v>
      </c>
      <c r="W219" s="20">
        <f t="shared" si="277"/>
        <v>2560.429423</v>
      </c>
      <c r="X219" s="11">
        <f t="shared" si="277"/>
        <v>0</v>
      </c>
      <c r="Y219" s="6">
        <f t="shared" si="277"/>
        <v>22715.280577000001</v>
      </c>
      <c r="Z219" s="20">
        <f t="shared" si="277"/>
        <v>22715.280577000001</v>
      </c>
      <c r="AA219" s="25"/>
      <c r="AB219" s="25"/>
      <c r="AC219" s="25"/>
      <c r="AD219" s="25"/>
      <c r="AE219" s="25"/>
      <c r="AF219" s="25"/>
      <c r="AG219" s="25"/>
      <c r="AH219" s="25"/>
      <c r="AI219" s="25"/>
      <c r="AJ219" s="118" t="s">
        <v>268</v>
      </c>
    </row>
    <row r="220" spans="1:36" outlineLevel="3" x14ac:dyDescent="0.25">
      <c r="A220" s="102" t="s">
        <v>106</v>
      </c>
      <c r="B220" s="99">
        <v>4491.6499999999996</v>
      </c>
      <c r="N220" s="23">
        <f t="shared" ref="N220:N227" si="278">B220</f>
        <v>4491.6499999999996</v>
      </c>
      <c r="O220" s="23">
        <f t="shared" ref="O220:O227" si="279">SUM(B220:M220)</f>
        <v>4491.6499999999996</v>
      </c>
      <c r="P220" s="103"/>
      <c r="Q220" s="117">
        <v>0.1086</v>
      </c>
      <c r="R220" s="11">
        <f t="shared" ref="R220:R227" si="280">IF(LEFT(AJ220,6)="Direct",N220,0)</f>
        <v>0</v>
      </c>
      <c r="S220" s="6">
        <f t="shared" ref="S220:S227" si="281">N220-R220</f>
        <v>4491.6499999999996</v>
      </c>
      <c r="T220" s="20">
        <f t="shared" ref="T220:T227" si="282">R220+S220</f>
        <v>4491.6499999999996</v>
      </c>
      <c r="U220" s="11">
        <f t="shared" ref="U220:U227" si="283">IF(LEFT(AJ220,9)="direct-wa", N220,0)</f>
        <v>0</v>
      </c>
      <c r="V220" s="6">
        <f t="shared" ref="V220:V227" si="284">IF(AJ220="direct-wa",0,N220*Q220)</f>
        <v>487.79318999999998</v>
      </c>
      <c r="W220" s="20">
        <f t="shared" ref="W220:W227" si="285">U220+V220</f>
        <v>487.79318999999998</v>
      </c>
      <c r="X220" s="11">
        <f t="shared" ref="X220:X227" si="286">IF(LEFT(AJ220,9)="direct-or",N220,0)</f>
        <v>0</v>
      </c>
      <c r="Y220" s="6">
        <f t="shared" ref="Y220:Y227" si="287">S220-V220</f>
        <v>4003.8568099999998</v>
      </c>
      <c r="Z220" s="20">
        <f t="shared" ref="Z220:Z227" si="288">X220+Y220</f>
        <v>4003.8568099999998</v>
      </c>
      <c r="AA220" s="25">
        <f t="shared" ref="AA220:AA227" si="289">IF(LEFT(AJ220,6)="Direct",O220,0)</f>
        <v>0</v>
      </c>
      <c r="AB220" s="25">
        <f t="shared" ref="AB220:AB227" si="290">O220-AA220</f>
        <v>4491.6499999999996</v>
      </c>
      <c r="AC220" s="25">
        <f t="shared" ref="AC220:AC227" si="291">AA220+AB220</f>
        <v>4491.6499999999996</v>
      </c>
      <c r="AD220" s="25">
        <f t="shared" ref="AD220:AD227" si="292">IF(LEFT(AJ220,9)="direct-wa", O220,0)</f>
        <v>0</v>
      </c>
      <c r="AE220" s="25">
        <f t="shared" ref="AE220:AE227" si="293">IF(AJ220="direct-wa",0,O220*Q220)</f>
        <v>487.79318999999998</v>
      </c>
      <c r="AF220" s="25">
        <f t="shared" ref="AF220:AF227" si="294">AD220+AE220</f>
        <v>487.79318999999998</v>
      </c>
      <c r="AG220" s="25">
        <f t="shared" ref="AG220:AG227" si="295">IF(LEFT(AJ220,9)="direct-or",O220,0)</f>
        <v>0</v>
      </c>
      <c r="AH220" s="25">
        <f t="shared" ref="AH220:AH227" si="296">AB220-AE220</f>
        <v>4003.8568099999998</v>
      </c>
      <c r="AI220" s="25">
        <f t="shared" ref="AI220:AI227" si="297">AG220+AH220</f>
        <v>4003.8568099999998</v>
      </c>
      <c r="AJ220" s="7" t="s">
        <v>60</v>
      </c>
    </row>
    <row r="221" spans="1:36" outlineLevel="3" x14ac:dyDescent="0.25">
      <c r="A221" s="102" t="s">
        <v>106</v>
      </c>
      <c r="B221" s="99">
        <v>56314.76</v>
      </c>
      <c r="N221" s="23">
        <f t="shared" si="278"/>
        <v>56314.76</v>
      </c>
      <c r="O221" s="23">
        <f t="shared" si="279"/>
        <v>56314.76</v>
      </c>
      <c r="P221" s="103"/>
      <c r="Q221" s="117">
        <v>0.1086</v>
      </c>
      <c r="R221" s="11">
        <f t="shared" si="280"/>
        <v>0</v>
      </c>
      <c r="S221" s="6">
        <f t="shared" si="281"/>
        <v>56314.76</v>
      </c>
      <c r="T221" s="20">
        <f t="shared" si="282"/>
        <v>56314.76</v>
      </c>
      <c r="U221" s="11">
        <f t="shared" si="283"/>
        <v>0</v>
      </c>
      <c r="V221" s="6">
        <f t="shared" si="284"/>
        <v>6115.7829360000005</v>
      </c>
      <c r="W221" s="20">
        <f t="shared" si="285"/>
        <v>6115.7829360000005</v>
      </c>
      <c r="X221" s="11">
        <f t="shared" si="286"/>
        <v>0</v>
      </c>
      <c r="Y221" s="6">
        <f t="shared" si="287"/>
        <v>50198.977063999999</v>
      </c>
      <c r="Z221" s="20">
        <f t="shared" si="288"/>
        <v>50198.977063999999</v>
      </c>
      <c r="AA221" s="25">
        <f t="shared" si="289"/>
        <v>0</v>
      </c>
      <c r="AB221" s="25">
        <f t="shared" si="290"/>
        <v>56314.76</v>
      </c>
      <c r="AC221" s="25">
        <f t="shared" si="291"/>
        <v>56314.76</v>
      </c>
      <c r="AD221" s="25">
        <f t="shared" si="292"/>
        <v>0</v>
      </c>
      <c r="AE221" s="25">
        <f t="shared" si="293"/>
        <v>6115.7829360000005</v>
      </c>
      <c r="AF221" s="25">
        <f t="shared" si="294"/>
        <v>6115.7829360000005</v>
      </c>
      <c r="AG221" s="25">
        <f t="shared" si="295"/>
        <v>0</v>
      </c>
      <c r="AH221" s="25">
        <f t="shared" si="296"/>
        <v>50198.977063999999</v>
      </c>
      <c r="AI221" s="25">
        <f t="shared" si="297"/>
        <v>50198.977063999999</v>
      </c>
      <c r="AJ221" s="7" t="s">
        <v>60</v>
      </c>
    </row>
    <row r="222" spans="1:36" outlineLevel="3" x14ac:dyDescent="0.25">
      <c r="A222" s="102" t="s">
        <v>106</v>
      </c>
      <c r="B222" s="99">
        <v>42115.95</v>
      </c>
      <c r="N222" s="23">
        <f t="shared" si="278"/>
        <v>42115.95</v>
      </c>
      <c r="O222" s="23">
        <f t="shared" si="279"/>
        <v>42115.95</v>
      </c>
      <c r="P222" s="103"/>
      <c r="Q222" s="117">
        <v>0.1086</v>
      </c>
      <c r="R222" s="11">
        <f t="shared" si="280"/>
        <v>0</v>
      </c>
      <c r="S222" s="6">
        <f t="shared" si="281"/>
        <v>42115.95</v>
      </c>
      <c r="T222" s="20">
        <f t="shared" si="282"/>
        <v>42115.95</v>
      </c>
      <c r="U222" s="11">
        <f t="shared" si="283"/>
        <v>0</v>
      </c>
      <c r="V222" s="6">
        <f t="shared" si="284"/>
        <v>4573.7921699999997</v>
      </c>
      <c r="W222" s="20">
        <f t="shared" si="285"/>
        <v>4573.7921699999997</v>
      </c>
      <c r="X222" s="11">
        <f t="shared" si="286"/>
        <v>0</v>
      </c>
      <c r="Y222" s="6">
        <f t="shared" si="287"/>
        <v>37542.157829999996</v>
      </c>
      <c r="Z222" s="20">
        <f t="shared" si="288"/>
        <v>37542.157829999996</v>
      </c>
      <c r="AA222" s="25">
        <f t="shared" si="289"/>
        <v>0</v>
      </c>
      <c r="AB222" s="25">
        <f t="shared" si="290"/>
        <v>42115.95</v>
      </c>
      <c r="AC222" s="25">
        <f t="shared" si="291"/>
        <v>42115.95</v>
      </c>
      <c r="AD222" s="25">
        <f t="shared" si="292"/>
        <v>0</v>
      </c>
      <c r="AE222" s="25">
        <f t="shared" si="293"/>
        <v>4573.7921699999997</v>
      </c>
      <c r="AF222" s="25">
        <f t="shared" si="294"/>
        <v>4573.7921699999997</v>
      </c>
      <c r="AG222" s="25">
        <f t="shared" si="295"/>
        <v>0</v>
      </c>
      <c r="AH222" s="25">
        <f t="shared" si="296"/>
        <v>37542.157829999996</v>
      </c>
      <c r="AI222" s="25">
        <f t="shared" si="297"/>
        <v>37542.157829999996</v>
      </c>
      <c r="AJ222" s="7" t="s">
        <v>60</v>
      </c>
    </row>
    <row r="223" spans="1:36" outlineLevel="3" x14ac:dyDescent="0.25">
      <c r="A223" s="102" t="s">
        <v>106</v>
      </c>
      <c r="B223" s="99">
        <v>842490.33</v>
      </c>
      <c r="N223" s="23">
        <f t="shared" si="278"/>
        <v>842490.33</v>
      </c>
      <c r="O223" s="23">
        <f t="shared" si="279"/>
        <v>842490.33</v>
      </c>
      <c r="P223" s="103"/>
      <c r="Q223" s="117">
        <v>0.1086</v>
      </c>
      <c r="R223" s="11">
        <f t="shared" si="280"/>
        <v>0</v>
      </c>
      <c r="S223" s="6">
        <f t="shared" si="281"/>
        <v>842490.33</v>
      </c>
      <c r="T223" s="20">
        <f t="shared" si="282"/>
        <v>842490.33</v>
      </c>
      <c r="U223" s="11">
        <f t="shared" si="283"/>
        <v>0</v>
      </c>
      <c r="V223" s="6">
        <f t="shared" si="284"/>
        <v>91494.449838</v>
      </c>
      <c r="W223" s="20">
        <f t="shared" si="285"/>
        <v>91494.449838</v>
      </c>
      <c r="X223" s="11">
        <f t="shared" si="286"/>
        <v>0</v>
      </c>
      <c r="Y223" s="6">
        <f t="shared" si="287"/>
        <v>750995.88016199996</v>
      </c>
      <c r="Z223" s="20">
        <f t="shared" si="288"/>
        <v>750995.88016199996</v>
      </c>
      <c r="AA223" s="25">
        <f t="shared" si="289"/>
        <v>0</v>
      </c>
      <c r="AB223" s="25">
        <f t="shared" si="290"/>
        <v>842490.33</v>
      </c>
      <c r="AC223" s="25">
        <f t="shared" si="291"/>
        <v>842490.33</v>
      </c>
      <c r="AD223" s="25">
        <f t="shared" si="292"/>
        <v>0</v>
      </c>
      <c r="AE223" s="25">
        <f t="shared" si="293"/>
        <v>91494.449838</v>
      </c>
      <c r="AF223" s="25">
        <f t="shared" si="294"/>
        <v>91494.449838</v>
      </c>
      <c r="AG223" s="25">
        <f t="shared" si="295"/>
        <v>0</v>
      </c>
      <c r="AH223" s="25">
        <f t="shared" si="296"/>
        <v>750995.88016199996</v>
      </c>
      <c r="AI223" s="25">
        <f t="shared" si="297"/>
        <v>750995.88016199996</v>
      </c>
      <c r="AJ223" s="7" t="s">
        <v>60</v>
      </c>
    </row>
    <row r="224" spans="1:36" outlineLevel="3" x14ac:dyDescent="0.25">
      <c r="A224" s="102" t="s">
        <v>106</v>
      </c>
      <c r="B224" s="99">
        <v>16.77</v>
      </c>
      <c r="N224" s="23">
        <f t="shared" si="278"/>
        <v>16.77</v>
      </c>
      <c r="O224" s="23">
        <f t="shared" si="279"/>
        <v>16.77</v>
      </c>
      <c r="P224" s="103"/>
      <c r="Q224" s="117">
        <v>0.1086</v>
      </c>
      <c r="R224" s="11">
        <f t="shared" si="280"/>
        <v>0</v>
      </c>
      <c r="S224" s="6">
        <f t="shared" si="281"/>
        <v>16.77</v>
      </c>
      <c r="T224" s="20">
        <f t="shared" si="282"/>
        <v>16.77</v>
      </c>
      <c r="U224" s="11">
        <f t="shared" si="283"/>
        <v>0</v>
      </c>
      <c r="V224" s="6">
        <f t="shared" si="284"/>
        <v>1.8212219999999999</v>
      </c>
      <c r="W224" s="20">
        <f t="shared" si="285"/>
        <v>1.8212219999999999</v>
      </c>
      <c r="X224" s="11">
        <f t="shared" si="286"/>
        <v>0</v>
      </c>
      <c r="Y224" s="6">
        <f t="shared" si="287"/>
        <v>14.948777999999999</v>
      </c>
      <c r="Z224" s="20">
        <f t="shared" si="288"/>
        <v>14.948777999999999</v>
      </c>
      <c r="AA224" s="25">
        <f t="shared" si="289"/>
        <v>0</v>
      </c>
      <c r="AB224" s="25">
        <f t="shared" si="290"/>
        <v>16.77</v>
      </c>
      <c r="AC224" s="25">
        <f t="shared" si="291"/>
        <v>16.77</v>
      </c>
      <c r="AD224" s="25">
        <f t="shared" si="292"/>
        <v>0</v>
      </c>
      <c r="AE224" s="25">
        <f t="shared" si="293"/>
        <v>1.8212219999999999</v>
      </c>
      <c r="AF224" s="25">
        <f t="shared" si="294"/>
        <v>1.8212219999999999</v>
      </c>
      <c r="AG224" s="25">
        <f t="shared" si="295"/>
        <v>0</v>
      </c>
      <c r="AH224" s="25">
        <f t="shared" si="296"/>
        <v>14.948777999999999</v>
      </c>
      <c r="AI224" s="25">
        <f t="shared" si="297"/>
        <v>14.948777999999999</v>
      </c>
      <c r="AJ224" s="7" t="s">
        <v>60</v>
      </c>
    </row>
    <row r="225" spans="1:36" outlineLevel="3" x14ac:dyDescent="0.25">
      <c r="A225" s="102" t="s">
        <v>106</v>
      </c>
      <c r="B225" s="99">
        <v>956.63</v>
      </c>
      <c r="N225" s="23">
        <f t="shared" si="278"/>
        <v>956.63</v>
      </c>
      <c r="O225" s="23">
        <f t="shared" si="279"/>
        <v>956.63</v>
      </c>
      <c r="P225" s="103"/>
      <c r="Q225" s="117">
        <v>0.1086</v>
      </c>
      <c r="R225" s="11">
        <f t="shared" si="280"/>
        <v>0</v>
      </c>
      <c r="S225" s="6">
        <f t="shared" si="281"/>
        <v>956.63</v>
      </c>
      <c r="T225" s="20">
        <f t="shared" si="282"/>
        <v>956.63</v>
      </c>
      <c r="U225" s="11">
        <f t="shared" si="283"/>
        <v>0</v>
      </c>
      <c r="V225" s="6">
        <f t="shared" si="284"/>
        <v>103.890018</v>
      </c>
      <c r="W225" s="20">
        <f t="shared" si="285"/>
        <v>103.890018</v>
      </c>
      <c r="X225" s="11">
        <f t="shared" si="286"/>
        <v>0</v>
      </c>
      <c r="Y225" s="6">
        <f t="shared" si="287"/>
        <v>852.73998200000005</v>
      </c>
      <c r="Z225" s="20">
        <f t="shared" si="288"/>
        <v>852.73998200000005</v>
      </c>
      <c r="AA225" s="25">
        <f t="shared" si="289"/>
        <v>0</v>
      </c>
      <c r="AB225" s="25">
        <f t="shared" si="290"/>
        <v>956.63</v>
      </c>
      <c r="AC225" s="25">
        <f t="shared" si="291"/>
        <v>956.63</v>
      </c>
      <c r="AD225" s="25">
        <f t="shared" si="292"/>
        <v>0</v>
      </c>
      <c r="AE225" s="25">
        <f t="shared" si="293"/>
        <v>103.890018</v>
      </c>
      <c r="AF225" s="25">
        <f t="shared" si="294"/>
        <v>103.890018</v>
      </c>
      <c r="AG225" s="25">
        <f t="shared" si="295"/>
        <v>0</v>
      </c>
      <c r="AH225" s="25">
        <f t="shared" si="296"/>
        <v>852.73998200000005</v>
      </c>
      <c r="AI225" s="25">
        <f t="shared" si="297"/>
        <v>852.73998200000005</v>
      </c>
      <c r="AJ225" s="7" t="s">
        <v>60</v>
      </c>
    </row>
    <row r="226" spans="1:36" outlineLevel="3" x14ac:dyDescent="0.25">
      <c r="A226" s="102" t="s">
        <v>106</v>
      </c>
      <c r="B226" s="99">
        <v>161799.32999999999</v>
      </c>
      <c r="N226" s="23">
        <f t="shared" si="278"/>
        <v>161799.32999999999</v>
      </c>
      <c r="O226" s="23">
        <f t="shared" si="279"/>
        <v>161799.32999999999</v>
      </c>
      <c r="P226" s="103"/>
      <c r="Q226" s="117">
        <v>0.1086</v>
      </c>
      <c r="R226" s="11">
        <f t="shared" si="280"/>
        <v>0</v>
      </c>
      <c r="S226" s="6">
        <f t="shared" si="281"/>
        <v>161799.32999999999</v>
      </c>
      <c r="T226" s="20">
        <f t="shared" si="282"/>
        <v>161799.32999999999</v>
      </c>
      <c r="U226" s="11">
        <f t="shared" si="283"/>
        <v>0</v>
      </c>
      <c r="V226" s="6">
        <f t="shared" si="284"/>
        <v>17571.407238</v>
      </c>
      <c r="W226" s="20">
        <f t="shared" si="285"/>
        <v>17571.407238</v>
      </c>
      <c r="X226" s="11">
        <f t="shared" si="286"/>
        <v>0</v>
      </c>
      <c r="Y226" s="6">
        <f t="shared" si="287"/>
        <v>144227.922762</v>
      </c>
      <c r="Z226" s="20">
        <f t="shared" si="288"/>
        <v>144227.922762</v>
      </c>
      <c r="AA226" s="25">
        <f t="shared" si="289"/>
        <v>0</v>
      </c>
      <c r="AB226" s="25">
        <f t="shared" si="290"/>
        <v>161799.32999999999</v>
      </c>
      <c r="AC226" s="25">
        <f t="shared" si="291"/>
        <v>161799.32999999999</v>
      </c>
      <c r="AD226" s="25">
        <f t="shared" si="292"/>
        <v>0</v>
      </c>
      <c r="AE226" s="25">
        <f t="shared" si="293"/>
        <v>17571.407238</v>
      </c>
      <c r="AF226" s="25">
        <f t="shared" si="294"/>
        <v>17571.407238</v>
      </c>
      <c r="AG226" s="25">
        <f t="shared" si="295"/>
        <v>0</v>
      </c>
      <c r="AH226" s="25">
        <f t="shared" si="296"/>
        <v>144227.922762</v>
      </c>
      <c r="AI226" s="25">
        <f t="shared" si="297"/>
        <v>144227.922762</v>
      </c>
      <c r="AJ226" s="7" t="s">
        <v>60</v>
      </c>
    </row>
    <row r="227" spans="1:36" outlineLevel="3" x14ac:dyDescent="0.25">
      <c r="A227" s="102" t="s">
        <v>106</v>
      </c>
      <c r="B227" s="99">
        <v>13975.3</v>
      </c>
      <c r="N227" s="23">
        <f t="shared" si="278"/>
        <v>13975.3</v>
      </c>
      <c r="O227" s="23">
        <f t="shared" si="279"/>
        <v>13975.3</v>
      </c>
      <c r="P227" s="103"/>
      <c r="Q227" s="117">
        <v>0.1086</v>
      </c>
      <c r="R227" s="11">
        <f t="shared" si="280"/>
        <v>0</v>
      </c>
      <c r="S227" s="6">
        <f t="shared" si="281"/>
        <v>13975.3</v>
      </c>
      <c r="T227" s="20">
        <f t="shared" si="282"/>
        <v>13975.3</v>
      </c>
      <c r="U227" s="11">
        <f t="shared" si="283"/>
        <v>0</v>
      </c>
      <c r="V227" s="6">
        <f t="shared" si="284"/>
        <v>1517.71758</v>
      </c>
      <c r="W227" s="20">
        <f t="shared" si="285"/>
        <v>1517.71758</v>
      </c>
      <c r="X227" s="11">
        <f t="shared" si="286"/>
        <v>0</v>
      </c>
      <c r="Y227" s="6">
        <f t="shared" si="287"/>
        <v>12457.582419999999</v>
      </c>
      <c r="Z227" s="20">
        <f t="shared" si="288"/>
        <v>12457.582419999999</v>
      </c>
      <c r="AA227" s="25">
        <f t="shared" si="289"/>
        <v>0</v>
      </c>
      <c r="AB227" s="25">
        <f t="shared" si="290"/>
        <v>13975.3</v>
      </c>
      <c r="AC227" s="25">
        <f t="shared" si="291"/>
        <v>13975.3</v>
      </c>
      <c r="AD227" s="25">
        <f t="shared" si="292"/>
        <v>0</v>
      </c>
      <c r="AE227" s="25">
        <f t="shared" si="293"/>
        <v>1517.71758</v>
      </c>
      <c r="AF227" s="25">
        <f t="shared" si="294"/>
        <v>1517.71758</v>
      </c>
      <c r="AG227" s="25">
        <f t="shared" si="295"/>
        <v>0</v>
      </c>
      <c r="AH227" s="25">
        <f t="shared" si="296"/>
        <v>12457.582419999999</v>
      </c>
      <c r="AI227" s="25">
        <f t="shared" si="297"/>
        <v>12457.582419999999</v>
      </c>
      <c r="AJ227" s="7" t="s">
        <v>64</v>
      </c>
    </row>
    <row r="228" spans="1:36" outlineLevel="2" x14ac:dyDescent="0.25">
      <c r="A228" s="102"/>
      <c r="B228" s="99"/>
      <c r="C228" s="101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9"/>
      <c r="O228" s="109"/>
      <c r="P228" s="103"/>
      <c r="Q228" s="117"/>
      <c r="R228" s="11">
        <f t="shared" ref="R228:Z228" si="298">SUBTOTAL(9,R220:R227)</f>
        <v>0</v>
      </c>
      <c r="S228" s="6">
        <f t="shared" si="298"/>
        <v>1122160.72</v>
      </c>
      <c r="T228" s="20">
        <f t="shared" si="298"/>
        <v>1122160.72</v>
      </c>
      <c r="U228" s="11">
        <f t="shared" si="298"/>
        <v>0</v>
      </c>
      <c r="V228" s="6">
        <f t="shared" si="298"/>
        <v>121866.654192</v>
      </c>
      <c r="W228" s="20">
        <f t="shared" si="298"/>
        <v>121866.654192</v>
      </c>
      <c r="X228" s="11">
        <f t="shared" si="298"/>
        <v>0</v>
      </c>
      <c r="Y228" s="6">
        <f t="shared" si="298"/>
        <v>1000294.0658079998</v>
      </c>
      <c r="Z228" s="20">
        <f t="shared" si="298"/>
        <v>1000294.0658079998</v>
      </c>
      <c r="AA228" s="25"/>
      <c r="AB228" s="25"/>
      <c r="AC228" s="25"/>
      <c r="AD228" s="25"/>
      <c r="AE228" s="25"/>
      <c r="AF228" s="25"/>
      <c r="AG228" s="25"/>
      <c r="AH228" s="25"/>
      <c r="AI228" s="25"/>
      <c r="AJ228" s="118" t="s">
        <v>266</v>
      </c>
    </row>
    <row r="229" spans="1:36" outlineLevel="3" x14ac:dyDescent="0.25">
      <c r="A229" s="102" t="s">
        <v>106</v>
      </c>
      <c r="B229" s="99">
        <v>106.29</v>
      </c>
      <c r="N229" s="23">
        <f>B229</f>
        <v>106.29</v>
      </c>
      <c r="O229" s="23">
        <f>SUM(B229:M229)</f>
        <v>106.29</v>
      </c>
      <c r="P229" s="103"/>
      <c r="Q229" s="117">
        <v>0</v>
      </c>
      <c r="R229" s="11">
        <f>IF(LEFT(AJ229,6)="Direct",N229,0)</f>
        <v>106.29</v>
      </c>
      <c r="S229" s="6">
        <f>N229-R229</f>
        <v>0</v>
      </c>
      <c r="T229" s="20">
        <f>R229+S229</f>
        <v>106.29</v>
      </c>
      <c r="U229" s="11">
        <f>IF(LEFT(AJ229,9)="direct-wa", N229,0)</f>
        <v>0</v>
      </c>
      <c r="V229" s="6">
        <f>IF(AJ229="direct-wa",0,N229*Q229)</f>
        <v>0</v>
      </c>
      <c r="W229" s="20">
        <f>U229+V229</f>
        <v>0</v>
      </c>
      <c r="X229" s="11">
        <f>IF(LEFT(AJ229,9)="direct-or",N229,0)</f>
        <v>106.29</v>
      </c>
      <c r="Y229" s="6">
        <f>S229-V229</f>
        <v>0</v>
      </c>
      <c r="Z229" s="20">
        <f>X229+Y229</f>
        <v>106.29</v>
      </c>
      <c r="AA229" s="25">
        <f>IF(LEFT(AJ229,6)="Direct",O229,0)</f>
        <v>106.29</v>
      </c>
      <c r="AB229" s="25">
        <f>O229-AA229</f>
        <v>0</v>
      </c>
      <c r="AC229" s="25">
        <f>AA229+AB229</f>
        <v>106.29</v>
      </c>
      <c r="AD229" s="25">
        <f>IF(LEFT(AJ229,9)="direct-wa", O229,0)</f>
        <v>0</v>
      </c>
      <c r="AE229" s="25">
        <f>IF(AJ229="direct-wa",0,O229*Q229)</f>
        <v>0</v>
      </c>
      <c r="AF229" s="25">
        <f>AD229+AE229</f>
        <v>0</v>
      </c>
      <c r="AG229" s="25">
        <f>IF(LEFT(AJ229,9)="direct-or",O229,0)</f>
        <v>106.29</v>
      </c>
      <c r="AH229" s="25">
        <f>AB229-AE229</f>
        <v>0</v>
      </c>
      <c r="AI229" s="25">
        <f>AG229+AH229</f>
        <v>106.29</v>
      </c>
      <c r="AJ229" s="7" t="s">
        <v>61</v>
      </c>
    </row>
    <row r="230" spans="1:36" outlineLevel="3" x14ac:dyDescent="0.25">
      <c r="A230" s="102" t="s">
        <v>106</v>
      </c>
      <c r="B230" s="99">
        <v>44.96</v>
      </c>
      <c r="N230" s="23">
        <f>B230</f>
        <v>44.96</v>
      </c>
      <c r="O230" s="23">
        <f>SUM(B230:M230)</f>
        <v>44.96</v>
      </c>
      <c r="P230" s="103"/>
      <c r="Q230" s="117">
        <v>0</v>
      </c>
      <c r="R230" s="11">
        <f>IF(LEFT(AJ230,6)="Direct",N230,0)</f>
        <v>44.96</v>
      </c>
      <c r="S230" s="6">
        <f>N230-R230</f>
        <v>0</v>
      </c>
      <c r="T230" s="20">
        <f>R230+S230</f>
        <v>44.96</v>
      </c>
      <c r="U230" s="11">
        <f>IF(LEFT(AJ230,9)="direct-wa", N230,0)</f>
        <v>0</v>
      </c>
      <c r="V230" s="6">
        <f>IF(AJ230="direct-wa",0,N230*Q230)</f>
        <v>0</v>
      </c>
      <c r="W230" s="20">
        <f>U230+V230</f>
        <v>0</v>
      </c>
      <c r="X230" s="11">
        <f>IF(LEFT(AJ230,9)="direct-or",N230,0)</f>
        <v>44.96</v>
      </c>
      <c r="Y230" s="6">
        <f>S230-V230</f>
        <v>0</v>
      </c>
      <c r="Z230" s="20">
        <f>X230+Y230</f>
        <v>44.96</v>
      </c>
      <c r="AA230" s="25">
        <f>IF(LEFT(AJ230,6)="Direct",O230,0)</f>
        <v>44.96</v>
      </c>
      <c r="AB230" s="25">
        <f>O230-AA230</f>
        <v>0</v>
      </c>
      <c r="AC230" s="25">
        <f>AA230+AB230</f>
        <v>44.96</v>
      </c>
      <c r="AD230" s="25">
        <f>IF(LEFT(AJ230,9)="direct-wa", O230,0)</f>
        <v>0</v>
      </c>
      <c r="AE230" s="25">
        <f>IF(AJ230="direct-wa",0,O230*Q230)</f>
        <v>0</v>
      </c>
      <c r="AF230" s="25">
        <f>AD230+AE230</f>
        <v>0</v>
      </c>
      <c r="AG230" s="25">
        <f>IF(LEFT(AJ230,9)="direct-or",O230,0)</f>
        <v>44.96</v>
      </c>
      <c r="AH230" s="25">
        <f>AB230-AE230</f>
        <v>0</v>
      </c>
      <c r="AI230" s="25">
        <f>AG230+AH230</f>
        <v>44.96</v>
      </c>
      <c r="AJ230" s="7" t="s">
        <v>61</v>
      </c>
    </row>
    <row r="231" spans="1:36" outlineLevel="3" x14ac:dyDescent="0.25">
      <c r="A231" s="102" t="s">
        <v>106</v>
      </c>
      <c r="B231" s="99"/>
      <c r="N231" s="23">
        <f>B231</f>
        <v>0</v>
      </c>
      <c r="O231" s="23">
        <f>SUM(B231:M231)</f>
        <v>0</v>
      </c>
      <c r="P231" s="103"/>
      <c r="Q231" s="117">
        <v>0</v>
      </c>
      <c r="R231" s="11">
        <f>IF(LEFT(AJ231,6)="Direct",N231,0)</f>
        <v>0</v>
      </c>
      <c r="S231" s="6">
        <f>N231-R231</f>
        <v>0</v>
      </c>
      <c r="T231" s="20">
        <f>R231+S231</f>
        <v>0</v>
      </c>
      <c r="U231" s="11">
        <f>IF(LEFT(AJ231,9)="direct-wa", N231,0)</f>
        <v>0</v>
      </c>
      <c r="V231" s="6">
        <f>IF(AJ231="direct-wa",0,N231*Q231)</f>
        <v>0</v>
      </c>
      <c r="W231" s="20">
        <f>U231+V231</f>
        <v>0</v>
      </c>
      <c r="X231" s="11">
        <f>IF(LEFT(AJ231,9)="direct-or",N231,0)</f>
        <v>0</v>
      </c>
      <c r="Y231" s="6">
        <f>S231-V231</f>
        <v>0</v>
      </c>
      <c r="Z231" s="20">
        <f>X231+Y231</f>
        <v>0</v>
      </c>
      <c r="AA231" s="25">
        <f>IF(LEFT(AJ231,6)="Direct",O231,0)</f>
        <v>0</v>
      </c>
      <c r="AB231" s="25">
        <f>O231-AA231</f>
        <v>0</v>
      </c>
      <c r="AC231" s="25">
        <f>AA231+AB231</f>
        <v>0</v>
      </c>
      <c r="AD231" s="25">
        <f>IF(LEFT(AJ231,9)="direct-wa", O231,0)</f>
        <v>0</v>
      </c>
      <c r="AE231" s="25">
        <f>IF(AJ231="direct-wa",0,O231*Q231)</f>
        <v>0</v>
      </c>
      <c r="AF231" s="25">
        <f>AD231+AE231</f>
        <v>0</v>
      </c>
      <c r="AG231" s="25">
        <f>IF(LEFT(AJ231,9)="direct-or",O231,0)</f>
        <v>0</v>
      </c>
      <c r="AH231" s="25">
        <f>AB231-AE231</f>
        <v>0</v>
      </c>
      <c r="AI231" s="25">
        <f>AG231+AH231</f>
        <v>0</v>
      </c>
      <c r="AJ231" s="7" t="s">
        <v>61</v>
      </c>
    </row>
    <row r="232" spans="1:36" outlineLevel="3" x14ac:dyDescent="0.25">
      <c r="A232" s="102" t="s">
        <v>106</v>
      </c>
      <c r="B232" s="99">
        <v>14150.75</v>
      </c>
      <c r="N232" s="23">
        <f>B232</f>
        <v>14150.75</v>
      </c>
      <c r="O232" s="23">
        <f>SUM(B232:M232)</f>
        <v>14150.75</v>
      </c>
      <c r="P232" s="103"/>
      <c r="Q232" s="117">
        <v>0</v>
      </c>
      <c r="R232" s="11">
        <f>IF(LEFT(AJ232,6)="Direct",N232,0)</f>
        <v>14150.75</v>
      </c>
      <c r="S232" s="6">
        <f>N232-R232</f>
        <v>0</v>
      </c>
      <c r="T232" s="20">
        <f>R232+S232</f>
        <v>14150.75</v>
      </c>
      <c r="U232" s="11">
        <f>IF(LEFT(AJ232,9)="direct-wa", N232,0)</f>
        <v>0</v>
      </c>
      <c r="V232" s="6">
        <f>IF(AJ232="direct-wa",0,N232*Q232)</f>
        <v>0</v>
      </c>
      <c r="W232" s="20">
        <f>U232+V232</f>
        <v>0</v>
      </c>
      <c r="X232" s="11">
        <f>IF(LEFT(AJ232,9)="direct-or",N232,0)</f>
        <v>14150.75</v>
      </c>
      <c r="Y232" s="6">
        <f>S232-V232</f>
        <v>0</v>
      </c>
      <c r="Z232" s="20">
        <f>X232+Y232</f>
        <v>14150.75</v>
      </c>
      <c r="AA232" s="25">
        <f>IF(LEFT(AJ232,6)="Direct",O232,0)</f>
        <v>14150.75</v>
      </c>
      <c r="AB232" s="25">
        <f>O232-AA232</f>
        <v>0</v>
      </c>
      <c r="AC232" s="25">
        <f>AA232+AB232</f>
        <v>14150.75</v>
      </c>
      <c r="AD232" s="25">
        <f>IF(LEFT(AJ232,9)="direct-wa", O232,0)</f>
        <v>0</v>
      </c>
      <c r="AE232" s="25">
        <f>IF(AJ232="direct-wa",0,O232*Q232)</f>
        <v>0</v>
      </c>
      <c r="AF232" s="25">
        <f>AD232+AE232</f>
        <v>0</v>
      </c>
      <c r="AG232" s="25">
        <f>IF(LEFT(AJ232,9)="direct-or",O232,0)</f>
        <v>14150.75</v>
      </c>
      <c r="AH232" s="25">
        <f>AB232-AE232</f>
        <v>0</v>
      </c>
      <c r="AI232" s="25">
        <f>AG232+AH232</f>
        <v>14150.75</v>
      </c>
      <c r="AJ232" s="7" t="s">
        <v>61</v>
      </c>
    </row>
    <row r="233" spans="1:36" outlineLevel="2" x14ac:dyDescent="0.25">
      <c r="A233" s="102"/>
      <c r="B233" s="99"/>
      <c r="C233" s="101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9"/>
      <c r="O233" s="109"/>
      <c r="P233" s="103"/>
      <c r="Q233" s="117"/>
      <c r="R233" s="11">
        <f t="shared" ref="R233:Z233" si="299">SUBTOTAL(9,R229:R232)</f>
        <v>14302</v>
      </c>
      <c r="S233" s="6">
        <f t="shared" si="299"/>
        <v>0</v>
      </c>
      <c r="T233" s="20">
        <f t="shared" si="299"/>
        <v>14302</v>
      </c>
      <c r="U233" s="11">
        <f t="shared" si="299"/>
        <v>0</v>
      </c>
      <c r="V233" s="6">
        <f t="shared" si="299"/>
        <v>0</v>
      </c>
      <c r="W233" s="20">
        <f t="shared" si="299"/>
        <v>0</v>
      </c>
      <c r="X233" s="11">
        <f t="shared" si="299"/>
        <v>14302</v>
      </c>
      <c r="Y233" s="6">
        <f t="shared" si="299"/>
        <v>0</v>
      </c>
      <c r="Z233" s="20">
        <f t="shared" si="299"/>
        <v>14302</v>
      </c>
      <c r="AA233" s="25"/>
      <c r="AB233" s="25"/>
      <c r="AC233" s="25"/>
      <c r="AD233" s="25"/>
      <c r="AE233" s="25"/>
      <c r="AF233" s="25"/>
      <c r="AG233" s="25"/>
      <c r="AH233" s="25"/>
      <c r="AI233" s="25"/>
      <c r="AJ233" s="118" t="s">
        <v>267</v>
      </c>
    </row>
    <row r="234" spans="1:36" outlineLevel="3" x14ac:dyDescent="0.25">
      <c r="A234" s="102" t="s">
        <v>106</v>
      </c>
      <c r="B234" s="99"/>
      <c r="N234" s="23">
        <f>B234</f>
        <v>0</v>
      </c>
      <c r="O234" s="23">
        <f>SUM(B234:M234)</f>
        <v>0</v>
      </c>
      <c r="P234" s="103"/>
      <c r="Q234" s="117">
        <v>1</v>
      </c>
      <c r="R234" s="11">
        <f>IF(LEFT(AJ234,6)="Direct",N234,0)</f>
        <v>0</v>
      </c>
      <c r="S234" s="6">
        <f>N234-R234</f>
        <v>0</v>
      </c>
      <c r="T234" s="20">
        <f>R234+S234</f>
        <v>0</v>
      </c>
      <c r="U234" s="11">
        <f>IF(LEFT(AJ234,9)="direct-wa", N234,0)</f>
        <v>0</v>
      </c>
      <c r="V234" s="6">
        <f>IF(AJ234="direct-wa",0,N234*Q234)</f>
        <v>0</v>
      </c>
      <c r="W234" s="20">
        <f>U234+V234</f>
        <v>0</v>
      </c>
      <c r="X234" s="11">
        <f>IF(LEFT(AJ234,9)="direct-or",N234,0)</f>
        <v>0</v>
      </c>
      <c r="Y234" s="6">
        <f>S234-V234</f>
        <v>0</v>
      </c>
      <c r="Z234" s="20">
        <f>X234+Y234</f>
        <v>0</v>
      </c>
      <c r="AA234" s="25">
        <f>IF(LEFT(AJ234,6)="Direct",O234,0)</f>
        <v>0</v>
      </c>
      <c r="AB234" s="25">
        <f>O234-AA234</f>
        <v>0</v>
      </c>
      <c r="AC234" s="25">
        <f>AA234+AB234</f>
        <v>0</v>
      </c>
      <c r="AD234" s="25">
        <f>IF(LEFT(AJ234,9)="direct-wa", O234,0)</f>
        <v>0</v>
      </c>
      <c r="AE234" s="25">
        <f>IF(AJ234="direct-wa",0,O234*Q234)</f>
        <v>0</v>
      </c>
      <c r="AF234" s="25">
        <f>AD234+AE234</f>
        <v>0</v>
      </c>
      <c r="AG234" s="25">
        <f>IF(LEFT(AJ234,9)="direct-or",O234,0)</f>
        <v>0</v>
      </c>
      <c r="AH234" s="25">
        <f>AB234-AE234</f>
        <v>0</v>
      </c>
      <c r="AI234" s="25">
        <f>AG234+AH234</f>
        <v>0</v>
      </c>
      <c r="AJ234" s="7" t="s">
        <v>66</v>
      </c>
    </row>
    <row r="235" spans="1:36" outlineLevel="2" x14ac:dyDescent="0.25">
      <c r="A235" s="102"/>
      <c r="B235" s="99"/>
      <c r="C235" s="101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9"/>
      <c r="O235" s="109"/>
      <c r="P235" s="103"/>
      <c r="Q235" s="117"/>
      <c r="R235" s="11">
        <f t="shared" ref="R235:Z235" si="300">SUBTOTAL(9,R234:R234)</f>
        <v>0</v>
      </c>
      <c r="S235" s="6">
        <f t="shared" si="300"/>
        <v>0</v>
      </c>
      <c r="T235" s="20">
        <f t="shared" si="300"/>
        <v>0</v>
      </c>
      <c r="U235" s="11">
        <f t="shared" si="300"/>
        <v>0</v>
      </c>
      <c r="V235" s="6">
        <f t="shared" si="300"/>
        <v>0</v>
      </c>
      <c r="W235" s="20">
        <f t="shared" si="300"/>
        <v>0</v>
      </c>
      <c r="X235" s="11">
        <f t="shared" si="300"/>
        <v>0</v>
      </c>
      <c r="Y235" s="6">
        <f t="shared" si="300"/>
        <v>0</v>
      </c>
      <c r="Z235" s="20">
        <f t="shared" si="300"/>
        <v>0</v>
      </c>
      <c r="AA235" s="25"/>
      <c r="AB235" s="25"/>
      <c r="AC235" s="25"/>
      <c r="AD235" s="25"/>
      <c r="AE235" s="25"/>
      <c r="AF235" s="25"/>
      <c r="AG235" s="25"/>
      <c r="AH235" s="25"/>
      <c r="AI235" s="25"/>
      <c r="AJ235" s="118" t="s">
        <v>272</v>
      </c>
    </row>
    <row r="236" spans="1:36" outlineLevel="1" x14ac:dyDescent="0.25">
      <c r="A236" s="128" t="s">
        <v>105</v>
      </c>
      <c r="B236" s="119"/>
      <c r="C236" s="120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1"/>
      <c r="O236" s="121"/>
      <c r="P236" s="122"/>
      <c r="Q236" s="123"/>
      <c r="R236" s="124">
        <f t="shared" ref="R236:Z236" si="301">SUBTOTAL(9,R210:R234)</f>
        <v>14302</v>
      </c>
      <c r="S236" s="125">
        <f t="shared" si="301"/>
        <v>1147436.43</v>
      </c>
      <c r="T236" s="126">
        <f t="shared" si="301"/>
        <v>1161738.43</v>
      </c>
      <c r="U236" s="124">
        <f t="shared" si="301"/>
        <v>0</v>
      </c>
      <c r="V236" s="125">
        <f t="shared" si="301"/>
        <v>124427.083615</v>
      </c>
      <c r="W236" s="126">
        <f t="shared" si="301"/>
        <v>124427.083615</v>
      </c>
      <c r="X236" s="124">
        <f t="shared" si="301"/>
        <v>14302</v>
      </c>
      <c r="Y236" s="125">
        <f t="shared" si="301"/>
        <v>1023009.3463849999</v>
      </c>
      <c r="Z236" s="126">
        <f t="shared" si="301"/>
        <v>1037311.3463849999</v>
      </c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27"/>
    </row>
    <row r="237" spans="1:36" outlineLevel="3" x14ac:dyDescent="0.25">
      <c r="A237" s="102" t="s">
        <v>108</v>
      </c>
      <c r="B237" s="99">
        <v>2062.0300000000002</v>
      </c>
      <c r="N237" s="23">
        <f t="shared" ref="N237:N249" si="302">B237</f>
        <v>2062.0300000000002</v>
      </c>
      <c r="O237" s="23">
        <f t="shared" ref="O237:O249" si="303">SUM(B237:M237)</f>
        <v>2062.0300000000002</v>
      </c>
      <c r="P237" s="103"/>
      <c r="Q237" s="117">
        <v>0.1013</v>
      </c>
      <c r="R237" s="11">
        <f t="shared" ref="R237:R249" si="304">IF(LEFT(AJ237,6)="Direct",N237,0)</f>
        <v>0</v>
      </c>
      <c r="S237" s="6">
        <f t="shared" ref="S237:S249" si="305">N237-R237</f>
        <v>2062.0300000000002</v>
      </c>
      <c r="T237" s="20">
        <f t="shared" ref="T237:T249" si="306">R237+S237</f>
        <v>2062.0300000000002</v>
      </c>
      <c r="U237" s="11">
        <f t="shared" ref="U237:U249" si="307">IF(LEFT(AJ237,9)="direct-wa", N237,0)</f>
        <v>0</v>
      </c>
      <c r="V237" s="6">
        <f t="shared" ref="V237:V249" si="308">IF(AJ237="direct-wa",0,N237*Q237)</f>
        <v>208.88363900000002</v>
      </c>
      <c r="W237" s="20">
        <f t="shared" ref="W237:W249" si="309">U237+V237</f>
        <v>208.88363900000002</v>
      </c>
      <c r="X237" s="11">
        <f t="shared" ref="X237:X249" si="310">IF(LEFT(AJ237,9)="direct-or",N237,0)</f>
        <v>0</v>
      </c>
      <c r="Y237" s="6">
        <f t="shared" ref="Y237:Y249" si="311">S237-V237</f>
        <v>1853.1463610000001</v>
      </c>
      <c r="Z237" s="20">
        <f t="shared" ref="Z237:Z249" si="312">X237+Y237</f>
        <v>1853.1463610000001</v>
      </c>
      <c r="AA237" s="25">
        <f t="shared" ref="AA237:AA249" si="313">IF(LEFT(AJ237,6)="Direct",O237,0)</f>
        <v>0</v>
      </c>
      <c r="AB237" s="25">
        <f t="shared" ref="AB237:AB249" si="314">O237-AA237</f>
        <v>2062.0300000000002</v>
      </c>
      <c r="AC237" s="25">
        <f t="shared" ref="AC237:AC249" si="315">AA237+AB237</f>
        <v>2062.0300000000002</v>
      </c>
      <c r="AD237" s="25">
        <f t="shared" ref="AD237:AD249" si="316">IF(LEFT(AJ237,9)="direct-wa", O237,0)</f>
        <v>0</v>
      </c>
      <c r="AE237" s="25">
        <f t="shared" ref="AE237:AE249" si="317">IF(AJ237="direct-wa",0,O237*Q237)</f>
        <v>208.88363900000002</v>
      </c>
      <c r="AF237" s="25">
        <f t="shared" ref="AF237:AF249" si="318">AD237+AE237</f>
        <v>208.88363900000002</v>
      </c>
      <c r="AG237" s="25">
        <f t="shared" ref="AG237:AG249" si="319">IF(LEFT(AJ237,9)="direct-or",O237,0)</f>
        <v>0</v>
      </c>
      <c r="AH237" s="25">
        <f t="shared" ref="AH237:AH249" si="320">AB237-AE237</f>
        <v>1853.1463610000001</v>
      </c>
      <c r="AI237" s="25">
        <f t="shared" ref="AI237:AI249" si="321">AG237+AH237</f>
        <v>1853.1463610000001</v>
      </c>
      <c r="AJ237" s="7" t="s">
        <v>52</v>
      </c>
    </row>
    <row r="238" spans="1:36" outlineLevel="3" x14ac:dyDescent="0.25">
      <c r="A238" s="102" t="s">
        <v>108</v>
      </c>
      <c r="B238" s="99">
        <v>31557.42</v>
      </c>
      <c r="N238" s="23">
        <f t="shared" si="302"/>
        <v>31557.42</v>
      </c>
      <c r="O238" s="23">
        <f t="shared" si="303"/>
        <v>31557.42</v>
      </c>
      <c r="P238" s="103"/>
      <c r="Q238" s="117">
        <v>0.1013</v>
      </c>
      <c r="R238" s="11">
        <f t="shared" si="304"/>
        <v>0</v>
      </c>
      <c r="S238" s="6">
        <f t="shared" si="305"/>
        <v>31557.42</v>
      </c>
      <c r="T238" s="20">
        <f t="shared" si="306"/>
        <v>31557.42</v>
      </c>
      <c r="U238" s="11">
        <f t="shared" si="307"/>
        <v>0</v>
      </c>
      <c r="V238" s="6">
        <f t="shared" si="308"/>
        <v>3196.766646</v>
      </c>
      <c r="W238" s="20">
        <f t="shared" si="309"/>
        <v>3196.766646</v>
      </c>
      <c r="X238" s="11">
        <f t="shared" si="310"/>
        <v>0</v>
      </c>
      <c r="Y238" s="6">
        <f t="shared" si="311"/>
        <v>28360.653353999998</v>
      </c>
      <c r="Z238" s="20">
        <f t="shared" si="312"/>
        <v>28360.653353999998</v>
      </c>
      <c r="AA238" s="25">
        <f t="shared" si="313"/>
        <v>0</v>
      </c>
      <c r="AB238" s="25">
        <f t="shared" si="314"/>
        <v>31557.42</v>
      </c>
      <c r="AC238" s="25">
        <f t="shared" si="315"/>
        <v>31557.42</v>
      </c>
      <c r="AD238" s="25">
        <f t="shared" si="316"/>
        <v>0</v>
      </c>
      <c r="AE238" s="25">
        <f t="shared" si="317"/>
        <v>3196.766646</v>
      </c>
      <c r="AF238" s="25">
        <f t="shared" si="318"/>
        <v>3196.766646</v>
      </c>
      <c r="AG238" s="25">
        <f t="shared" si="319"/>
        <v>0</v>
      </c>
      <c r="AH238" s="25">
        <f t="shared" si="320"/>
        <v>28360.653353999998</v>
      </c>
      <c r="AI238" s="25">
        <f t="shared" si="321"/>
        <v>28360.653353999998</v>
      </c>
      <c r="AJ238" s="7" t="s">
        <v>52</v>
      </c>
    </row>
    <row r="239" spans="1:36" outlineLevel="3" x14ac:dyDescent="0.25">
      <c r="A239" s="102" t="s">
        <v>108</v>
      </c>
      <c r="B239" s="99">
        <v>7576.31</v>
      </c>
      <c r="N239" s="23">
        <f t="shared" si="302"/>
        <v>7576.31</v>
      </c>
      <c r="O239" s="23">
        <f t="shared" si="303"/>
        <v>7576.31</v>
      </c>
      <c r="P239" s="103"/>
      <c r="Q239" s="117">
        <v>0.1013</v>
      </c>
      <c r="R239" s="11">
        <f t="shared" si="304"/>
        <v>0</v>
      </c>
      <c r="S239" s="6">
        <f t="shared" si="305"/>
        <v>7576.31</v>
      </c>
      <c r="T239" s="20">
        <f t="shared" si="306"/>
        <v>7576.31</v>
      </c>
      <c r="U239" s="11">
        <f t="shared" si="307"/>
        <v>0</v>
      </c>
      <c r="V239" s="6">
        <f t="shared" si="308"/>
        <v>767.48020300000007</v>
      </c>
      <c r="W239" s="20">
        <f t="shared" si="309"/>
        <v>767.48020300000007</v>
      </c>
      <c r="X239" s="11">
        <f t="shared" si="310"/>
        <v>0</v>
      </c>
      <c r="Y239" s="6">
        <f t="shared" si="311"/>
        <v>6808.8297970000003</v>
      </c>
      <c r="Z239" s="20">
        <f t="shared" si="312"/>
        <v>6808.8297970000003</v>
      </c>
      <c r="AA239" s="25">
        <f t="shared" si="313"/>
        <v>0</v>
      </c>
      <c r="AB239" s="25">
        <f t="shared" si="314"/>
        <v>7576.31</v>
      </c>
      <c r="AC239" s="25">
        <f t="shared" si="315"/>
        <v>7576.31</v>
      </c>
      <c r="AD239" s="25">
        <f t="shared" si="316"/>
        <v>0</v>
      </c>
      <c r="AE239" s="25">
        <f t="shared" si="317"/>
        <v>767.48020300000007</v>
      </c>
      <c r="AF239" s="25">
        <f t="shared" si="318"/>
        <v>767.48020300000007</v>
      </c>
      <c r="AG239" s="25">
        <f t="shared" si="319"/>
        <v>0</v>
      </c>
      <c r="AH239" s="25">
        <f t="shared" si="320"/>
        <v>6808.8297970000003</v>
      </c>
      <c r="AI239" s="25">
        <f t="shared" si="321"/>
        <v>6808.8297970000003</v>
      </c>
      <c r="AJ239" s="7" t="s">
        <v>52</v>
      </c>
    </row>
    <row r="240" spans="1:36" outlineLevel="3" x14ac:dyDescent="0.25">
      <c r="A240" s="102" t="s">
        <v>108</v>
      </c>
      <c r="B240" s="99"/>
      <c r="N240" s="23">
        <f t="shared" si="302"/>
        <v>0</v>
      </c>
      <c r="O240" s="23">
        <f t="shared" si="303"/>
        <v>0</v>
      </c>
      <c r="P240" s="103"/>
      <c r="Q240" s="117">
        <v>0.1013</v>
      </c>
      <c r="R240" s="11">
        <f t="shared" si="304"/>
        <v>0</v>
      </c>
      <c r="S240" s="6">
        <f t="shared" si="305"/>
        <v>0</v>
      </c>
      <c r="T240" s="20">
        <f t="shared" si="306"/>
        <v>0</v>
      </c>
      <c r="U240" s="11">
        <f t="shared" si="307"/>
        <v>0</v>
      </c>
      <c r="V240" s="6">
        <f t="shared" si="308"/>
        <v>0</v>
      </c>
      <c r="W240" s="20">
        <f t="shared" si="309"/>
        <v>0</v>
      </c>
      <c r="X240" s="11">
        <f t="shared" si="310"/>
        <v>0</v>
      </c>
      <c r="Y240" s="6">
        <f t="shared" si="311"/>
        <v>0</v>
      </c>
      <c r="Z240" s="20">
        <f t="shared" si="312"/>
        <v>0</v>
      </c>
      <c r="AA240" s="25">
        <f t="shared" si="313"/>
        <v>0</v>
      </c>
      <c r="AB240" s="25">
        <f t="shared" si="314"/>
        <v>0</v>
      </c>
      <c r="AC240" s="25">
        <f t="shared" si="315"/>
        <v>0</v>
      </c>
      <c r="AD240" s="25">
        <f t="shared" si="316"/>
        <v>0</v>
      </c>
      <c r="AE240" s="25">
        <f t="shared" si="317"/>
        <v>0</v>
      </c>
      <c r="AF240" s="25">
        <f t="shared" si="318"/>
        <v>0</v>
      </c>
      <c r="AG240" s="25">
        <f t="shared" si="319"/>
        <v>0</v>
      </c>
      <c r="AH240" s="25">
        <f t="shared" si="320"/>
        <v>0</v>
      </c>
      <c r="AI240" s="25">
        <f t="shared" si="321"/>
        <v>0</v>
      </c>
      <c r="AJ240" s="7" t="s">
        <v>52</v>
      </c>
    </row>
    <row r="241" spans="1:36" outlineLevel="3" x14ac:dyDescent="0.25">
      <c r="A241" s="102" t="s">
        <v>108</v>
      </c>
      <c r="B241" s="99">
        <v>2176.77</v>
      </c>
      <c r="N241" s="23">
        <f t="shared" si="302"/>
        <v>2176.77</v>
      </c>
      <c r="O241" s="23">
        <f t="shared" si="303"/>
        <v>2176.77</v>
      </c>
      <c r="P241" s="103"/>
      <c r="Q241" s="117">
        <v>0.1013</v>
      </c>
      <c r="R241" s="11">
        <f t="shared" si="304"/>
        <v>0</v>
      </c>
      <c r="S241" s="6">
        <f t="shared" si="305"/>
        <v>2176.77</v>
      </c>
      <c r="T241" s="20">
        <f t="shared" si="306"/>
        <v>2176.77</v>
      </c>
      <c r="U241" s="11">
        <f t="shared" si="307"/>
        <v>0</v>
      </c>
      <c r="V241" s="6">
        <f t="shared" si="308"/>
        <v>220.506801</v>
      </c>
      <c r="W241" s="20">
        <f t="shared" si="309"/>
        <v>220.506801</v>
      </c>
      <c r="X241" s="11">
        <f t="shared" si="310"/>
        <v>0</v>
      </c>
      <c r="Y241" s="6">
        <f t="shared" si="311"/>
        <v>1956.263199</v>
      </c>
      <c r="Z241" s="20">
        <f t="shared" si="312"/>
        <v>1956.263199</v>
      </c>
      <c r="AA241" s="25">
        <f t="shared" si="313"/>
        <v>0</v>
      </c>
      <c r="AB241" s="25">
        <f t="shared" si="314"/>
        <v>2176.77</v>
      </c>
      <c r="AC241" s="25">
        <f t="shared" si="315"/>
        <v>2176.77</v>
      </c>
      <c r="AD241" s="25">
        <f t="shared" si="316"/>
        <v>0</v>
      </c>
      <c r="AE241" s="25">
        <f t="shared" si="317"/>
        <v>220.506801</v>
      </c>
      <c r="AF241" s="25">
        <f t="shared" si="318"/>
        <v>220.506801</v>
      </c>
      <c r="AG241" s="25">
        <f t="shared" si="319"/>
        <v>0</v>
      </c>
      <c r="AH241" s="25">
        <f t="shared" si="320"/>
        <v>1956.263199</v>
      </c>
      <c r="AI241" s="25">
        <f t="shared" si="321"/>
        <v>1956.263199</v>
      </c>
      <c r="AJ241" s="7" t="s">
        <v>52</v>
      </c>
    </row>
    <row r="242" spans="1:36" outlineLevel="3" x14ac:dyDescent="0.25">
      <c r="A242" s="102" t="s">
        <v>108</v>
      </c>
      <c r="B242" s="99">
        <v>546.32000000000005</v>
      </c>
      <c r="N242" s="23">
        <f t="shared" si="302"/>
        <v>546.32000000000005</v>
      </c>
      <c r="O242" s="23">
        <f t="shared" si="303"/>
        <v>546.32000000000005</v>
      </c>
      <c r="P242" s="103"/>
      <c r="Q242" s="117">
        <v>0.1013</v>
      </c>
      <c r="R242" s="11">
        <f t="shared" si="304"/>
        <v>0</v>
      </c>
      <c r="S242" s="6">
        <f t="shared" si="305"/>
        <v>546.32000000000005</v>
      </c>
      <c r="T242" s="20">
        <f t="shared" si="306"/>
        <v>546.32000000000005</v>
      </c>
      <c r="U242" s="11">
        <f t="shared" si="307"/>
        <v>0</v>
      </c>
      <c r="V242" s="6">
        <f t="shared" si="308"/>
        <v>55.342216000000008</v>
      </c>
      <c r="W242" s="20">
        <f t="shared" si="309"/>
        <v>55.342216000000008</v>
      </c>
      <c r="X242" s="11">
        <f t="shared" si="310"/>
        <v>0</v>
      </c>
      <c r="Y242" s="6">
        <f t="shared" si="311"/>
        <v>490.97778400000004</v>
      </c>
      <c r="Z242" s="20">
        <f t="shared" si="312"/>
        <v>490.97778400000004</v>
      </c>
      <c r="AA242" s="25">
        <f t="shared" si="313"/>
        <v>0</v>
      </c>
      <c r="AB242" s="25">
        <f t="shared" si="314"/>
        <v>546.32000000000005</v>
      </c>
      <c r="AC242" s="25">
        <f t="shared" si="315"/>
        <v>546.32000000000005</v>
      </c>
      <c r="AD242" s="25">
        <f t="shared" si="316"/>
        <v>0</v>
      </c>
      <c r="AE242" s="25">
        <f t="shared" si="317"/>
        <v>55.342216000000008</v>
      </c>
      <c r="AF242" s="25">
        <f t="shared" si="318"/>
        <v>55.342216000000008</v>
      </c>
      <c r="AG242" s="25">
        <f t="shared" si="319"/>
        <v>0</v>
      </c>
      <c r="AH242" s="25">
        <f t="shared" si="320"/>
        <v>490.97778400000004</v>
      </c>
      <c r="AI242" s="25">
        <f t="shared" si="321"/>
        <v>490.97778400000004</v>
      </c>
      <c r="AJ242" s="7" t="s">
        <v>52</v>
      </c>
    </row>
    <row r="243" spans="1:36" outlineLevel="3" x14ac:dyDescent="0.25">
      <c r="A243" s="102" t="s">
        <v>108</v>
      </c>
      <c r="B243" s="99"/>
      <c r="N243" s="23">
        <f t="shared" si="302"/>
        <v>0</v>
      </c>
      <c r="O243" s="23">
        <f t="shared" si="303"/>
        <v>0</v>
      </c>
      <c r="P243" s="103"/>
      <c r="Q243" s="117">
        <v>0.1013</v>
      </c>
      <c r="R243" s="11">
        <f t="shared" si="304"/>
        <v>0</v>
      </c>
      <c r="S243" s="6">
        <f t="shared" si="305"/>
        <v>0</v>
      </c>
      <c r="T243" s="20">
        <f t="shared" si="306"/>
        <v>0</v>
      </c>
      <c r="U243" s="11">
        <f t="shared" si="307"/>
        <v>0</v>
      </c>
      <c r="V243" s="6">
        <f t="shared" si="308"/>
        <v>0</v>
      </c>
      <c r="W243" s="20">
        <f t="shared" si="309"/>
        <v>0</v>
      </c>
      <c r="X243" s="11">
        <f t="shared" si="310"/>
        <v>0</v>
      </c>
      <c r="Y243" s="6">
        <f t="shared" si="311"/>
        <v>0</v>
      </c>
      <c r="Z243" s="20">
        <f t="shared" si="312"/>
        <v>0</v>
      </c>
      <c r="AA243" s="25">
        <f t="shared" si="313"/>
        <v>0</v>
      </c>
      <c r="AB243" s="25">
        <f t="shared" si="314"/>
        <v>0</v>
      </c>
      <c r="AC243" s="25">
        <f t="shared" si="315"/>
        <v>0</v>
      </c>
      <c r="AD243" s="25">
        <f t="shared" si="316"/>
        <v>0</v>
      </c>
      <c r="AE243" s="25">
        <f t="shared" si="317"/>
        <v>0</v>
      </c>
      <c r="AF243" s="25">
        <f t="shared" si="318"/>
        <v>0</v>
      </c>
      <c r="AG243" s="25">
        <f t="shared" si="319"/>
        <v>0</v>
      </c>
      <c r="AH243" s="25">
        <f t="shared" si="320"/>
        <v>0</v>
      </c>
      <c r="AI243" s="25">
        <f t="shared" si="321"/>
        <v>0</v>
      </c>
      <c r="AJ243" s="7" t="s">
        <v>52</v>
      </c>
    </row>
    <row r="244" spans="1:36" outlineLevel="3" x14ac:dyDescent="0.25">
      <c r="A244" s="102" t="s">
        <v>108</v>
      </c>
      <c r="B244" s="99">
        <v>1351.67</v>
      </c>
      <c r="N244" s="23">
        <f t="shared" si="302"/>
        <v>1351.67</v>
      </c>
      <c r="O244" s="23">
        <f t="shared" si="303"/>
        <v>1351.67</v>
      </c>
      <c r="P244" s="103"/>
      <c r="Q244" s="117">
        <v>0.1013</v>
      </c>
      <c r="R244" s="11">
        <f t="shared" si="304"/>
        <v>0</v>
      </c>
      <c r="S244" s="6">
        <f t="shared" si="305"/>
        <v>1351.67</v>
      </c>
      <c r="T244" s="20">
        <f t="shared" si="306"/>
        <v>1351.67</v>
      </c>
      <c r="U244" s="11">
        <f t="shared" si="307"/>
        <v>0</v>
      </c>
      <c r="V244" s="6">
        <f t="shared" si="308"/>
        <v>136.924171</v>
      </c>
      <c r="W244" s="20">
        <f t="shared" si="309"/>
        <v>136.924171</v>
      </c>
      <c r="X244" s="11">
        <f t="shared" si="310"/>
        <v>0</v>
      </c>
      <c r="Y244" s="6">
        <f t="shared" si="311"/>
        <v>1214.745829</v>
      </c>
      <c r="Z244" s="20">
        <f t="shared" si="312"/>
        <v>1214.745829</v>
      </c>
      <c r="AA244" s="25">
        <f t="shared" si="313"/>
        <v>0</v>
      </c>
      <c r="AB244" s="25">
        <f t="shared" si="314"/>
        <v>1351.67</v>
      </c>
      <c r="AC244" s="25">
        <f t="shared" si="315"/>
        <v>1351.67</v>
      </c>
      <c r="AD244" s="25">
        <f t="shared" si="316"/>
        <v>0</v>
      </c>
      <c r="AE244" s="25">
        <f t="shared" si="317"/>
        <v>136.924171</v>
      </c>
      <c r="AF244" s="25">
        <f t="shared" si="318"/>
        <v>136.924171</v>
      </c>
      <c r="AG244" s="25">
        <f t="shared" si="319"/>
        <v>0</v>
      </c>
      <c r="AH244" s="25">
        <f t="shared" si="320"/>
        <v>1214.745829</v>
      </c>
      <c r="AI244" s="25">
        <f t="shared" si="321"/>
        <v>1214.745829</v>
      </c>
      <c r="AJ244" s="7" t="s">
        <v>52</v>
      </c>
    </row>
    <row r="245" spans="1:36" outlineLevel="3" x14ac:dyDescent="0.25">
      <c r="A245" s="102" t="s">
        <v>108</v>
      </c>
      <c r="B245" s="99">
        <v>1772.09</v>
      </c>
      <c r="N245" s="23">
        <f t="shared" si="302"/>
        <v>1772.09</v>
      </c>
      <c r="O245" s="23">
        <f t="shared" si="303"/>
        <v>1772.09</v>
      </c>
      <c r="P245" s="103"/>
      <c r="Q245" s="117">
        <v>0.1013</v>
      </c>
      <c r="R245" s="11">
        <f t="shared" si="304"/>
        <v>0</v>
      </c>
      <c r="S245" s="6">
        <f t="shared" si="305"/>
        <v>1772.09</v>
      </c>
      <c r="T245" s="20">
        <f t="shared" si="306"/>
        <v>1772.09</v>
      </c>
      <c r="U245" s="11">
        <f t="shared" si="307"/>
        <v>0</v>
      </c>
      <c r="V245" s="6">
        <f t="shared" si="308"/>
        <v>179.51271699999998</v>
      </c>
      <c r="W245" s="20">
        <f t="shared" si="309"/>
        <v>179.51271699999998</v>
      </c>
      <c r="X245" s="11">
        <f t="shared" si="310"/>
        <v>0</v>
      </c>
      <c r="Y245" s="6">
        <f t="shared" si="311"/>
        <v>1592.5772829999999</v>
      </c>
      <c r="Z245" s="20">
        <f t="shared" si="312"/>
        <v>1592.5772829999999</v>
      </c>
      <c r="AA245" s="25">
        <f t="shared" si="313"/>
        <v>0</v>
      </c>
      <c r="AB245" s="25">
        <f t="shared" si="314"/>
        <v>1772.09</v>
      </c>
      <c r="AC245" s="25">
        <f t="shared" si="315"/>
        <v>1772.09</v>
      </c>
      <c r="AD245" s="25">
        <f t="shared" si="316"/>
        <v>0</v>
      </c>
      <c r="AE245" s="25">
        <f t="shared" si="317"/>
        <v>179.51271699999998</v>
      </c>
      <c r="AF245" s="25">
        <f t="shared" si="318"/>
        <v>179.51271699999998</v>
      </c>
      <c r="AG245" s="25">
        <f t="shared" si="319"/>
        <v>0</v>
      </c>
      <c r="AH245" s="25">
        <f t="shared" si="320"/>
        <v>1592.5772829999999</v>
      </c>
      <c r="AI245" s="25">
        <f t="shared" si="321"/>
        <v>1592.5772829999999</v>
      </c>
      <c r="AJ245" s="7" t="s">
        <v>52</v>
      </c>
    </row>
    <row r="246" spans="1:36" outlineLevel="3" x14ac:dyDescent="0.25">
      <c r="A246" s="102" t="s">
        <v>108</v>
      </c>
      <c r="B246" s="99">
        <v>192.1</v>
      </c>
      <c r="N246" s="23">
        <f t="shared" si="302"/>
        <v>192.1</v>
      </c>
      <c r="O246" s="23">
        <f t="shared" si="303"/>
        <v>192.1</v>
      </c>
      <c r="P246" s="103"/>
      <c r="Q246" s="117">
        <v>0.1013</v>
      </c>
      <c r="R246" s="11">
        <f t="shared" si="304"/>
        <v>0</v>
      </c>
      <c r="S246" s="6">
        <f t="shared" si="305"/>
        <v>192.1</v>
      </c>
      <c r="T246" s="20">
        <f t="shared" si="306"/>
        <v>192.1</v>
      </c>
      <c r="U246" s="11">
        <f t="shared" si="307"/>
        <v>0</v>
      </c>
      <c r="V246" s="6">
        <f t="shared" si="308"/>
        <v>19.45973</v>
      </c>
      <c r="W246" s="20">
        <f t="shared" si="309"/>
        <v>19.45973</v>
      </c>
      <c r="X246" s="11">
        <f t="shared" si="310"/>
        <v>0</v>
      </c>
      <c r="Y246" s="6">
        <f t="shared" si="311"/>
        <v>172.64026999999999</v>
      </c>
      <c r="Z246" s="20">
        <f t="shared" si="312"/>
        <v>172.64026999999999</v>
      </c>
      <c r="AA246" s="25">
        <f t="shared" si="313"/>
        <v>0</v>
      </c>
      <c r="AB246" s="25">
        <f t="shared" si="314"/>
        <v>192.1</v>
      </c>
      <c r="AC246" s="25">
        <f t="shared" si="315"/>
        <v>192.1</v>
      </c>
      <c r="AD246" s="25">
        <f t="shared" si="316"/>
        <v>0</v>
      </c>
      <c r="AE246" s="25">
        <f t="shared" si="317"/>
        <v>19.45973</v>
      </c>
      <c r="AF246" s="25">
        <f t="shared" si="318"/>
        <v>19.45973</v>
      </c>
      <c r="AG246" s="25">
        <f t="shared" si="319"/>
        <v>0</v>
      </c>
      <c r="AH246" s="25">
        <f t="shared" si="320"/>
        <v>172.64026999999999</v>
      </c>
      <c r="AI246" s="25">
        <f t="shared" si="321"/>
        <v>172.64026999999999</v>
      </c>
      <c r="AJ246" s="7" t="s">
        <v>52</v>
      </c>
    </row>
    <row r="247" spans="1:36" outlineLevel="3" x14ac:dyDescent="0.25">
      <c r="A247" s="102" t="s">
        <v>108</v>
      </c>
      <c r="B247" s="99">
        <v>1432.83</v>
      </c>
      <c r="N247" s="23">
        <f t="shared" si="302"/>
        <v>1432.83</v>
      </c>
      <c r="O247" s="23">
        <f t="shared" si="303"/>
        <v>1432.83</v>
      </c>
      <c r="P247" s="103"/>
      <c r="Q247" s="117">
        <v>0.1013</v>
      </c>
      <c r="R247" s="11">
        <f t="shared" si="304"/>
        <v>0</v>
      </c>
      <c r="S247" s="6">
        <f t="shared" si="305"/>
        <v>1432.83</v>
      </c>
      <c r="T247" s="20">
        <f t="shared" si="306"/>
        <v>1432.83</v>
      </c>
      <c r="U247" s="11">
        <f t="shared" si="307"/>
        <v>0</v>
      </c>
      <c r="V247" s="6">
        <f t="shared" si="308"/>
        <v>145.145679</v>
      </c>
      <c r="W247" s="20">
        <f t="shared" si="309"/>
        <v>145.145679</v>
      </c>
      <c r="X247" s="11">
        <f t="shared" si="310"/>
        <v>0</v>
      </c>
      <c r="Y247" s="6">
        <f t="shared" si="311"/>
        <v>1287.684321</v>
      </c>
      <c r="Z247" s="20">
        <f t="shared" si="312"/>
        <v>1287.684321</v>
      </c>
      <c r="AA247" s="25">
        <f t="shared" si="313"/>
        <v>0</v>
      </c>
      <c r="AB247" s="25">
        <f t="shared" si="314"/>
        <v>1432.83</v>
      </c>
      <c r="AC247" s="25">
        <f t="shared" si="315"/>
        <v>1432.83</v>
      </c>
      <c r="AD247" s="25">
        <f t="shared" si="316"/>
        <v>0</v>
      </c>
      <c r="AE247" s="25">
        <f t="shared" si="317"/>
        <v>145.145679</v>
      </c>
      <c r="AF247" s="25">
        <f t="shared" si="318"/>
        <v>145.145679</v>
      </c>
      <c r="AG247" s="25">
        <f t="shared" si="319"/>
        <v>0</v>
      </c>
      <c r="AH247" s="25">
        <f t="shared" si="320"/>
        <v>1287.684321</v>
      </c>
      <c r="AI247" s="25">
        <f t="shared" si="321"/>
        <v>1287.684321</v>
      </c>
      <c r="AJ247" s="7" t="s">
        <v>52</v>
      </c>
    </row>
    <row r="248" spans="1:36" outlineLevel="3" x14ac:dyDescent="0.25">
      <c r="A248" s="102" t="s">
        <v>108</v>
      </c>
      <c r="B248" s="99">
        <v>424.13</v>
      </c>
      <c r="N248" s="23">
        <f t="shared" si="302"/>
        <v>424.13</v>
      </c>
      <c r="O248" s="23">
        <f t="shared" si="303"/>
        <v>424.13</v>
      </c>
      <c r="P248" s="103"/>
      <c r="Q248" s="117">
        <v>0.1013</v>
      </c>
      <c r="R248" s="11">
        <f t="shared" si="304"/>
        <v>0</v>
      </c>
      <c r="S248" s="6">
        <f t="shared" si="305"/>
        <v>424.13</v>
      </c>
      <c r="T248" s="20">
        <f t="shared" si="306"/>
        <v>424.13</v>
      </c>
      <c r="U248" s="11">
        <f t="shared" si="307"/>
        <v>0</v>
      </c>
      <c r="V248" s="6">
        <f t="shared" si="308"/>
        <v>42.964368999999998</v>
      </c>
      <c r="W248" s="20">
        <f t="shared" si="309"/>
        <v>42.964368999999998</v>
      </c>
      <c r="X248" s="11">
        <f t="shared" si="310"/>
        <v>0</v>
      </c>
      <c r="Y248" s="6">
        <f t="shared" si="311"/>
        <v>381.16563100000002</v>
      </c>
      <c r="Z248" s="20">
        <f t="shared" si="312"/>
        <v>381.16563100000002</v>
      </c>
      <c r="AA248" s="25">
        <f t="shared" si="313"/>
        <v>0</v>
      </c>
      <c r="AB248" s="25">
        <f t="shared" si="314"/>
        <v>424.13</v>
      </c>
      <c r="AC248" s="25">
        <f t="shared" si="315"/>
        <v>424.13</v>
      </c>
      <c r="AD248" s="25">
        <f t="shared" si="316"/>
        <v>0</v>
      </c>
      <c r="AE248" s="25">
        <f t="shared" si="317"/>
        <v>42.964368999999998</v>
      </c>
      <c r="AF248" s="25">
        <f t="shared" si="318"/>
        <v>42.964368999999998</v>
      </c>
      <c r="AG248" s="25">
        <f t="shared" si="319"/>
        <v>0</v>
      </c>
      <c r="AH248" s="25">
        <f t="shared" si="320"/>
        <v>381.16563100000002</v>
      </c>
      <c r="AI248" s="25">
        <f t="shared" si="321"/>
        <v>381.16563100000002</v>
      </c>
      <c r="AJ248" s="7" t="s">
        <v>52</v>
      </c>
    </row>
    <row r="249" spans="1:36" outlineLevel="3" x14ac:dyDescent="0.25">
      <c r="A249" s="102" t="s">
        <v>108</v>
      </c>
      <c r="B249" s="99">
        <v>20114.349999999999</v>
      </c>
      <c r="N249" s="23">
        <f t="shared" si="302"/>
        <v>20114.349999999999</v>
      </c>
      <c r="O249" s="23">
        <f t="shared" si="303"/>
        <v>20114.349999999999</v>
      </c>
      <c r="P249" s="103"/>
      <c r="Q249" s="117">
        <v>0.1013</v>
      </c>
      <c r="R249" s="11">
        <f t="shared" si="304"/>
        <v>0</v>
      </c>
      <c r="S249" s="6">
        <f t="shared" si="305"/>
        <v>20114.349999999999</v>
      </c>
      <c r="T249" s="20">
        <f t="shared" si="306"/>
        <v>20114.349999999999</v>
      </c>
      <c r="U249" s="11">
        <f t="shared" si="307"/>
        <v>0</v>
      </c>
      <c r="V249" s="6">
        <f t="shared" si="308"/>
        <v>2037.5836549999999</v>
      </c>
      <c r="W249" s="20">
        <f t="shared" si="309"/>
        <v>2037.5836549999999</v>
      </c>
      <c r="X249" s="11">
        <f t="shared" si="310"/>
        <v>0</v>
      </c>
      <c r="Y249" s="6">
        <f t="shared" si="311"/>
        <v>18076.766345</v>
      </c>
      <c r="Z249" s="20">
        <f t="shared" si="312"/>
        <v>18076.766345</v>
      </c>
      <c r="AA249" s="25">
        <f t="shared" si="313"/>
        <v>0</v>
      </c>
      <c r="AB249" s="25">
        <f t="shared" si="314"/>
        <v>20114.349999999999</v>
      </c>
      <c r="AC249" s="25">
        <f t="shared" si="315"/>
        <v>20114.349999999999</v>
      </c>
      <c r="AD249" s="25">
        <f t="shared" si="316"/>
        <v>0</v>
      </c>
      <c r="AE249" s="25">
        <f t="shared" si="317"/>
        <v>2037.5836549999999</v>
      </c>
      <c r="AF249" s="25">
        <f t="shared" si="318"/>
        <v>2037.5836549999999</v>
      </c>
      <c r="AG249" s="25">
        <f t="shared" si="319"/>
        <v>0</v>
      </c>
      <c r="AH249" s="25">
        <f t="shared" si="320"/>
        <v>18076.766345</v>
      </c>
      <c r="AI249" s="25">
        <f t="shared" si="321"/>
        <v>18076.766345</v>
      </c>
      <c r="AJ249" s="7" t="s">
        <v>52</v>
      </c>
    </row>
    <row r="250" spans="1:36" outlineLevel="2" x14ac:dyDescent="0.25">
      <c r="A250" s="102"/>
      <c r="B250" s="99"/>
      <c r="C250" s="101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9"/>
      <c r="O250" s="109"/>
      <c r="P250" s="103"/>
      <c r="Q250" s="117"/>
      <c r="R250" s="11">
        <f t="shared" ref="R250:Z250" si="322">SUBTOTAL(9,R237:R249)</f>
        <v>0</v>
      </c>
      <c r="S250" s="6">
        <f t="shared" si="322"/>
        <v>69206.01999999999</v>
      </c>
      <c r="T250" s="20">
        <f t="shared" si="322"/>
        <v>69206.01999999999</v>
      </c>
      <c r="U250" s="11">
        <f t="shared" si="322"/>
        <v>0</v>
      </c>
      <c r="V250" s="6">
        <f t="shared" si="322"/>
        <v>7010.569825999999</v>
      </c>
      <c r="W250" s="20">
        <f t="shared" si="322"/>
        <v>7010.569825999999</v>
      </c>
      <c r="X250" s="11">
        <f t="shared" si="322"/>
        <v>0</v>
      </c>
      <c r="Y250" s="6">
        <f t="shared" si="322"/>
        <v>62195.450174000012</v>
      </c>
      <c r="Z250" s="20">
        <f t="shared" si="322"/>
        <v>62195.450174000012</v>
      </c>
      <c r="AA250" s="25"/>
      <c r="AB250" s="25"/>
      <c r="AC250" s="25"/>
      <c r="AD250" s="25"/>
      <c r="AE250" s="25"/>
      <c r="AF250" s="25"/>
      <c r="AG250" s="25"/>
      <c r="AH250" s="25"/>
      <c r="AI250" s="25"/>
      <c r="AJ250" s="118" t="s">
        <v>268</v>
      </c>
    </row>
    <row r="251" spans="1:36" outlineLevel="3" x14ac:dyDescent="0.25">
      <c r="A251" s="102" t="s">
        <v>108</v>
      </c>
      <c r="B251" s="99">
        <v>32.9</v>
      </c>
      <c r="N251" s="23">
        <f t="shared" ref="N251:N256" si="323">B251</f>
        <v>32.9</v>
      </c>
      <c r="O251" s="23">
        <f t="shared" ref="O251:O256" si="324">SUM(B251:M251)</f>
        <v>32.9</v>
      </c>
      <c r="P251" s="103"/>
      <c r="Q251" s="117">
        <v>0.1086</v>
      </c>
      <c r="R251" s="11">
        <f t="shared" ref="R251:R256" si="325">IF(LEFT(AJ251,6)="Direct",N251,0)</f>
        <v>0</v>
      </c>
      <c r="S251" s="6">
        <f t="shared" ref="S251:S256" si="326">N251-R251</f>
        <v>32.9</v>
      </c>
      <c r="T251" s="20">
        <f t="shared" ref="T251:T256" si="327">R251+S251</f>
        <v>32.9</v>
      </c>
      <c r="U251" s="11">
        <f t="shared" ref="U251:U256" si="328">IF(LEFT(AJ251,9)="direct-wa", N251,0)</f>
        <v>0</v>
      </c>
      <c r="V251" s="6">
        <f t="shared" ref="V251:V256" si="329">IF(AJ251="direct-wa",0,N251*Q251)</f>
        <v>3.57294</v>
      </c>
      <c r="W251" s="20">
        <f t="shared" ref="W251:W256" si="330">U251+V251</f>
        <v>3.57294</v>
      </c>
      <c r="X251" s="11">
        <f t="shared" ref="X251:X256" si="331">IF(LEFT(AJ251,9)="direct-or",N251,0)</f>
        <v>0</v>
      </c>
      <c r="Y251" s="6">
        <f t="shared" ref="Y251:Y256" si="332">S251-V251</f>
        <v>29.327059999999999</v>
      </c>
      <c r="Z251" s="20">
        <f t="shared" ref="Z251:Z256" si="333">X251+Y251</f>
        <v>29.327059999999999</v>
      </c>
      <c r="AA251" s="25">
        <f t="shared" ref="AA251:AA256" si="334">IF(LEFT(AJ251,6)="Direct",O251,0)</f>
        <v>0</v>
      </c>
      <c r="AB251" s="25">
        <f t="shared" ref="AB251:AB256" si="335">O251-AA251</f>
        <v>32.9</v>
      </c>
      <c r="AC251" s="25">
        <f t="shared" ref="AC251:AC256" si="336">AA251+AB251</f>
        <v>32.9</v>
      </c>
      <c r="AD251" s="25">
        <f t="shared" ref="AD251:AD256" si="337">IF(LEFT(AJ251,9)="direct-wa", O251,0)</f>
        <v>0</v>
      </c>
      <c r="AE251" s="25">
        <f t="shared" ref="AE251:AE256" si="338">IF(AJ251="direct-wa",0,O251*Q251)</f>
        <v>3.57294</v>
      </c>
      <c r="AF251" s="25">
        <f t="shared" ref="AF251:AF256" si="339">AD251+AE251</f>
        <v>3.57294</v>
      </c>
      <c r="AG251" s="25">
        <f t="shared" ref="AG251:AG256" si="340">IF(LEFT(AJ251,9)="direct-or",O251,0)</f>
        <v>0</v>
      </c>
      <c r="AH251" s="25">
        <f t="shared" ref="AH251:AH256" si="341">AB251-AE251</f>
        <v>29.327059999999999</v>
      </c>
      <c r="AI251" s="25">
        <f t="shared" ref="AI251:AI256" si="342">AG251+AH251</f>
        <v>29.327059999999999</v>
      </c>
      <c r="AJ251" s="7" t="s">
        <v>60</v>
      </c>
    </row>
    <row r="252" spans="1:36" outlineLevel="3" x14ac:dyDescent="0.25">
      <c r="A252" s="102" t="s">
        <v>108</v>
      </c>
      <c r="B252" s="99">
        <v>542.84</v>
      </c>
      <c r="N252" s="23">
        <f t="shared" si="323"/>
        <v>542.84</v>
      </c>
      <c r="O252" s="23">
        <f t="shared" si="324"/>
        <v>542.84</v>
      </c>
      <c r="P252" s="103"/>
      <c r="Q252" s="117">
        <v>0.1086</v>
      </c>
      <c r="R252" s="11">
        <f t="shared" si="325"/>
        <v>0</v>
      </c>
      <c r="S252" s="6">
        <f t="shared" si="326"/>
        <v>542.84</v>
      </c>
      <c r="T252" s="20">
        <f t="shared" si="327"/>
        <v>542.84</v>
      </c>
      <c r="U252" s="11">
        <f t="shared" si="328"/>
        <v>0</v>
      </c>
      <c r="V252" s="6">
        <f t="shared" si="329"/>
        <v>58.952424000000008</v>
      </c>
      <c r="W252" s="20">
        <f t="shared" si="330"/>
        <v>58.952424000000008</v>
      </c>
      <c r="X252" s="11">
        <f t="shared" si="331"/>
        <v>0</v>
      </c>
      <c r="Y252" s="6">
        <f t="shared" si="332"/>
        <v>483.88757600000002</v>
      </c>
      <c r="Z252" s="20">
        <f t="shared" si="333"/>
        <v>483.88757600000002</v>
      </c>
      <c r="AA252" s="25">
        <f t="shared" si="334"/>
        <v>0</v>
      </c>
      <c r="AB252" s="25">
        <f t="shared" si="335"/>
        <v>542.84</v>
      </c>
      <c r="AC252" s="25">
        <f t="shared" si="336"/>
        <v>542.84</v>
      </c>
      <c r="AD252" s="25">
        <f t="shared" si="337"/>
        <v>0</v>
      </c>
      <c r="AE252" s="25">
        <f t="shared" si="338"/>
        <v>58.952424000000008</v>
      </c>
      <c r="AF252" s="25">
        <f t="shared" si="339"/>
        <v>58.952424000000008</v>
      </c>
      <c r="AG252" s="25">
        <f t="shared" si="340"/>
        <v>0</v>
      </c>
      <c r="AH252" s="25">
        <f t="shared" si="341"/>
        <v>483.88757600000002</v>
      </c>
      <c r="AI252" s="25">
        <f t="shared" si="342"/>
        <v>483.88757600000002</v>
      </c>
      <c r="AJ252" s="7" t="s">
        <v>60</v>
      </c>
    </row>
    <row r="253" spans="1:36" outlineLevel="3" x14ac:dyDescent="0.25">
      <c r="A253" s="102" t="s">
        <v>108</v>
      </c>
      <c r="B253" s="99">
        <v>5937.33</v>
      </c>
      <c r="N253" s="23">
        <f t="shared" si="323"/>
        <v>5937.33</v>
      </c>
      <c r="O253" s="23">
        <f t="shared" si="324"/>
        <v>5937.33</v>
      </c>
      <c r="P253" s="103"/>
      <c r="Q253" s="117">
        <v>0.1086</v>
      </c>
      <c r="R253" s="11">
        <f t="shared" si="325"/>
        <v>0</v>
      </c>
      <c r="S253" s="6">
        <f t="shared" si="326"/>
        <v>5937.33</v>
      </c>
      <c r="T253" s="20">
        <f t="shared" si="327"/>
        <v>5937.33</v>
      </c>
      <c r="U253" s="11">
        <f t="shared" si="328"/>
        <v>0</v>
      </c>
      <c r="V253" s="6">
        <f t="shared" si="329"/>
        <v>644.794038</v>
      </c>
      <c r="W253" s="20">
        <f t="shared" si="330"/>
        <v>644.794038</v>
      </c>
      <c r="X253" s="11">
        <f t="shared" si="331"/>
        <v>0</v>
      </c>
      <c r="Y253" s="6">
        <f t="shared" si="332"/>
        <v>5292.5359619999999</v>
      </c>
      <c r="Z253" s="20">
        <f t="shared" si="333"/>
        <v>5292.5359619999999</v>
      </c>
      <c r="AA253" s="25">
        <f t="shared" si="334"/>
        <v>0</v>
      </c>
      <c r="AB253" s="25">
        <f t="shared" si="335"/>
        <v>5937.33</v>
      </c>
      <c r="AC253" s="25">
        <f t="shared" si="336"/>
        <v>5937.33</v>
      </c>
      <c r="AD253" s="25">
        <f t="shared" si="337"/>
        <v>0</v>
      </c>
      <c r="AE253" s="25">
        <f t="shared" si="338"/>
        <v>644.794038</v>
      </c>
      <c r="AF253" s="25">
        <f t="shared" si="339"/>
        <v>644.794038</v>
      </c>
      <c r="AG253" s="25">
        <f t="shared" si="340"/>
        <v>0</v>
      </c>
      <c r="AH253" s="25">
        <f t="shared" si="341"/>
        <v>5292.5359619999999</v>
      </c>
      <c r="AI253" s="25">
        <f t="shared" si="342"/>
        <v>5292.5359619999999</v>
      </c>
      <c r="AJ253" s="7" t="s">
        <v>60</v>
      </c>
    </row>
    <row r="254" spans="1:36" outlineLevel="3" x14ac:dyDescent="0.25">
      <c r="A254" s="102" t="s">
        <v>108</v>
      </c>
      <c r="B254" s="99">
        <v>1936.31</v>
      </c>
      <c r="N254" s="23">
        <f t="shared" si="323"/>
        <v>1936.31</v>
      </c>
      <c r="O254" s="23">
        <f t="shared" si="324"/>
        <v>1936.31</v>
      </c>
      <c r="P254" s="103"/>
      <c r="Q254" s="117">
        <v>0.1086</v>
      </c>
      <c r="R254" s="11">
        <f t="shared" si="325"/>
        <v>0</v>
      </c>
      <c r="S254" s="6">
        <f t="shared" si="326"/>
        <v>1936.31</v>
      </c>
      <c r="T254" s="20">
        <f t="shared" si="327"/>
        <v>1936.31</v>
      </c>
      <c r="U254" s="11">
        <f t="shared" si="328"/>
        <v>0</v>
      </c>
      <c r="V254" s="6">
        <f t="shared" si="329"/>
        <v>210.283266</v>
      </c>
      <c r="W254" s="20">
        <f t="shared" si="330"/>
        <v>210.283266</v>
      </c>
      <c r="X254" s="11">
        <f t="shared" si="331"/>
        <v>0</v>
      </c>
      <c r="Y254" s="6">
        <f t="shared" si="332"/>
        <v>1726.026734</v>
      </c>
      <c r="Z254" s="20">
        <f t="shared" si="333"/>
        <v>1726.026734</v>
      </c>
      <c r="AA254" s="25">
        <f t="shared" si="334"/>
        <v>0</v>
      </c>
      <c r="AB254" s="25">
        <f t="shared" si="335"/>
        <v>1936.31</v>
      </c>
      <c r="AC254" s="25">
        <f t="shared" si="336"/>
        <v>1936.31</v>
      </c>
      <c r="AD254" s="25">
        <f t="shared" si="337"/>
        <v>0</v>
      </c>
      <c r="AE254" s="25">
        <f t="shared" si="338"/>
        <v>210.283266</v>
      </c>
      <c r="AF254" s="25">
        <f t="shared" si="339"/>
        <v>210.283266</v>
      </c>
      <c r="AG254" s="25">
        <f t="shared" si="340"/>
        <v>0</v>
      </c>
      <c r="AH254" s="25">
        <f t="shared" si="341"/>
        <v>1726.026734</v>
      </c>
      <c r="AI254" s="25">
        <f t="shared" si="342"/>
        <v>1726.026734</v>
      </c>
      <c r="AJ254" s="7" t="s">
        <v>60</v>
      </c>
    </row>
    <row r="255" spans="1:36" outlineLevel="3" x14ac:dyDescent="0.25">
      <c r="A255" s="102" t="s">
        <v>108</v>
      </c>
      <c r="B255" s="99">
        <v>26.68</v>
      </c>
      <c r="N255" s="23">
        <f t="shared" si="323"/>
        <v>26.68</v>
      </c>
      <c r="O255" s="23">
        <f t="shared" si="324"/>
        <v>26.68</v>
      </c>
      <c r="P255" s="103"/>
      <c r="Q255" s="117">
        <v>0.1086</v>
      </c>
      <c r="R255" s="11">
        <f t="shared" si="325"/>
        <v>0</v>
      </c>
      <c r="S255" s="6">
        <f t="shared" si="326"/>
        <v>26.68</v>
      </c>
      <c r="T255" s="20">
        <f t="shared" si="327"/>
        <v>26.68</v>
      </c>
      <c r="U255" s="11">
        <f t="shared" si="328"/>
        <v>0</v>
      </c>
      <c r="V255" s="6">
        <f t="shared" si="329"/>
        <v>2.8974480000000002</v>
      </c>
      <c r="W255" s="20">
        <f t="shared" si="330"/>
        <v>2.8974480000000002</v>
      </c>
      <c r="X255" s="11">
        <f t="shared" si="331"/>
        <v>0</v>
      </c>
      <c r="Y255" s="6">
        <f t="shared" si="332"/>
        <v>23.782551999999999</v>
      </c>
      <c r="Z255" s="20">
        <f t="shared" si="333"/>
        <v>23.782551999999999</v>
      </c>
      <c r="AA255" s="25">
        <f t="shared" si="334"/>
        <v>0</v>
      </c>
      <c r="AB255" s="25">
        <f t="shared" si="335"/>
        <v>26.68</v>
      </c>
      <c r="AC255" s="25">
        <f t="shared" si="336"/>
        <v>26.68</v>
      </c>
      <c r="AD255" s="25">
        <f t="shared" si="337"/>
        <v>0</v>
      </c>
      <c r="AE255" s="25">
        <f t="shared" si="338"/>
        <v>2.8974480000000002</v>
      </c>
      <c r="AF255" s="25">
        <f t="shared" si="339"/>
        <v>2.8974480000000002</v>
      </c>
      <c r="AG255" s="25">
        <f t="shared" si="340"/>
        <v>0</v>
      </c>
      <c r="AH255" s="25">
        <f t="shared" si="341"/>
        <v>23.782551999999999</v>
      </c>
      <c r="AI255" s="25">
        <f t="shared" si="342"/>
        <v>23.782551999999999</v>
      </c>
      <c r="AJ255" s="7" t="s">
        <v>60</v>
      </c>
    </row>
    <row r="256" spans="1:36" outlineLevel="3" x14ac:dyDescent="0.25">
      <c r="A256" s="102" t="s">
        <v>108</v>
      </c>
      <c r="B256" s="99"/>
      <c r="N256" s="23">
        <f t="shared" si="323"/>
        <v>0</v>
      </c>
      <c r="O256" s="23">
        <f t="shared" si="324"/>
        <v>0</v>
      </c>
      <c r="P256" s="103"/>
      <c r="Q256" s="117">
        <v>0.1086</v>
      </c>
      <c r="R256" s="11">
        <f t="shared" si="325"/>
        <v>0</v>
      </c>
      <c r="S256" s="6">
        <f t="shared" si="326"/>
        <v>0</v>
      </c>
      <c r="T256" s="20">
        <f t="shared" si="327"/>
        <v>0</v>
      </c>
      <c r="U256" s="11">
        <f t="shared" si="328"/>
        <v>0</v>
      </c>
      <c r="V256" s="6">
        <f t="shared" si="329"/>
        <v>0</v>
      </c>
      <c r="W256" s="20">
        <f t="shared" si="330"/>
        <v>0</v>
      </c>
      <c r="X256" s="11">
        <f t="shared" si="331"/>
        <v>0</v>
      </c>
      <c r="Y256" s="6">
        <f t="shared" si="332"/>
        <v>0</v>
      </c>
      <c r="Z256" s="20">
        <f t="shared" si="333"/>
        <v>0</v>
      </c>
      <c r="AA256" s="25">
        <f t="shared" si="334"/>
        <v>0</v>
      </c>
      <c r="AB256" s="25">
        <f t="shared" si="335"/>
        <v>0</v>
      </c>
      <c r="AC256" s="25">
        <f t="shared" si="336"/>
        <v>0</v>
      </c>
      <c r="AD256" s="25">
        <f t="shared" si="337"/>
        <v>0</v>
      </c>
      <c r="AE256" s="25">
        <f t="shared" si="338"/>
        <v>0</v>
      </c>
      <c r="AF256" s="25">
        <f t="shared" si="339"/>
        <v>0</v>
      </c>
      <c r="AG256" s="25">
        <f t="shared" si="340"/>
        <v>0</v>
      </c>
      <c r="AH256" s="25">
        <f t="shared" si="341"/>
        <v>0</v>
      </c>
      <c r="AI256" s="25">
        <f t="shared" si="342"/>
        <v>0</v>
      </c>
      <c r="AJ256" s="7" t="s">
        <v>64</v>
      </c>
    </row>
    <row r="257" spans="1:36" outlineLevel="2" x14ac:dyDescent="0.25">
      <c r="A257" s="102"/>
      <c r="B257" s="99"/>
      <c r="C257" s="101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9"/>
      <c r="O257" s="109"/>
      <c r="P257" s="103"/>
      <c r="Q257" s="117"/>
      <c r="R257" s="11">
        <f t="shared" ref="R257:Z257" si="343">SUBTOTAL(9,R251:R256)</f>
        <v>0</v>
      </c>
      <c r="S257" s="6">
        <f t="shared" si="343"/>
        <v>8476.06</v>
      </c>
      <c r="T257" s="20">
        <f t="shared" si="343"/>
        <v>8476.06</v>
      </c>
      <c r="U257" s="11">
        <f t="shared" si="343"/>
        <v>0</v>
      </c>
      <c r="V257" s="6">
        <f t="shared" si="343"/>
        <v>920.50011600000005</v>
      </c>
      <c r="W257" s="20">
        <f t="shared" si="343"/>
        <v>920.50011600000005</v>
      </c>
      <c r="X257" s="11">
        <f t="shared" si="343"/>
        <v>0</v>
      </c>
      <c r="Y257" s="6">
        <f t="shared" si="343"/>
        <v>7555.5598839999993</v>
      </c>
      <c r="Z257" s="20">
        <f t="shared" si="343"/>
        <v>7555.5598839999993</v>
      </c>
      <c r="AA257" s="25"/>
      <c r="AB257" s="25"/>
      <c r="AC257" s="25"/>
      <c r="AD257" s="25"/>
      <c r="AE257" s="25"/>
      <c r="AF257" s="25"/>
      <c r="AG257" s="25"/>
      <c r="AH257" s="25"/>
      <c r="AI257" s="25"/>
      <c r="AJ257" s="118" t="s">
        <v>266</v>
      </c>
    </row>
    <row r="258" spans="1:36" outlineLevel="3" x14ac:dyDescent="0.25">
      <c r="A258" s="102" t="s">
        <v>108</v>
      </c>
      <c r="B258" s="99">
        <v>2411.67</v>
      </c>
      <c r="N258" s="23">
        <f t="shared" ref="N258:N267" si="344">B258</f>
        <v>2411.67</v>
      </c>
      <c r="O258" s="23">
        <f t="shared" ref="O258:O267" si="345">SUM(B258:M258)</f>
        <v>2411.67</v>
      </c>
      <c r="P258" s="103"/>
      <c r="Q258" s="117">
        <v>0</v>
      </c>
      <c r="R258" s="11">
        <f t="shared" ref="R258:R267" si="346">IF(LEFT(AJ258,6)="Direct",N258,0)</f>
        <v>2411.67</v>
      </c>
      <c r="S258" s="6">
        <f t="shared" ref="S258:S267" si="347">N258-R258</f>
        <v>0</v>
      </c>
      <c r="T258" s="20">
        <f t="shared" ref="T258:T267" si="348">R258+S258</f>
        <v>2411.67</v>
      </c>
      <c r="U258" s="11">
        <f t="shared" ref="U258:U267" si="349">IF(LEFT(AJ258,9)="direct-wa", N258,0)</f>
        <v>0</v>
      </c>
      <c r="V258" s="6">
        <f t="shared" ref="V258:V267" si="350">IF(AJ258="direct-wa",0,N258*Q258)</f>
        <v>0</v>
      </c>
      <c r="W258" s="20">
        <f t="shared" ref="W258:W267" si="351">U258+V258</f>
        <v>0</v>
      </c>
      <c r="X258" s="11">
        <f t="shared" ref="X258:X267" si="352">IF(LEFT(AJ258,9)="direct-or",N258,0)</f>
        <v>2411.67</v>
      </c>
      <c r="Y258" s="6">
        <f t="shared" ref="Y258:Y267" si="353">S258-V258</f>
        <v>0</v>
      </c>
      <c r="Z258" s="20">
        <f t="shared" ref="Z258:Z267" si="354">X258+Y258</f>
        <v>2411.67</v>
      </c>
      <c r="AA258" s="25">
        <f t="shared" ref="AA258:AA267" si="355">IF(LEFT(AJ258,6)="Direct",O258,0)</f>
        <v>2411.67</v>
      </c>
      <c r="AB258" s="25">
        <f t="shared" ref="AB258:AB267" si="356">O258-AA258</f>
        <v>0</v>
      </c>
      <c r="AC258" s="25">
        <f t="shared" ref="AC258:AC267" si="357">AA258+AB258</f>
        <v>2411.67</v>
      </c>
      <c r="AD258" s="25">
        <f t="shared" ref="AD258:AD267" si="358">IF(LEFT(AJ258,9)="direct-wa", O258,0)</f>
        <v>0</v>
      </c>
      <c r="AE258" s="25">
        <f t="shared" ref="AE258:AE267" si="359">IF(AJ258="direct-wa",0,O258*Q258)</f>
        <v>0</v>
      </c>
      <c r="AF258" s="25">
        <f t="shared" ref="AF258:AF267" si="360">AD258+AE258</f>
        <v>0</v>
      </c>
      <c r="AG258" s="25">
        <f t="shared" ref="AG258:AG267" si="361">IF(LEFT(AJ258,9)="direct-or",O258,0)</f>
        <v>2411.67</v>
      </c>
      <c r="AH258" s="25">
        <f t="shared" ref="AH258:AH267" si="362">AB258-AE258</f>
        <v>0</v>
      </c>
      <c r="AI258" s="25">
        <f t="shared" ref="AI258:AI267" si="363">AG258+AH258</f>
        <v>2411.67</v>
      </c>
      <c r="AJ258" s="7" t="s">
        <v>61</v>
      </c>
    </row>
    <row r="259" spans="1:36" outlineLevel="3" x14ac:dyDescent="0.25">
      <c r="A259" s="102" t="s">
        <v>108</v>
      </c>
      <c r="B259" s="99">
        <v>71.94</v>
      </c>
      <c r="N259" s="23">
        <f t="shared" si="344"/>
        <v>71.94</v>
      </c>
      <c r="O259" s="23">
        <f t="shared" si="345"/>
        <v>71.94</v>
      </c>
      <c r="P259" s="103"/>
      <c r="Q259" s="117">
        <v>0</v>
      </c>
      <c r="R259" s="11">
        <f t="shared" si="346"/>
        <v>71.94</v>
      </c>
      <c r="S259" s="6">
        <f t="shared" si="347"/>
        <v>0</v>
      </c>
      <c r="T259" s="20">
        <f t="shared" si="348"/>
        <v>71.94</v>
      </c>
      <c r="U259" s="11">
        <f t="shared" si="349"/>
        <v>0</v>
      </c>
      <c r="V259" s="6">
        <f t="shared" si="350"/>
        <v>0</v>
      </c>
      <c r="W259" s="20">
        <f t="shared" si="351"/>
        <v>0</v>
      </c>
      <c r="X259" s="11">
        <f t="shared" si="352"/>
        <v>71.94</v>
      </c>
      <c r="Y259" s="6">
        <f t="shared" si="353"/>
        <v>0</v>
      </c>
      <c r="Z259" s="20">
        <f t="shared" si="354"/>
        <v>71.94</v>
      </c>
      <c r="AA259" s="25">
        <f t="shared" si="355"/>
        <v>71.94</v>
      </c>
      <c r="AB259" s="25">
        <f t="shared" si="356"/>
        <v>0</v>
      </c>
      <c r="AC259" s="25">
        <f t="shared" si="357"/>
        <v>71.94</v>
      </c>
      <c r="AD259" s="25">
        <f t="shared" si="358"/>
        <v>0</v>
      </c>
      <c r="AE259" s="25">
        <f t="shared" si="359"/>
        <v>0</v>
      </c>
      <c r="AF259" s="25">
        <f t="shared" si="360"/>
        <v>0</v>
      </c>
      <c r="AG259" s="25">
        <f t="shared" si="361"/>
        <v>71.94</v>
      </c>
      <c r="AH259" s="25">
        <f t="shared" si="362"/>
        <v>0</v>
      </c>
      <c r="AI259" s="25">
        <f t="shared" si="363"/>
        <v>71.94</v>
      </c>
      <c r="AJ259" s="7" t="s">
        <v>61</v>
      </c>
    </row>
    <row r="260" spans="1:36" outlineLevel="3" x14ac:dyDescent="0.25">
      <c r="A260" s="102" t="s">
        <v>108</v>
      </c>
      <c r="B260" s="99">
        <v>876.17</v>
      </c>
      <c r="N260" s="23">
        <f t="shared" si="344"/>
        <v>876.17</v>
      </c>
      <c r="O260" s="23">
        <f t="shared" si="345"/>
        <v>876.17</v>
      </c>
      <c r="P260" s="103"/>
      <c r="Q260" s="117">
        <v>0</v>
      </c>
      <c r="R260" s="11">
        <f t="shared" si="346"/>
        <v>876.17</v>
      </c>
      <c r="S260" s="6">
        <f t="shared" si="347"/>
        <v>0</v>
      </c>
      <c r="T260" s="20">
        <f t="shared" si="348"/>
        <v>876.17</v>
      </c>
      <c r="U260" s="11">
        <f t="shared" si="349"/>
        <v>0</v>
      </c>
      <c r="V260" s="6">
        <f t="shared" si="350"/>
        <v>0</v>
      </c>
      <c r="W260" s="20">
        <f t="shared" si="351"/>
        <v>0</v>
      </c>
      <c r="X260" s="11">
        <f t="shared" si="352"/>
        <v>876.17</v>
      </c>
      <c r="Y260" s="6">
        <f t="shared" si="353"/>
        <v>0</v>
      </c>
      <c r="Z260" s="20">
        <f t="shared" si="354"/>
        <v>876.17</v>
      </c>
      <c r="AA260" s="25">
        <f t="shared" si="355"/>
        <v>876.17</v>
      </c>
      <c r="AB260" s="25">
        <f t="shared" si="356"/>
        <v>0</v>
      </c>
      <c r="AC260" s="25">
        <f t="shared" si="357"/>
        <v>876.17</v>
      </c>
      <c r="AD260" s="25">
        <f t="shared" si="358"/>
        <v>0</v>
      </c>
      <c r="AE260" s="25">
        <f t="shared" si="359"/>
        <v>0</v>
      </c>
      <c r="AF260" s="25">
        <f t="shared" si="360"/>
        <v>0</v>
      </c>
      <c r="AG260" s="25">
        <f t="shared" si="361"/>
        <v>876.17</v>
      </c>
      <c r="AH260" s="25">
        <f t="shared" si="362"/>
        <v>0</v>
      </c>
      <c r="AI260" s="25">
        <f t="shared" si="363"/>
        <v>876.17</v>
      </c>
      <c r="AJ260" s="7" t="s">
        <v>61</v>
      </c>
    </row>
    <row r="261" spans="1:36" outlineLevel="3" x14ac:dyDescent="0.25">
      <c r="A261" s="102" t="s">
        <v>108</v>
      </c>
      <c r="B261" s="99">
        <v>1335.26</v>
      </c>
      <c r="N261" s="23">
        <f t="shared" si="344"/>
        <v>1335.26</v>
      </c>
      <c r="O261" s="23">
        <f t="shared" si="345"/>
        <v>1335.26</v>
      </c>
      <c r="P261" s="103"/>
      <c r="Q261" s="117">
        <v>0</v>
      </c>
      <c r="R261" s="11">
        <f t="shared" si="346"/>
        <v>1335.26</v>
      </c>
      <c r="S261" s="6">
        <f t="shared" si="347"/>
        <v>0</v>
      </c>
      <c r="T261" s="20">
        <f t="shared" si="348"/>
        <v>1335.26</v>
      </c>
      <c r="U261" s="11">
        <f t="shared" si="349"/>
        <v>0</v>
      </c>
      <c r="V261" s="6">
        <f t="shared" si="350"/>
        <v>0</v>
      </c>
      <c r="W261" s="20">
        <f t="shared" si="351"/>
        <v>0</v>
      </c>
      <c r="X261" s="11">
        <f t="shared" si="352"/>
        <v>1335.26</v>
      </c>
      <c r="Y261" s="6">
        <f t="shared" si="353"/>
        <v>0</v>
      </c>
      <c r="Z261" s="20">
        <f t="shared" si="354"/>
        <v>1335.26</v>
      </c>
      <c r="AA261" s="25">
        <f t="shared" si="355"/>
        <v>1335.26</v>
      </c>
      <c r="AB261" s="25">
        <f t="shared" si="356"/>
        <v>0</v>
      </c>
      <c r="AC261" s="25">
        <f t="shared" si="357"/>
        <v>1335.26</v>
      </c>
      <c r="AD261" s="25">
        <f t="shared" si="358"/>
        <v>0</v>
      </c>
      <c r="AE261" s="25">
        <f t="shared" si="359"/>
        <v>0</v>
      </c>
      <c r="AF261" s="25">
        <f t="shared" si="360"/>
        <v>0</v>
      </c>
      <c r="AG261" s="25">
        <f t="shared" si="361"/>
        <v>1335.26</v>
      </c>
      <c r="AH261" s="25">
        <f t="shared" si="362"/>
        <v>0</v>
      </c>
      <c r="AI261" s="25">
        <f t="shared" si="363"/>
        <v>1335.26</v>
      </c>
      <c r="AJ261" s="7" t="s">
        <v>61</v>
      </c>
    </row>
    <row r="262" spans="1:36" outlineLevel="3" x14ac:dyDescent="0.25">
      <c r="A262" s="102" t="s">
        <v>108</v>
      </c>
      <c r="B262" s="99">
        <v>4362.34</v>
      </c>
      <c r="N262" s="23">
        <f t="shared" si="344"/>
        <v>4362.34</v>
      </c>
      <c r="O262" s="23">
        <f t="shared" si="345"/>
        <v>4362.34</v>
      </c>
      <c r="P262" s="103"/>
      <c r="Q262" s="117">
        <v>0</v>
      </c>
      <c r="R262" s="11">
        <f t="shared" si="346"/>
        <v>4362.34</v>
      </c>
      <c r="S262" s="6">
        <f t="shared" si="347"/>
        <v>0</v>
      </c>
      <c r="T262" s="20">
        <f t="shared" si="348"/>
        <v>4362.34</v>
      </c>
      <c r="U262" s="11">
        <f t="shared" si="349"/>
        <v>0</v>
      </c>
      <c r="V262" s="6">
        <f t="shared" si="350"/>
        <v>0</v>
      </c>
      <c r="W262" s="20">
        <f t="shared" si="351"/>
        <v>0</v>
      </c>
      <c r="X262" s="11">
        <f t="shared" si="352"/>
        <v>4362.34</v>
      </c>
      <c r="Y262" s="6">
        <f t="shared" si="353"/>
        <v>0</v>
      </c>
      <c r="Z262" s="20">
        <f t="shared" si="354"/>
        <v>4362.34</v>
      </c>
      <c r="AA262" s="25">
        <f t="shared" si="355"/>
        <v>4362.34</v>
      </c>
      <c r="AB262" s="25">
        <f t="shared" si="356"/>
        <v>0</v>
      </c>
      <c r="AC262" s="25">
        <f t="shared" si="357"/>
        <v>4362.34</v>
      </c>
      <c r="AD262" s="25">
        <f t="shared" si="358"/>
        <v>0</v>
      </c>
      <c r="AE262" s="25">
        <f t="shared" si="359"/>
        <v>0</v>
      </c>
      <c r="AF262" s="25">
        <f t="shared" si="360"/>
        <v>0</v>
      </c>
      <c r="AG262" s="25">
        <f t="shared" si="361"/>
        <v>4362.34</v>
      </c>
      <c r="AH262" s="25">
        <f t="shared" si="362"/>
        <v>0</v>
      </c>
      <c r="AI262" s="25">
        <f t="shared" si="363"/>
        <v>4362.34</v>
      </c>
      <c r="AJ262" s="7" t="s">
        <v>61</v>
      </c>
    </row>
    <row r="263" spans="1:36" outlineLevel="3" x14ac:dyDescent="0.25">
      <c r="A263" s="102" t="s">
        <v>108</v>
      </c>
      <c r="B263" s="99">
        <v>2714.95</v>
      </c>
      <c r="N263" s="23">
        <f t="shared" si="344"/>
        <v>2714.95</v>
      </c>
      <c r="O263" s="23">
        <f t="shared" si="345"/>
        <v>2714.95</v>
      </c>
      <c r="P263" s="103"/>
      <c r="Q263" s="117">
        <v>0</v>
      </c>
      <c r="R263" s="11">
        <f t="shared" si="346"/>
        <v>2714.95</v>
      </c>
      <c r="S263" s="6">
        <f t="shared" si="347"/>
        <v>0</v>
      </c>
      <c r="T263" s="20">
        <f t="shared" si="348"/>
        <v>2714.95</v>
      </c>
      <c r="U263" s="11">
        <f t="shared" si="349"/>
        <v>0</v>
      </c>
      <c r="V263" s="6">
        <f t="shared" si="350"/>
        <v>0</v>
      </c>
      <c r="W263" s="20">
        <f t="shared" si="351"/>
        <v>0</v>
      </c>
      <c r="X263" s="11">
        <f t="shared" si="352"/>
        <v>2714.95</v>
      </c>
      <c r="Y263" s="6">
        <f t="shared" si="353"/>
        <v>0</v>
      </c>
      <c r="Z263" s="20">
        <f t="shared" si="354"/>
        <v>2714.95</v>
      </c>
      <c r="AA263" s="25">
        <f t="shared" si="355"/>
        <v>2714.95</v>
      </c>
      <c r="AB263" s="25">
        <f t="shared" si="356"/>
        <v>0</v>
      </c>
      <c r="AC263" s="25">
        <f t="shared" si="357"/>
        <v>2714.95</v>
      </c>
      <c r="AD263" s="25">
        <f t="shared" si="358"/>
        <v>0</v>
      </c>
      <c r="AE263" s="25">
        <f t="shared" si="359"/>
        <v>0</v>
      </c>
      <c r="AF263" s="25">
        <f t="shared" si="360"/>
        <v>0</v>
      </c>
      <c r="AG263" s="25">
        <f t="shared" si="361"/>
        <v>2714.95</v>
      </c>
      <c r="AH263" s="25">
        <f t="shared" si="362"/>
        <v>0</v>
      </c>
      <c r="AI263" s="25">
        <f t="shared" si="363"/>
        <v>2714.95</v>
      </c>
      <c r="AJ263" s="7" t="s">
        <v>61</v>
      </c>
    </row>
    <row r="264" spans="1:36" outlineLevel="3" x14ac:dyDescent="0.25">
      <c r="A264" s="102" t="s">
        <v>108</v>
      </c>
      <c r="B264" s="99">
        <v>76.25</v>
      </c>
      <c r="N264" s="23">
        <f t="shared" si="344"/>
        <v>76.25</v>
      </c>
      <c r="O264" s="23">
        <f t="shared" si="345"/>
        <v>76.25</v>
      </c>
      <c r="P264" s="103"/>
      <c r="Q264" s="117">
        <v>0</v>
      </c>
      <c r="R264" s="11">
        <f t="shared" si="346"/>
        <v>76.25</v>
      </c>
      <c r="S264" s="6">
        <f t="shared" si="347"/>
        <v>0</v>
      </c>
      <c r="T264" s="20">
        <f t="shared" si="348"/>
        <v>76.25</v>
      </c>
      <c r="U264" s="11">
        <f t="shared" si="349"/>
        <v>0</v>
      </c>
      <c r="V264" s="6">
        <f t="shared" si="350"/>
        <v>0</v>
      </c>
      <c r="W264" s="20">
        <f t="shared" si="351"/>
        <v>0</v>
      </c>
      <c r="X264" s="11">
        <f t="shared" si="352"/>
        <v>76.25</v>
      </c>
      <c r="Y264" s="6">
        <f t="shared" si="353"/>
        <v>0</v>
      </c>
      <c r="Z264" s="20">
        <f t="shared" si="354"/>
        <v>76.25</v>
      </c>
      <c r="AA264" s="25">
        <f t="shared" si="355"/>
        <v>76.25</v>
      </c>
      <c r="AB264" s="25">
        <f t="shared" si="356"/>
        <v>0</v>
      </c>
      <c r="AC264" s="25">
        <f t="shared" si="357"/>
        <v>76.25</v>
      </c>
      <c r="AD264" s="25">
        <f t="shared" si="358"/>
        <v>0</v>
      </c>
      <c r="AE264" s="25">
        <f t="shared" si="359"/>
        <v>0</v>
      </c>
      <c r="AF264" s="25">
        <f t="shared" si="360"/>
        <v>0</v>
      </c>
      <c r="AG264" s="25">
        <f t="shared" si="361"/>
        <v>76.25</v>
      </c>
      <c r="AH264" s="25">
        <f t="shared" si="362"/>
        <v>0</v>
      </c>
      <c r="AI264" s="25">
        <f t="shared" si="363"/>
        <v>76.25</v>
      </c>
      <c r="AJ264" s="7" t="s">
        <v>61</v>
      </c>
    </row>
    <row r="265" spans="1:36" outlineLevel="3" x14ac:dyDescent="0.25">
      <c r="A265" s="102" t="s">
        <v>108</v>
      </c>
      <c r="B265" s="99">
        <v>1569.3</v>
      </c>
      <c r="N265" s="23">
        <f t="shared" si="344"/>
        <v>1569.3</v>
      </c>
      <c r="O265" s="23">
        <f t="shared" si="345"/>
        <v>1569.3</v>
      </c>
      <c r="P265" s="103"/>
      <c r="Q265" s="117">
        <v>0</v>
      </c>
      <c r="R265" s="11">
        <f t="shared" si="346"/>
        <v>1569.3</v>
      </c>
      <c r="S265" s="6">
        <f t="shared" si="347"/>
        <v>0</v>
      </c>
      <c r="T265" s="20">
        <f t="shared" si="348"/>
        <v>1569.3</v>
      </c>
      <c r="U265" s="11">
        <f t="shared" si="349"/>
        <v>0</v>
      </c>
      <c r="V265" s="6">
        <f t="shared" si="350"/>
        <v>0</v>
      </c>
      <c r="W265" s="20">
        <f t="shared" si="351"/>
        <v>0</v>
      </c>
      <c r="X265" s="11">
        <f t="shared" si="352"/>
        <v>1569.3</v>
      </c>
      <c r="Y265" s="6">
        <f t="shared" si="353"/>
        <v>0</v>
      </c>
      <c r="Z265" s="20">
        <f t="shared" si="354"/>
        <v>1569.3</v>
      </c>
      <c r="AA265" s="25">
        <f t="shared" si="355"/>
        <v>1569.3</v>
      </c>
      <c r="AB265" s="25">
        <f t="shared" si="356"/>
        <v>0</v>
      </c>
      <c r="AC265" s="25">
        <f t="shared" si="357"/>
        <v>1569.3</v>
      </c>
      <c r="AD265" s="25">
        <f t="shared" si="358"/>
        <v>0</v>
      </c>
      <c r="AE265" s="25">
        <f t="shared" si="359"/>
        <v>0</v>
      </c>
      <c r="AF265" s="25">
        <f t="shared" si="360"/>
        <v>0</v>
      </c>
      <c r="AG265" s="25">
        <f t="shared" si="361"/>
        <v>1569.3</v>
      </c>
      <c r="AH265" s="25">
        <f t="shared" si="362"/>
        <v>0</v>
      </c>
      <c r="AI265" s="25">
        <f t="shared" si="363"/>
        <v>1569.3</v>
      </c>
      <c r="AJ265" s="7" t="s">
        <v>61</v>
      </c>
    </row>
    <row r="266" spans="1:36" outlineLevel="3" x14ac:dyDescent="0.25">
      <c r="A266" s="102" t="s">
        <v>108</v>
      </c>
      <c r="B266" s="99">
        <v>1508.97</v>
      </c>
      <c r="N266" s="23">
        <f t="shared" si="344"/>
        <v>1508.97</v>
      </c>
      <c r="O266" s="23">
        <f t="shared" si="345"/>
        <v>1508.97</v>
      </c>
      <c r="P266" s="103"/>
      <c r="Q266" s="117">
        <v>0</v>
      </c>
      <c r="R266" s="11">
        <f t="shared" si="346"/>
        <v>1508.97</v>
      </c>
      <c r="S266" s="6">
        <f t="shared" si="347"/>
        <v>0</v>
      </c>
      <c r="T266" s="20">
        <f t="shared" si="348"/>
        <v>1508.97</v>
      </c>
      <c r="U266" s="11">
        <f t="shared" si="349"/>
        <v>0</v>
      </c>
      <c r="V266" s="6">
        <f t="shared" si="350"/>
        <v>0</v>
      </c>
      <c r="W266" s="20">
        <f t="shared" si="351"/>
        <v>0</v>
      </c>
      <c r="X266" s="11">
        <f t="shared" si="352"/>
        <v>1508.97</v>
      </c>
      <c r="Y266" s="6">
        <f t="shared" si="353"/>
        <v>0</v>
      </c>
      <c r="Z266" s="20">
        <f t="shared" si="354"/>
        <v>1508.97</v>
      </c>
      <c r="AA266" s="25">
        <f t="shared" si="355"/>
        <v>1508.97</v>
      </c>
      <c r="AB266" s="25">
        <f t="shared" si="356"/>
        <v>0</v>
      </c>
      <c r="AC266" s="25">
        <f t="shared" si="357"/>
        <v>1508.97</v>
      </c>
      <c r="AD266" s="25">
        <f t="shared" si="358"/>
        <v>0</v>
      </c>
      <c r="AE266" s="25">
        <f t="shared" si="359"/>
        <v>0</v>
      </c>
      <c r="AF266" s="25">
        <f t="shared" si="360"/>
        <v>0</v>
      </c>
      <c r="AG266" s="25">
        <f t="shared" si="361"/>
        <v>1508.97</v>
      </c>
      <c r="AH266" s="25">
        <f t="shared" si="362"/>
        <v>0</v>
      </c>
      <c r="AI266" s="25">
        <f t="shared" si="363"/>
        <v>1508.97</v>
      </c>
      <c r="AJ266" s="7" t="s">
        <v>61</v>
      </c>
    </row>
    <row r="267" spans="1:36" outlineLevel="3" x14ac:dyDescent="0.25">
      <c r="A267" s="102" t="s">
        <v>108</v>
      </c>
      <c r="B267" s="99">
        <v>747.66</v>
      </c>
      <c r="N267" s="23">
        <f t="shared" si="344"/>
        <v>747.66</v>
      </c>
      <c r="O267" s="23">
        <f t="shared" si="345"/>
        <v>747.66</v>
      </c>
      <c r="P267" s="103"/>
      <c r="Q267" s="117">
        <v>0</v>
      </c>
      <c r="R267" s="11">
        <f t="shared" si="346"/>
        <v>747.66</v>
      </c>
      <c r="S267" s="6">
        <f t="shared" si="347"/>
        <v>0</v>
      </c>
      <c r="T267" s="20">
        <f t="shared" si="348"/>
        <v>747.66</v>
      </c>
      <c r="U267" s="11">
        <f t="shared" si="349"/>
        <v>0</v>
      </c>
      <c r="V267" s="6">
        <f t="shared" si="350"/>
        <v>0</v>
      </c>
      <c r="W267" s="20">
        <f t="shared" si="351"/>
        <v>0</v>
      </c>
      <c r="X267" s="11">
        <f t="shared" si="352"/>
        <v>747.66</v>
      </c>
      <c r="Y267" s="6">
        <f t="shared" si="353"/>
        <v>0</v>
      </c>
      <c r="Z267" s="20">
        <f t="shared" si="354"/>
        <v>747.66</v>
      </c>
      <c r="AA267" s="25">
        <f t="shared" si="355"/>
        <v>747.66</v>
      </c>
      <c r="AB267" s="25">
        <f t="shared" si="356"/>
        <v>0</v>
      </c>
      <c r="AC267" s="25">
        <f t="shared" si="357"/>
        <v>747.66</v>
      </c>
      <c r="AD267" s="25">
        <f t="shared" si="358"/>
        <v>0</v>
      </c>
      <c r="AE267" s="25">
        <f t="shared" si="359"/>
        <v>0</v>
      </c>
      <c r="AF267" s="25">
        <f t="shared" si="360"/>
        <v>0</v>
      </c>
      <c r="AG267" s="25">
        <f t="shared" si="361"/>
        <v>747.66</v>
      </c>
      <c r="AH267" s="25">
        <f t="shared" si="362"/>
        <v>0</v>
      </c>
      <c r="AI267" s="25">
        <f t="shared" si="363"/>
        <v>747.66</v>
      </c>
      <c r="AJ267" s="7" t="s">
        <v>61</v>
      </c>
    </row>
    <row r="268" spans="1:36" outlineLevel="2" x14ac:dyDescent="0.25">
      <c r="A268" s="102"/>
      <c r="B268" s="99"/>
      <c r="C268" s="101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9"/>
      <c r="O268" s="109"/>
      <c r="P268" s="103"/>
      <c r="Q268" s="117"/>
      <c r="R268" s="11">
        <f t="shared" ref="R268:Z268" si="364">SUBTOTAL(9,R258:R267)</f>
        <v>15674.51</v>
      </c>
      <c r="S268" s="6">
        <f t="shared" si="364"/>
        <v>0</v>
      </c>
      <c r="T268" s="20">
        <f t="shared" si="364"/>
        <v>15674.51</v>
      </c>
      <c r="U268" s="11">
        <f t="shared" si="364"/>
        <v>0</v>
      </c>
      <c r="V268" s="6">
        <f t="shared" si="364"/>
        <v>0</v>
      </c>
      <c r="W268" s="20">
        <f t="shared" si="364"/>
        <v>0</v>
      </c>
      <c r="X268" s="11">
        <f t="shared" si="364"/>
        <v>15674.51</v>
      </c>
      <c r="Y268" s="6">
        <f t="shared" si="364"/>
        <v>0</v>
      </c>
      <c r="Z268" s="20">
        <f t="shared" si="364"/>
        <v>15674.51</v>
      </c>
      <c r="AA268" s="25"/>
      <c r="AB268" s="25"/>
      <c r="AC268" s="25"/>
      <c r="AD268" s="25"/>
      <c r="AE268" s="25"/>
      <c r="AF268" s="25"/>
      <c r="AG268" s="25"/>
      <c r="AH268" s="25"/>
      <c r="AI268" s="25"/>
      <c r="AJ268" s="118" t="s">
        <v>267</v>
      </c>
    </row>
    <row r="269" spans="1:36" outlineLevel="3" x14ac:dyDescent="0.25">
      <c r="A269" s="102" t="s">
        <v>108</v>
      </c>
      <c r="B269" s="99"/>
      <c r="N269" s="23">
        <f t="shared" ref="N269:N282" si="365">B269</f>
        <v>0</v>
      </c>
      <c r="O269" s="23">
        <f t="shared" ref="O269:O282" si="366">SUM(B269:M269)</f>
        <v>0</v>
      </c>
      <c r="P269" s="103"/>
      <c r="Q269" s="117">
        <v>1</v>
      </c>
      <c r="R269" s="11">
        <f t="shared" ref="R269:R282" si="367">IF(LEFT(AJ269,6)="Direct",N269,0)</f>
        <v>0</v>
      </c>
      <c r="S269" s="6">
        <f t="shared" ref="S269:S282" si="368">N269-R269</f>
        <v>0</v>
      </c>
      <c r="T269" s="20">
        <f t="shared" ref="T269:T282" si="369">R269+S269</f>
        <v>0</v>
      </c>
      <c r="U269" s="11">
        <f t="shared" ref="U269:U282" si="370">IF(LEFT(AJ269,9)="direct-wa", N269,0)</f>
        <v>0</v>
      </c>
      <c r="V269" s="6">
        <f t="shared" ref="V269:V282" si="371">IF(AJ269="direct-wa",0,N269*Q269)</f>
        <v>0</v>
      </c>
      <c r="W269" s="20">
        <f t="shared" ref="W269:W282" si="372">U269+V269</f>
        <v>0</v>
      </c>
      <c r="X269" s="11">
        <f t="shared" ref="X269:X282" si="373">IF(LEFT(AJ269,9)="direct-or",N269,0)</f>
        <v>0</v>
      </c>
      <c r="Y269" s="6">
        <f t="shared" ref="Y269:Y282" si="374">S269-V269</f>
        <v>0</v>
      </c>
      <c r="Z269" s="20">
        <f t="shared" ref="Z269:Z282" si="375">X269+Y269</f>
        <v>0</v>
      </c>
      <c r="AA269" s="25">
        <f t="shared" ref="AA269:AA282" si="376">IF(LEFT(AJ269,6)="Direct",O269,0)</f>
        <v>0</v>
      </c>
      <c r="AB269" s="25">
        <f t="shared" ref="AB269:AB282" si="377">O269-AA269</f>
        <v>0</v>
      </c>
      <c r="AC269" s="25">
        <f t="shared" ref="AC269:AC282" si="378">AA269+AB269</f>
        <v>0</v>
      </c>
      <c r="AD269" s="25">
        <f t="shared" ref="AD269:AD282" si="379">IF(LEFT(AJ269,9)="direct-wa", O269,0)</f>
        <v>0</v>
      </c>
      <c r="AE269" s="25">
        <f t="shared" ref="AE269:AE282" si="380">IF(AJ269="direct-wa",0,O269*Q269)</f>
        <v>0</v>
      </c>
      <c r="AF269" s="25">
        <f t="shared" ref="AF269:AF282" si="381">AD269+AE269</f>
        <v>0</v>
      </c>
      <c r="AG269" s="25">
        <f t="shared" ref="AG269:AG282" si="382">IF(LEFT(AJ269,9)="direct-or",O269,0)</f>
        <v>0</v>
      </c>
      <c r="AH269" s="25">
        <f t="shared" ref="AH269:AH282" si="383">AB269-AE269</f>
        <v>0</v>
      </c>
      <c r="AI269" s="25">
        <f t="shared" ref="AI269:AI282" si="384">AG269+AH269</f>
        <v>0</v>
      </c>
      <c r="AJ269" s="7" t="s">
        <v>65</v>
      </c>
    </row>
    <row r="270" spans="1:36" outlineLevel="3" x14ac:dyDescent="0.25">
      <c r="A270" s="102" t="s">
        <v>108</v>
      </c>
      <c r="B270" s="99"/>
      <c r="N270" s="23">
        <f t="shared" si="365"/>
        <v>0</v>
      </c>
      <c r="O270" s="23">
        <f t="shared" si="366"/>
        <v>0</v>
      </c>
      <c r="P270" s="103"/>
      <c r="Q270" s="117">
        <v>1</v>
      </c>
      <c r="R270" s="11">
        <f t="shared" si="367"/>
        <v>0</v>
      </c>
      <c r="S270" s="6">
        <f t="shared" si="368"/>
        <v>0</v>
      </c>
      <c r="T270" s="20">
        <f t="shared" si="369"/>
        <v>0</v>
      </c>
      <c r="U270" s="11">
        <f t="shared" si="370"/>
        <v>0</v>
      </c>
      <c r="V270" s="6">
        <f t="shared" si="371"/>
        <v>0</v>
      </c>
      <c r="W270" s="20">
        <f t="shared" si="372"/>
        <v>0</v>
      </c>
      <c r="X270" s="11">
        <f t="shared" si="373"/>
        <v>0</v>
      </c>
      <c r="Y270" s="6">
        <f t="shared" si="374"/>
        <v>0</v>
      </c>
      <c r="Z270" s="20">
        <f t="shared" si="375"/>
        <v>0</v>
      </c>
      <c r="AA270" s="25">
        <f t="shared" si="376"/>
        <v>0</v>
      </c>
      <c r="AB270" s="25">
        <f t="shared" si="377"/>
        <v>0</v>
      </c>
      <c r="AC270" s="25">
        <f t="shared" si="378"/>
        <v>0</v>
      </c>
      <c r="AD270" s="25">
        <f t="shared" si="379"/>
        <v>0</v>
      </c>
      <c r="AE270" s="25">
        <f t="shared" si="380"/>
        <v>0</v>
      </c>
      <c r="AF270" s="25">
        <f t="shared" si="381"/>
        <v>0</v>
      </c>
      <c r="AG270" s="25">
        <f t="shared" si="382"/>
        <v>0</v>
      </c>
      <c r="AH270" s="25">
        <f t="shared" si="383"/>
        <v>0</v>
      </c>
      <c r="AI270" s="25">
        <f t="shared" si="384"/>
        <v>0</v>
      </c>
      <c r="AJ270" s="7" t="s">
        <v>66</v>
      </c>
    </row>
    <row r="271" spans="1:36" outlineLevel="3" x14ac:dyDescent="0.25">
      <c r="A271" s="102" t="s">
        <v>108</v>
      </c>
      <c r="B271" s="99"/>
      <c r="N271" s="23">
        <f t="shared" si="365"/>
        <v>0</v>
      </c>
      <c r="O271" s="23">
        <f t="shared" si="366"/>
        <v>0</v>
      </c>
      <c r="P271" s="103"/>
      <c r="Q271" s="117">
        <v>1</v>
      </c>
      <c r="R271" s="11">
        <f t="shared" si="367"/>
        <v>0</v>
      </c>
      <c r="S271" s="6">
        <f t="shared" si="368"/>
        <v>0</v>
      </c>
      <c r="T271" s="20">
        <f t="shared" si="369"/>
        <v>0</v>
      </c>
      <c r="U271" s="11">
        <f t="shared" si="370"/>
        <v>0</v>
      </c>
      <c r="V271" s="6">
        <f t="shared" si="371"/>
        <v>0</v>
      </c>
      <c r="W271" s="20">
        <f t="shared" si="372"/>
        <v>0</v>
      </c>
      <c r="X271" s="11">
        <f t="shared" si="373"/>
        <v>0</v>
      </c>
      <c r="Y271" s="6">
        <f t="shared" si="374"/>
        <v>0</v>
      </c>
      <c r="Z271" s="20">
        <f t="shared" si="375"/>
        <v>0</v>
      </c>
      <c r="AA271" s="25">
        <f t="shared" si="376"/>
        <v>0</v>
      </c>
      <c r="AB271" s="25">
        <f t="shared" si="377"/>
        <v>0</v>
      </c>
      <c r="AC271" s="25">
        <f t="shared" si="378"/>
        <v>0</v>
      </c>
      <c r="AD271" s="25">
        <f t="shared" si="379"/>
        <v>0</v>
      </c>
      <c r="AE271" s="25">
        <f t="shared" si="380"/>
        <v>0</v>
      </c>
      <c r="AF271" s="25">
        <f t="shared" si="381"/>
        <v>0</v>
      </c>
      <c r="AG271" s="25">
        <f t="shared" si="382"/>
        <v>0</v>
      </c>
      <c r="AH271" s="25">
        <f t="shared" si="383"/>
        <v>0</v>
      </c>
      <c r="AI271" s="25">
        <f t="shared" si="384"/>
        <v>0</v>
      </c>
      <c r="AJ271" s="7" t="s">
        <v>66</v>
      </c>
    </row>
    <row r="272" spans="1:36" outlineLevel="3" x14ac:dyDescent="0.25">
      <c r="A272" s="102" t="s">
        <v>108</v>
      </c>
      <c r="B272" s="99"/>
      <c r="N272" s="23">
        <f t="shared" si="365"/>
        <v>0</v>
      </c>
      <c r="O272" s="23">
        <f t="shared" si="366"/>
        <v>0</v>
      </c>
      <c r="P272" s="103"/>
      <c r="Q272" s="117">
        <v>1</v>
      </c>
      <c r="R272" s="11">
        <f t="shared" si="367"/>
        <v>0</v>
      </c>
      <c r="S272" s="6">
        <f t="shared" si="368"/>
        <v>0</v>
      </c>
      <c r="T272" s="20">
        <f t="shared" si="369"/>
        <v>0</v>
      </c>
      <c r="U272" s="11">
        <f t="shared" si="370"/>
        <v>0</v>
      </c>
      <c r="V272" s="6">
        <f t="shared" si="371"/>
        <v>0</v>
      </c>
      <c r="W272" s="20">
        <f t="shared" si="372"/>
        <v>0</v>
      </c>
      <c r="X272" s="11">
        <f t="shared" si="373"/>
        <v>0</v>
      </c>
      <c r="Y272" s="6">
        <f t="shared" si="374"/>
        <v>0</v>
      </c>
      <c r="Z272" s="20">
        <f t="shared" si="375"/>
        <v>0</v>
      </c>
      <c r="AA272" s="25">
        <f t="shared" si="376"/>
        <v>0</v>
      </c>
      <c r="AB272" s="25">
        <f t="shared" si="377"/>
        <v>0</v>
      </c>
      <c r="AC272" s="25">
        <f t="shared" si="378"/>
        <v>0</v>
      </c>
      <c r="AD272" s="25">
        <f t="shared" si="379"/>
        <v>0</v>
      </c>
      <c r="AE272" s="25">
        <f t="shared" si="380"/>
        <v>0</v>
      </c>
      <c r="AF272" s="25">
        <f t="shared" si="381"/>
        <v>0</v>
      </c>
      <c r="AG272" s="25">
        <f t="shared" si="382"/>
        <v>0</v>
      </c>
      <c r="AH272" s="25">
        <f t="shared" si="383"/>
        <v>0</v>
      </c>
      <c r="AI272" s="25">
        <f t="shared" si="384"/>
        <v>0</v>
      </c>
      <c r="AJ272" s="7" t="s">
        <v>66</v>
      </c>
    </row>
    <row r="273" spans="1:36" outlineLevel="3" x14ac:dyDescent="0.25">
      <c r="A273" s="102" t="s">
        <v>108</v>
      </c>
      <c r="B273" s="99"/>
      <c r="N273" s="23">
        <f t="shared" si="365"/>
        <v>0</v>
      </c>
      <c r="O273" s="23">
        <f t="shared" si="366"/>
        <v>0</v>
      </c>
      <c r="P273" s="103"/>
      <c r="Q273" s="117">
        <v>1</v>
      </c>
      <c r="R273" s="11">
        <f t="shared" si="367"/>
        <v>0</v>
      </c>
      <c r="S273" s="6">
        <f t="shared" si="368"/>
        <v>0</v>
      </c>
      <c r="T273" s="20">
        <f t="shared" si="369"/>
        <v>0</v>
      </c>
      <c r="U273" s="11">
        <f t="shared" si="370"/>
        <v>0</v>
      </c>
      <c r="V273" s="6">
        <f t="shared" si="371"/>
        <v>0</v>
      </c>
      <c r="W273" s="20">
        <f t="shared" si="372"/>
        <v>0</v>
      </c>
      <c r="X273" s="11">
        <f t="shared" si="373"/>
        <v>0</v>
      </c>
      <c r="Y273" s="6">
        <f t="shared" si="374"/>
        <v>0</v>
      </c>
      <c r="Z273" s="20">
        <f t="shared" si="375"/>
        <v>0</v>
      </c>
      <c r="AA273" s="25">
        <f t="shared" si="376"/>
        <v>0</v>
      </c>
      <c r="AB273" s="25">
        <f t="shared" si="377"/>
        <v>0</v>
      </c>
      <c r="AC273" s="25">
        <f t="shared" si="378"/>
        <v>0</v>
      </c>
      <c r="AD273" s="25">
        <f t="shared" si="379"/>
        <v>0</v>
      </c>
      <c r="AE273" s="25">
        <f t="shared" si="380"/>
        <v>0</v>
      </c>
      <c r="AF273" s="25">
        <f t="shared" si="381"/>
        <v>0</v>
      </c>
      <c r="AG273" s="25">
        <f t="shared" si="382"/>
        <v>0</v>
      </c>
      <c r="AH273" s="25">
        <f t="shared" si="383"/>
        <v>0</v>
      </c>
      <c r="AI273" s="25">
        <f t="shared" si="384"/>
        <v>0</v>
      </c>
      <c r="AJ273" s="7" t="s">
        <v>65</v>
      </c>
    </row>
    <row r="274" spans="1:36" outlineLevel="3" x14ac:dyDescent="0.25">
      <c r="A274" s="102" t="s">
        <v>108</v>
      </c>
      <c r="B274" s="99">
        <v>771.59</v>
      </c>
      <c r="N274" s="23">
        <f t="shared" si="365"/>
        <v>771.59</v>
      </c>
      <c r="O274" s="23">
        <f t="shared" si="366"/>
        <v>771.59</v>
      </c>
      <c r="P274" s="103"/>
      <c r="Q274" s="117">
        <v>1</v>
      </c>
      <c r="R274" s="11">
        <f t="shared" si="367"/>
        <v>771.59</v>
      </c>
      <c r="S274" s="6">
        <f t="shared" si="368"/>
        <v>0</v>
      </c>
      <c r="T274" s="20">
        <f t="shared" si="369"/>
        <v>771.59</v>
      </c>
      <c r="U274" s="11">
        <f t="shared" si="370"/>
        <v>771.59</v>
      </c>
      <c r="V274" s="6">
        <f t="shared" si="371"/>
        <v>0</v>
      </c>
      <c r="W274" s="20">
        <f t="shared" si="372"/>
        <v>771.59</v>
      </c>
      <c r="X274" s="11">
        <f t="shared" si="373"/>
        <v>0</v>
      </c>
      <c r="Y274" s="6">
        <f t="shared" si="374"/>
        <v>0</v>
      </c>
      <c r="Z274" s="20">
        <f t="shared" si="375"/>
        <v>0</v>
      </c>
      <c r="AA274" s="25">
        <f t="shared" si="376"/>
        <v>771.59</v>
      </c>
      <c r="AB274" s="25">
        <f t="shared" si="377"/>
        <v>0</v>
      </c>
      <c r="AC274" s="25">
        <f t="shared" si="378"/>
        <v>771.59</v>
      </c>
      <c r="AD274" s="25">
        <f t="shared" si="379"/>
        <v>771.59</v>
      </c>
      <c r="AE274" s="25">
        <f t="shared" si="380"/>
        <v>0</v>
      </c>
      <c r="AF274" s="25">
        <f t="shared" si="381"/>
        <v>771.59</v>
      </c>
      <c r="AG274" s="25">
        <f t="shared" si="382"/>
        <v>0</v>
      </c>
      <c r="AH274" s="25">
        <f t="shared" si="383"/>
        <v>0</v>
      </c>
      <c r="AI274" s="25">
        <f t="shared" si="384"/>
        <v>0</v>
      </c>
      <c r="AJ274" s="7" t="s">
        <v>65</v>
      </c>
    </row>
    <row r="275" spans="1:36" outlineLevel="3" x14ac:dyDescent="0.25">
      <c r="A275" s="102" t="s">
        <v>108</v>
      </c>
      <c r="B275" s="99"/>
      <c r="N275" s="23">
        <f t="shared" si="365"/>
        <v>0</v>
      </c>
      <c r="O275" s="23">
        <f t="shared" si="366"/>
        <v>0</v>
      </c>
      <c r="P275" s="103"/>
      <c r="Q275" s="117">
        <v>1</v>
      </c>
      <c r="R275" s="11">
        <f t="shared" si="367"/>
        <v>0</v>
      </c>
      <c r="S275" s="6">
        <f t="shared" si="368"/>
        <v>0</v>
      </c>
      <c r="T275" s="20">
        <f t="shared" si="369"/>
        <v>0</v>
      </c>
      <c r="U275" s="11">
        <f t="shared" si="370"/>
        <v>0</v>
      </c>
      <c r="V275" s="6">
        <f t="shared" si="371"/>
        <v>0</v>
      </c>
      <c r="W275" s="20">
        <f t="shared" si="372"/>
        <v>0</v>
      </c>
      <c r="X275" s="11">
        <f t="shared" si="373"/>
        <v>0</v>
      </c>
      <c r="Y275" s="6">
        <f t="shared" si="374"/>
        <v>0</v>
      </c>
      <c r="Z275" s="20">
        <f t="shared" si="375"/>
        <v>0</v>
      </c>
      <c r="AA275" s="25">
        <f t="shared" si="376"/>
        <v>0</v>
      </c>
      <c r="AB275" s="25">
        <f t="shared" si="377"/>
        <v>0</v>
      </c>
      <c r="AC275" s="25">
        <f t="shared" si="378"/>
        <v>0</v>
      </c>
      <c r="AD275" s="25">
        <f t="shared" si="379"/>
        <v>0</v>
      </c>
      <c r="AE275" s="25">
        <f t="shared" si="380"/>
        <v>0</v>
      </c>
      <c r="AF275" s="25">
        <f t="shared" si="381"/>
        <v>0</v>
      </c>
      <c r="AG275" s="25">
        <f t="shared" si="382"/>
        <v>0</v>
      </c>
      <c r="AH275" s="25">
        <f t="shared" si="383"/>
        <v>0</v>
      </c>
      <c r="AI275" s="25">
        <f t="shared" si="384"/>
        <v>0</v>
      </c>
      <c r="AJ275" s="7" t="s">
        <v>66</v>
      </c>
    </row>
    <row r="276" spans="1:36" outlineLevel="3" x14ac:dyDescent="0.25">
      <c r="A276" s="102" t="s">
        <v>108</v>
      </c>
      <c r="B276" s="99">
        <v>-281.45</v>
      </c>
      <c r="N276" s="23">
        <f t="shared" si="365"/>
        <v>-281.45</v>
      </c>
      <c r="O276" s="23">
        <f t="shared" si="366"/>
        <v>-281.45</v>
      </c>
      <c r="P276" s="103"/>
      <c r="Q276" s="117">
        <v>1</v>
      </c>
      <c r="R276" s="11">
        <f t="shared" si="367"/>
        <v>-281.45</v>
      </c>
      <c r="S276" s="6">
        <f t="shared" si="368"/>
        <v>0</v>
      </c>
      <c r="T276" s="20">
        <f t="shared" si="369"/>
        <v>-281.45</v>
      </c>
      <c r="U276" s="11">
        <f t="shared" si="370"/>
        <v>-281.45</v>
      </c>
      <c r="V276" s="6">
        <f t="shared" si="371"/>
        <v>0</v>
      </c>
      <c r="W276" s="20">
        <f t="shared" si="372"/>
        <v>-281.45</v>
      </c>
      <c r="X276" s="11">
        <f t="shared" si="373"/>
        <v>0</v>
      </c>
      <c r="Y276" s="6">
        <f t="shared" si="374"/>
        <v>0</v>
      </c>
      <c r="Z276" s="20">
        <f t="shared" si="375"/>
        <v>0</v>
      </c>
      <c r="AA276" s="25">
        <f t="shared" si="376"/>
        <v>-281.45</v>
      </c>
      <c r="AB276" s="25">
        <f t="shared" si="377"/>
        <v>0</v>
      </c>
      <c r="AC276" s="25">
        <f t="shared" si="378"/>
        <v>-281.45</v>
      </c>
      <c r="AD276" s="25">
        <f t="shared" si="379"/>
        <v>-281.45</v>
      </c>
      <c r="AE276" s="25">
        <f t="shared" si="380"/>
        <v>0</v>
      </c>
      <c r="AF276" s="25">
        <f t="shared" si="381"/>
        <v>-281.45</v>
      </c>
      <c r="AG276" s="25">
        <f t="shared" si="382"/>
        <v>0</v>
      </c>
      <c r="AH276" s="25">
        <f t="shared" si="383"/>
        <v>0</v>
      </c>
      <c r="AI276" s="25">
        <f t="shared" si="384"/>
        <v>0</v>
      </c>
      <c r="AJ276" s="7" t="s">
        <v>65</v>
      </c>
    </row>
    <row r="277" spans="1:36" outlineLevel="3" x14ac:dyDescent="0.25">
      <c r="A277" s="102" t="s">
        <v>108</v>
      </c>
      <c r="B277" s="99"/>
      <c r="N277" s="23">
        <f t="shared" si="365"/>
        <v>0</v>
      </c>
      <c r="O277" s="23">
        <f t="shared" si="366"/>
        <v>0</v>
      </c>
      <c r="P277" s="103"/>
      <c r="Q277" s="117">
        <v>1</v>
      </c>
      <c r="R277" s="11">
        <f t="shared" si="367"/>
        <v>0</v>
      </c>
      <c r="S277" s="6">
        <f t="shared" si="368"/>
        <v>0</v>
      </c>
      <c r="T277" s="20">
        <f t="shared" si="369"/>
        <v>0</v>
      </c>
      <c r="U277" s="11">
        <f t="shared" si="370"/>
        <v>0</v>
      </c>
      <c r="V277" s="6">
        <f t="shared" si="371"/>
        <v>0</v>
      </c>
      <c r="W277" s="20">
        <f t="shared" si="372"/>
        <v>0</v>
      </c>
      <c r="X277" s="11">
        <f t="shared" si="373"/>
        <v>0</v>
      </c>
      <c r="Y277" s="6">
        <f t="shared" si="374"/>
        <v>0</v>
      </c>
      <c r="Z277" s="20">
        <f t="shared" si="375"/>
        <v>0</v>
      </c>
      <c r="AA277" s="25">
        <f t="shared" si="376"/>
        <v>0</v>
      </c>
      <c r="AB277" s="25">
        <f t="shared" si="377"/>
        <v>0</v>
      </c>
      <c r="AC277" s="25">
        <f t="shared" si="378"/>
        <v>0</v>
      </c>
      <c r="AD277" s="25">
        <f t="shared" si="379"/>
        <v>0</v>
      </c>
      <c r="AE277" s="25">
        <f t="shared" si="380"/>
        <v>0</v>
      </c>
      <c r="AF277" s="25">
        <f t="shared" si="381"/>
        <v>0</v>
      </c>
      <c r="AG277" s="25">
        <f t="shared" si="382"/>
        <v>0</v>
      </c>
      <c r="AH277" s="25">
        <f t="shared" si="383"/>
        <v>0</v>
      </c>
      <c r="AI277" s="25">
        <f t="shared" si="384"/>
        <v>0</v>
      </c>
      <c r="AJ277" s="7" t="s">
        <v>65</v>
      </c>
    </row>
    <row r="278" spans="1:36" outlineLevel="3" x14ac:dyDescent="0.25">
      <c r="A278" s="102" t="s">
        <v>108</v>
      </c>
      <c r="B278" s="99"/>
      <c r="N278" s="23">
        <f t="shared" si="365"/>
        <v>0</v>
      </c>
      <c r="O278" s="23">
        <f t="shared" si="366"/>
        <v>0</v>
      </c>
      <c r="P278" s="103"/>
      <c r="Q278" s="117">
        <v>1</v>
      </c>
      <c r="R278" s="11">
        <f t="shared" si="367"/>
        <v>0</v>
      </c>
      <c r="S278" s="6">
        <f t="shared" si="368"/>
        <v>0</v>
      </c>
      <c r="T278" s="20">
        <f t="shared" si="369"/>
        <v>0</v>
      </c>
      <c r="U278" s="11">
        <f t="shared" si="370"/>
        <v>0</v>
      </c>
      <c r="V278" s="6">
        <f t="shared" si="371"/>
        <v>0</v>
      </c>
      <c r="W278" s="20">
        <f t="shared" si="372"/>
        <v>0</v>
      </c>
      <c r="X278" s="11">
        <f t="shared" si="373"/>
        <v>0</v>
      </c>
      <c r="Y278" s="6">
        <f t="shared" si="374"/>
        <v>0</v>
      </c>
      <c r="Z278" s="20">
        <f t="shared" si="375"/>
        <v>0</v>
      </c>
      <c r="AA278" s="25">
        <f t="shared" si="376"/>
        <v>0</v>
      </c>
      <c r="AB278" s="25">
        <f t="shared" si="377"/>
        <v>0</v>
      </c>
      <c r="AC278" s="25">
        <f t="shared" si="378"/>
        <v>0</v>
      </c>
      <c r="AD278" s="25">
        <f t="shared" si="379"/>
        <v>0</v>
      </c>
      <c r="AE278" s="25">
        <f t="shared" si="380"/>
        <v>0</v>
      </c>
      <c r="AF278" s="25">
        <f t="shared" si="381"/>
        <v>0</v>
      </c>
      <c r="AG278" s="25">
        <f t="shared" si="382"/>
        <v>0</v>
      </c>
      <c r="AH278" s="25">
        <f t="shared" si="383"/>
        <v>0</v>
      </c>
      <c r="AI278" s="25">
        <f t="shared" si="384"/>
        <v>0</v>
      </c>
      <c r="AJ278" s="7" t="s">
        <v>66</v>
      </c>
    </row>
    <row r="279" spans="1:36" outlineLevel="3" x14ac:dyDescent="0.25">
      <c r="A279" s="102" t="s">
        <v>108</v>
      </c>
      <c r="B279" s="99"/>
      <c r="N279" s="23">
        <f t="shared" si="365"/>
        <v>0</v>
      </c>
      <c r="O279" s="23">
        <f t="shared" si="366"/>
        <v>0</v>
      </c>
      <c r="P279" s="103"/>
      <c r="Q279" s="117">
        <v>1</v>
      </c>
      <c r="R279" s="11">
        <f t="shared" si="367"/>
        <v>0</v>
      </c>
      <c r="S279" s="6">
        <f t="shared" si="368"/>
        <v>0</v>
      </c>
      <c r="T279" s="20">
        <f t="shared" si="369"/>
        <v>0</v>
      </c>
      <c r="U279" s="11">
        <f t="shared" si="370"/>
        <v>0</v>
      </c>
      <c r="V279" s="6">
        <f t="shared" si="371"/>
        <v>0</v>
      </c>
      <c r="W279" s="20">
        <f t="shared" si="372"/>
        <v>0</v>
      </c>
      <c r="X279" s="11">
        <f t="shared" si="373"/>
        <v>0</v>
      </c>
      <c r="Y279" s="6">
        <f t="shared" si="374"/>
        <v>0</v>
      </c>
      <c r="Z279" s="20">
        <f t="shared" si="375"/>
        <v>0</v>
      </c>
      <c r="AA279" s="25">
        <f t="shared" si="376"/>
        <v>0</v>
      </c>
      <c r="AB279" s="25">
        <f t="shared" si="377"/>
        <v>0</v>
      </c>
      <c r="AC279" s="25">
        <f t="shared" si="378"/>
        <v>0</v>
      </c>
      <c r="AD279" s="25">
        <f t="shared" si="379"/>
        <v>0</v>
      </c>
      <c r="AE279" s="25">
        <f t="shared" si="380"/>
        <v>0</v>
      </c>
      <c r="AF279" s="25">
        <f t="shared" si="381"/>
        <v>0</v>
      </c>
      <c r="AG279" s="25">
        <f t="shared" si="382"/>
        <v>0</v>
      </c>
      <c r="AH279" s="25">
        <f t="shared" si="383"/>
        <v>0</v>
      </c>
      <c r="AI279" s="25">
        <f t="shared" si="384"/>
        <v>0</v>
      </c>
      <c r="AJ279" s="7" t="s">
        <v>65</v>
      </c>
    </row>
    <row r="280" spans="1:36" outlineLevel="3" x14ac:dyDescent="0.25">
      <c r="A280" s="102" t="s">
        <v>108</v>
      </c>
      <c r="B280" s="99">
        <v>1845.45</v>
      </c>
      <c r="N280" s="23">
        <f t="shared" si="365"/>
        <v>1845.45</v>
      </c>
      <c r="O280" s="23">
        <f t="shared" si="366"/>
        <v>1845.45</v>
      </c>
      <c r="P280" s="103"/>
      <c r="Q280" s="117">
        <v>1</v>
      </c>
      <c r="R280" s="11">
        <f t="shared" si="367"/>
        <v>1845.45</v>
      </c>
      <c r="S280" s="6">
        <f t="shared" si="368"/>
        <v>0</v>
      </c>
      <c r="T280" s="20">
        <f t="shared" si="369"/>
        <v>1845.45</v>
      </c>
      <c r="U280" s="11">
        <f t="shared" si="370"/>
        <v>1845.45</v>
      </c>
      <c r="V280" s="6">
        <f t="shared" si="371"/>
        <v>0</v>
      </c>
      <c r="W280" s="20">
        <f t="shared" si="372"/>
        <v>1845.45</v>
      </c>
      <c r="X280" s="11">
        <f t="shared" si="373"/>
        <v>0</v>
      </c>
      <c r="Y280" s="6">
        <f t="shared" si="374"/>
        <v>0</v>
      </c>
      <c r="Z280" s="20">
        <f t="shared" si="375"/>
        <v>0</v>
      </c>
      <c r="AA280" s="25">
        <f t="shared" si="376"/>
        <v>1845.45</v>
      </c>
      <c r="AB280" s="25">
        <f t="shared" si="377"/>
        <v>0</v>
      </c>
      <c r="AC280" s="25">
        <f t="shared" si="378"/>
        <v>1845.45</v>
      </c>
      <c r="AD280" s="25">
        <f t="shared" si="379"/>
        <v>1845.45</v>
      </c>
      <c r="AE280" s="25">
        <f t="shared" si="380"/>
        <v>0</v>
      </c>
      <c r="AF280" s="25">
        <f t="shared" si="381"/>
        <v>1845.45</v>
      </c>
      <c r="AG280" s="25">
        <f t="shared" si="382"/>
        <v>0</v>
      </c>
      <c r="AH280" s="25">
        <f t="shared" si="383"/>
        <v>0</v>
      </c>
      <c r="AI280" s="25">
        <f t="shared" si="384"/>
        <v>0</v>
      </c>
      <c r="AJ280" s="7" t="s">
        <v>65</v>
      </c>
    </row>
    <row r="281" spans="1:36" outlineLevel="3" x14ac:dyDescent="0.25">
      <c r="A281" s="102" t="s">
        <v>108</v>
      </c>
      <c r="B281" s="99">
        <v>516.59</v>
      </c>
      <c r="N281" s="23">
        <f t="shared" si="365"/>
        <v>516.59</v>
      </c>
      <c r="O281" s="23">
        <f t="shared" si="366"/>
        <v>516.59</v>
      </c>
      <c r="P281" s="103"/>
      <c r="Q281" s="117">
        <v>1</v>
      </c>
      <c r="R281" s="11">
        <f t="shared" si="367"/>
        <v>516.59</v>
      </c>
      <c r="S281" s="6">
        <f t="shared" si="368"/>
        <v>0</v>
      </c>
      <c r="T281" s="20">
        <f t="shared" si="369"/>
        <v>516.59</v>
      </c>
      <c r="U281" s="11">
        <f t="shared" si="370"/>
        <v>516.59</v>
      </c>
      <c r="V281" s="6">
        <f t="shared" si="371"/>
        <v>0</v>
      </c>
      <c r="W281" s="20">
        <f t="shared" si="372"/>
        <v>516.59</v>
      </c>
      <c r="X281" s="11">
        <f t="shared" si="373"/>
        <v>0</v>
      </c>
      <c r="Y281" s="6">
        <f t="shared" si="374"/>
        <v>0</v>
      </c>
      <c r="Z281" s="20">
        <f t="shared" si="375"/>
        <v>0</v>
      </c>
      <c r="AA281" s="25">
        <f t="shared" si="376"/>
        <v>516.59</v>
      </c>
      <c r="AB281" s="25">
        <f t="shared" si="377"/>
        <v>0</v>
      </c>
      <c r="AC281" s="25">
        <f t="shared" si="378"/>
        <v>516.59</v>
      </c>
      <c r="AD281" s="25">
        <f t="shared" si="379"/>
        <v>516.59</v>
      </c>
      <c r="AE281" s="25">
        <f t="shared" si="380"/>
        <v>0</v>
      </c>
      <c r="AF281" s="25">
        <f t="shared" si="381"/>
        <v>516.59</v>
      </c>
      <c r="AG281" s="25">
        <f t="shared" si="382"/>
        <v>0</v>
      </c>
      <c r="AH281" s="25">
        <f t="shared" si="383"/>
        <v>0</v>
      </c>
      <c r="AI281" s="25">
        <f t="shared" si="384"/>
        <v>0</v>
      </c>
      <c r="AJ281" s="7" t="s">
        <v>65</v>
      </c>
    </row>
    <row r="282" spans="1:36" outlineLevel="3" x14ac:dyDescent="0.25">
      <c r="A282" s="102" t="s">
        <v>108</v>
      </c>
      <c r="B282" s="99">
        <v>1602.47</v>
      </c>
      <c r="N282" s="23">
        <f t="shared" si="365"/>
        <v>1602.47</v>
      </c>
      <c r="O282" s="23">
        <f t="shared" si="366"/>
        <v>1602.47</v>
      </c>
      <c r="P282" s="103"/>
      <c r="Q282" s="117">
        <v>1</v>
      </c>
      <c r="R282" s="11">
        <f t="shared" si="367"/>
        <v>1602.47</v>
      </c>
      <c r="S282" s="6">
        <f t="shared" si="368"/>
        <v>0</v>
      </c>
      <c r="T282" s="20">
        <f t="shared" si="369"/>
        <v>1602.47</v>
      </c>
      <c r="U282" s="11">
        <f t="shared" si="370"/>
        <v>1602.47</v>
      </c>
      <c r="V282" s="6">
        <f t="shared" si="371"/>
        <v>0</v>
      </c>
      <c r="W282" s="20">
        <f t="shared" si="372"/>
        <v>1602.47</v>
      </c>
      <c r="X282" s="11">
        <f t="shared" si="373"/>
        <v>0</v>
      </c>
      <c r="Y282" s="6">
        <f t="shared" si="374"/>
        <v>0</v>
      </c>
      <c r="Z282" s="20">
        <f t="shared" si="375"/>
        <v>0</v>
      </c>
      <c r="AA282" s="25">
        <f t="shared" si="376"/>
        <v>1602.47</v>
      </c>
      <c r="AB282" s="25">
        <f t="shared" si="377"/>
        <v>0</v>
      </c>
      <c r="AC282" s="25">
        <f t="shared" si="378"/>
        <v>1602.47</v>
      </c>
      <c r="AD282" s="25">
        <f t="shared" si="379"/>
        <v>1602.47</v>
      </c>
      <c r="AE282" s="25">
        <f t="shared" si="380"/>
        <v>0</v>
      </c>
      <c r="AF282" s="25">
        <f t="shared" si="381"/>
        <v>1602.47</v>
      </c>
      <c r="AG282" s="25">
        <f t="shared" si="382"/>
        <v>0</v>
      </c>
      <c r="AH282" s="25">
        <f t="shared" si="383"/>
        <v>0</v>
      </c>
      <c r="AI282" s="25">
        <f t="shared" si="384"/>
        <v>0</v>
      </c>
      <c r="AJ282" s="7" t="s">
        <v>65</v>
      </c>
    </row>
    <row r="283" spans="1:36" outlineLevel="2" x14ac:dyDescent="0.25">
      <c r="A283" s="102"/>
      <c r="B283" s="99"/>
      <c r="C283" s="101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9"/>
      <c r="O283" s="109"/>
      <c r="P283" s="103"/>
      <c r="Q283" s="117"/>
      <c r="R283" s="11">
        <f t="shared" ref="R283:Z283" si="385">SUBTOTAL(9,R269:R282)</f>
        <v>4454.6500000000005</v>
      </c>
      <c r="S283" s="6">
        <f t="shared" si="385"/>
        <v>0</v>
      </c>
      <c r="T283" s="20">
        <f t="shared" si="385"/>
        <v>4454.6500000000005</v>
      </c>
      <c r="U283" s="11">
        <f t="shared" si="385"/>
        <v>4454.6500000000005</v>
      </c>
      <c r="V283" s="6">
        <f t="shared" si="385"/>
        <v>0</v>
      </c>
      <c r="W283" s="20">
        <f t="shared" si="385"/>
        <v>4454.6500000000005</v>
      </c>
      <c r="X283" s="11">
        <f t="shared" si="385"/>
        <v>0</v>
      </c>
      <c r="Y283" s="6">
        <f t="shared" si="385"/>
        <v>0</v>
      </c>
      <c r="Z283" s="20">
        <f t="shared" si="385"/>
        <v>0</v>
      </c>
      <c r="AA283" s="25"/>
      <c r="AB283" s="25"/>
      <c r="AC283" s="25"/>
      <c r="AD283" s="25"/>
      <c r="AE283" s="25"/>
      <c r="AF283" s="25"/>
      <c r="AG283" s="25"/>
      <c r="AH283" s="25"/>
      <c r="AI283" s="25"/>
      <c r="AJ283" s="118" t="s">
        <v>279</v>
      </c>
    </row>
    <row r="284" spans="1:36" outlineLevel="3" x14ac:dyDescent="0.25">
      <c r="A284" s="102" t="s">
        <v>108</v>
      </c>
      <c r="B284" s="99">
        <v>135.71</v>
      </c>
      <c r="N284" s="23">
        <f t="shared" ref="N284:N292" si="386">B284</f>
        <v>135.71</v>
      </c>
      <c r="O284" s="23">
        <f t="shared" ref="O284:O292" si="387">SUM(B284:M284)</f>
        <v>135.71</v>
      </c>
      <c r="P284" s="103"/>
      <c r="Q284" s="117">
        <v>7.9699999999999993E-2</v>
      </c>
      <c r="R284" s="11">
        <f t="shared" ref="R284:R292" si="388">IF(LEFT(AJ284,6)="Direct",N284,0)</f>
        <v>0</v>
      </c>
      <c r="S284" s="6">
        <f t="shared" ref="S284:S292" si="389">N284-R284</f>
        <v>135.71</v>
      </c>
      <c r="T284" s="20">
        <f t="shared" ref="T284:T292" si="390">R284+S284</f>
        <v>135.71</v>
      </c>
      <c r="U284" s="11">
        <f t="shared" ref="U284:U292" si="391">IF(LEFT(AJ284,9)="direct-wa", N284,0)</f>
        <v>0</v>
      </c>
      <c r="V284" s="6">
        <f t="shared" ref="V284:V292" si="392">IF(AJ284="direct-wa",0,N284*Q284)</f>
        <v>10.816087</v>
      </c>
      <c r="W284" s="20">
        <f t="shared" ref="W284:W292" si="393">U284+V284</f>
        <v>10.816087</v>
      </c>
      <c r="X284" s="11">
        <f t="shared" ref="X284:X292" si="394">IF(LEFT(AJ284,9)="direct-or",N284,0)</f>
        <v>0</v>
      </c>
      <c r="Y284" s="6">
        <f t="shared" ref="Y284:Y292" si="395">S284-V284</f>
        <v>124.89391300000001</v>
      </c>
      <c r="Z284" s="20">
        <f t="shared" ref="Z284:Z292" si="396">X284+Y284</f>
        <v>124.89391300000001</v>
      </c>
      <c r="AA284" s="25">
        <f t="shared" ref="AA284:AA292" si="397">IF(LEFT(AJ284,6)="Direct",O284,0)</f>
        <v>0</v>
      </c>
      <c r="AB284" s="25">
        <f t="shared" ref="AB284:AB292" si="398">O284-AA284</f>
        <v>135.71</v>
      </c>
      <c r="AC284" s="25">
        <f t="shared" ref="AC284:AC292" si="399">AA284+AB284</f>
        <v>135.71</v>
      </c>
      <c r="AD284" s="25">
        <f t="shared" ref="AD284:AD292" si="400">IF(LEFT(AJ284,9)="direct-wa", O284,0)</f>
        <v>0</v>
      </c>
      <c r="AE284" s="25">
        <f t="shared" ref="AE284:AE292" si="401">IF(AJ284="direct-wa",0,O284*Q284)</f>
        <v>10.816087</v>
      </c>
      <c r="AF284" s="25">
        <f t="shared" ref="AF284:AF292" si="402">AD284+AE284</f>
        <v>10.816087</v>
      </c>
      <c r="AG284" s="25">
        <f t="shared" ref="AG284:AG292" si="403">IF(LEFT(AJ284,9)="direct-or",O284,0)</f>
        <v>0</v>
      </c>
      <c r="AH284" s="25">
        <f t="shared" ref="AH284:AH292" si="404">AB284-AE284</f>
        <v>124.89391300000001</v>
      </c>
      <c r="AI284" s="25">
        <f t="shared" ref="AI284:AI292" si="405">AG284+AH284</f>
        <v>124.89391300000001</v>
      </c>
      <c r="AJ284" s="7" t="s">
        <v>48</v>
      </c>
    </row>
    <row r="285" spans="1:36" outlineLevel="3" x14ac:dyDescent="0.25">
      <c r="A285" s="102" t="s">
        <v>108</v>
      </c>
      <c r="B285" s="99">
        <v>228.74</v>
      </c>
      <c r="N285" s="23">
        <f t="shared" si="386"/>
        <v>228.74</v>
      </c>
      <c r="O285" s="23">
        <f t="shared" si="387"/>
        <v>228.74</v>
      </c>
      <c r="P285" s="103"/>
      <c r="Q285" s="117">
        <v>7.9699999999999993E-2</v>
      </c>
      <c r="R285" s="11">
        <f t="shared" si="388"/>
        <v>0</v>
      </c>
      <c r="S285" s="6">
        <f t="shared" si="389"/>
        <v>228.74</v>
      </c>
      <c r="T285" s="20">
        <f t="shared" si="390"/>
        <v>228.74</v>
      </c>
      <c r="U285" s="11">
        <f t="shared" si="391"/>
        <v>0</v>
      </c>
      <c r="V285" s="6">
        <f t="shared" si="392"/>
        <v>18.230577999999998</v>
      </c>
      <c r="W285" s="20">
        <f t="shared" si="393"/>
        <v>18.230577999999998</v>
      </c>
      <c r="X285" s="11">
        <f t="shared" si="394"/>
        <v>0</v>
      </c>
      <c r="Y285" s="6">
        <f t="shared" si="395"/>
        <v>210.509422</v>
      </c>
      <c r="Z285" s="20">
        <f t="shared" si="396"/>
        <v>210.509422</v>
      </c>
      <c r="AA285" s="25">
        <f t="shared" si="397"/>
        <v>0</v>
      </c>
      <c r="AB285" s="25">
        <f t="shared" si="398"/>
        <v>228.74</v>
      </c>
      <c r="AC285" s="25">
        <f t="shared" si="399"/>
        <v>228.74</v>
      </c>
      <c r="AD285" s="25">
        <f t="shared" si="400"/>
        <v>0</v>
      </c>
      <c r="AE285" s="25">
        <f t="shared" si="401"/>
        <v>18.230577999999998</v>
      </c>
      <c r="AF285" s="25">
        <f t="shared" si="402"/>
        <v>18.230577999999998</v>
      </c>
      <c r="AG285" s="25">
        <f t="shared" si="403"/>
        <v>0</v>
      </c>
      <c r="AH285" s="25">
        <f t="shared" si="404"/>
        <v>210.509422</v>
      </c>
      <c r="AI285" s="25">
        <f t="shared" si="405"/>
        <v>210.509422</v>
      </c>
      <c r="AJ285" s="7" t="s">
        <v>48</v>
      </c>
    </row>
    <row r="286" spans="1:36" outlineLevel="3" x14ac:dyDescent="0.25">
      <c r="A286" s="102" t="s">
        <v>108</v>
      </c>
      <c r="B286" s="99">
        <v>10856.82</v>
      </c>
      <c r="N286" s="23">
        <f t="shared" si="386"/>
        <v>10856.82</v>
      </c>
      <c r="O286" s="23">
        <f t="shared" si="387"/>
        <v>10856.82</v>
      </c>
      <c r="P286" s="103"/>
      <c r="Q286" s="117">
        <v>7.9699999999999993E-2</v>
      </c>
      <c r="R286" s="11">
        <f t="shared" si="388"/>
        <v>0</v>
      </c>
      <c r="S286" s="6">
        <f t="shared" si="389"/>
        <v>10856.82</v>
      </c>
      <c r="T286" s="20">
        <f t="shared" si="390"/>
        <v>10856.82</v>
      </c>
      <c r="U286" s="11">
        <f t="shared" si="391"/>
        <v>0</v>
      </c>
      <c r="V286" s="6">
        <f t="shared" si="392"/>
        <v>865.28855399999986</v>
      </c>
      <c r="W286" s="20">
        <f t="shared" si="393"/>
        <v>865.28855399999986</v>
      </c>
      <c r="X286" s="11">
        <f t="shared" si="394"/>
        <v>0</v>
      </c>
      <c r="Y286" s="6">
        <f t="shared" si="395"/>
        <v>9991.5314459999991</v>
      </c>
      <c r="Z286" s="20">
        <f t="shared" si="396"/>
        <v>9991.5314459999991</v>
      </c>
      <c r="AA286" s="25">
        <f t="shared" si="397"/>
        <v>0</v>
      </c>
      <c r="AB286" s="25">
        <f t="shared" si="398"/>
        <v>10856.82</v>
      </c>
      <c r="AC286" s="25">
        <f t="shared" si="399"/>
        <v>10856.82</v>
      </c>
      <c r="AD286" s="25">
        <f t="shared" si="400"/>
        <v>0</v>
      </c>
      <c r="AE286" s="25">
        <f t="shared" si="401"/>
        <v>865.28855399999986</v>
      </c>
      <c r="AF286" s="25">
        <f t="shared" si="402"/>
        <v>865.28855399999986</v>
      </c>
      <c r="AG286" s="25">
        <f t="shared" si="403"/>
        <v>0</v>
      </c>
      <c r="AH286" s="25">
        <f t="shared" si="404"/>
        <v>9991.5314459999991</v>
      </c>
      <c r="AI286" s="25">
        <f t="shared" si="405"/>
        <v>9991.5314459999991</v>
      </c>
      <c r="AJ286" s="7" t="s">
        <v>48</v>
      </c>
    </row>
    <row r="287" spans="1:36" outlineLevel="3" x14ac:dyDescent="0.25">
      <c r="A287" s="102" t="s">
        <v>108</v>
      </c>
      <c r="B287" s="99">
        <v>4590.8599999999997</v>
      </c>
      <c r="N287" s="23">
        <f t="shared" si="386"/>
        <v>4590.8599999999997</v>
      </c>
      <c r="O287" s="23">
        <f t="shared" si="387"/>
        <v>4590.8599999999997</v>
      </c>
      <c r="P287" s="103"/>
      <c r="Q287" s="117">
        <v>7.9699999999999993E-2</v>
      </c>
      <c r="R287" s="11">
        <f t="shared" si="388"/>
        <v>0</v>
      </c>
      <c r="S287" s="6">
        <f t="shared" si="389"/>
        <v>4590.8599999999997</v>
      </c>
      <c r="T287" s="20">
        <f t="shared" si="390"/>
        <v>4590.8599999999997</v>
      </c>
      <c r="U287" s="11">
        <f t="shared" si="391"/>
        <v>0</v>
      </c>
      <c r="V287" s="6">
        <f t="shared" si="392"/>
        <v>365.89154199999996</v>
      </c>
      <c r="W287" s="20">
        <f t="shared" si="393"/>
        <v>365.89154199999996</v>
      </c>
      <c r="X287" s="11">
        <f t="shared" si="394"/>
        <v>0</v>
      </c>
      <c r="Y287" s="6">
        <f t="shared" si="395"/>
        <v>4224.9684579999994</v>
      </c>
      <c r="Z287" s="20">
        <f t="shared" si="396"/>
        <v>4224.9684579999994</v>
      </c>
      <c r="AA287" s="25">
        <f t="shared" si="397"/>
        <v>0</v>
      </c>
      <c r="AB287" s="25">
        <f t="shared" si="398"/>
        <v>4590.8599999999997</v>
      </c>
      <c r="AC287" s="25">
        <f t="shared" si="399"/>
        <v>4590.8599999999997</v>
      </c>
      <c r="AD287" s="25">
        <f t="shared" si="400"/>
        <v>0</v>
      </c>
      <c r="AE287" s="25">
        <f t="shared" si="401"/>
        <v>365.89154199999996</v>
      </c>
      <c r="AF287" s="25">
        <f t="shared" si="402"/>
        <v>365.89154199999996</v>
      </c>
      <c r="AG287" s="25">
        <f t="shared" si="403"/>
        <v>0</v>
      </c>
      <c r="AH287" s="25">
        <f t="shared" si="404"/>
        <v>4224.9684579999994</v>
      </c>
      <c r="AI287" s="25">
        <f t="shared" si="405"/>
        <v>4224.9684579999994</v>
      </c>
      <c r="AJ287" s="7" t="s">
        <v>48</v>
      </c>
    </row>
    <row r="288" spans="1:36" outlineLevel="3" x14ac:dyDescent="0.25">
      <c r="A288" s="102" t="s">
        <v>108</v>
      </c>
      <c r="B288" s="99"/>
      <c r="N288" s="23">
        <f t="shared" si="386"/>
        <v>0</v>
      </c>
      <c r="O288" s="23">
        <f t="shared" si="387"/>
        <v>0</v>
      </c>
      <c r="P288" s="103"/>
      <c r="Q288" s="117">
        <v>7.9699999999999993E-2</v>
      </c>
      <c r="R288" s="11">
        <f t="shared" si="388"/>
        <v>0</v>
      </c>
      <c r="S288" s="6">
        <f t="shared" si="389"/>
        <v>0</v>
      </c>
      <c r="T288" s="20">
        <f t="shared" si="390"/>
        <v>0</v>
      </c>
      <c r="U288" s="11">
        <f t="shared" si="391"/>
        <v>0</v>
      </c>
      <c r="V288" s="6">
        <f t="shared" si="392"/>
        <v>0</v>
      </c>
      <c r="W288" s="20">
        <f t="shared" si="393"/>
        <v>0</v>
      </c>
      <c r="X288" s="11">
        <f t="shared" si="394"/>
        <v>0</v>
      </c>
      <c r="Y288" s="6">
        <f t="shared" si="395"/>
        <v>0</v>
      </c>
      <c r="Z288" s="20">
        <f t="shared" si="396"/>
        <v>0</v>
      </c>
      <c r="AA288" s="25">
        <f t="shared" si="397"/>
        <v>0</v>
      </c>
      <c r="AB288" s="25">
        <f t="shared" si="398"/>
        <v>0</v>
      </c>
      <c r="AC288" s="25">
        <f t="shared" si="399"/>
        <v>0</v>
      </c>
      <c r="AD288" s="25">
        <f t="shared" si="400"/>
        <v>0</v>
      </c>
      <c r="AE288" s="25">
        <f t="shared" si="401"/>
        <v>0</v>
      </c>
      <c r="AF288" s="25">
        <f t="shared" si="402"/>
        <v>0</v>
      </c>
      <c r="AG288" s="25">
        <f t="shared" si="403"/>
        <v>0</v>
      </c>
      <c r="AH288" s="25">
        <f t="shared" si="404"/>
        <v>0</v>
      </c>
      <c r="AI288" s="25">
        <f t="shared" si="405"/>
        <v>0</v>
      </c>
      <c r="AJ288" s="7" t="s">
        <v>48</v>
      </c>
    </row>
    <row r="289" spans="1:36" outlineLevel="3" x14ac:dyDescent="0.25">
      <c r="A289" s="102" t="s">
        <v>108</v>
      </c>
      <c r="B289" s="99">
        <v>2152.4499999999998</v>
      </c>
      <c r="N289" s="23">
        <f t="shared" si="386"/>
        <v>2152.4499999999998</v>
      </c>
      <c r="O289" s="23">
        <f t="shared" si="387"/>
        <v>2152.4499999999998</v>
      </c>
      <c r="P289" s="103"/>
      <c r="Q289" s="117">
        <v>7.9699999999999993E-2</v>
      </c>
      <c r="R289" s="11">
        <f t="shared" si="388"/>
        <v>0</v>
      </c>
      <c r="S289" s="6">
        <f t="shared" si="389"/>
        <v>2152.4499999999998</v>
      </c>
      <c r="T289" s="20">
        <f t="shared" si="390"/>
        <v>2152.4499999999998</v>
      </c>
      <c r="U289" s="11">
        <f t="shared" si="391"/>
        <v>0</v>
      </c>
      <c r="V289" s="6">
        <f t="shared" si="392"/>
        <v>171.55026499999997</v>
      </c>
      <c r="W289" s="20">
        <f t="shared" si="393"/>
        <v>171.55026499999997</v>
      </c>
      <c r="X289" s="11">
        <f t="shared" si="394"/>
        <v>0</v>
      </c>
      <c r="Y289" s="6">
        <f t="shared" si="395"/>
        <v>1980.899735</v>
      </c>
      <c r="Z289" s="20">
        <f t="shared" si="396"/>
        <v>1980.899735</v>
      </c>
      <c r="AA289" s="25">
        <f t="shared" si="397"/>
        <v>0</v>
      </c>
      <c r="AB289" s="25">
        <f t="shared" si="398"/>
        <v>2152.4499999999998</v>
      </c>
      <c r="AC289" s="25">
        <f t="shared" si="399"/>
        <v>2152.4499999999998</v>
      </c>
      <c r="AD289" s="25">
        <f t="shared" si="400"/>
        <v>0</v>
      </c>
      <c r="AE289" s="25">
        <f t="shared" si="401"/>
        <v>171.55026499999997</v>
      </c>
      <c r="AF289" s="25">
        <f t="shared" si="402"/>
        <v>171.55026499999997</v>
      </c>
      <c r="AG289" s="25">
        <f t="shared" si="403"/>
        <v>0</v>
      </c>
      <c r="AH289" s="25">
        <f t="shared" si="404"/>
        <v>1980.899735</v>
      </c>
      <c r="AI289" s="25">
        <f t="shared" si="405"/>
        <v>1980.899735</v>
      </c>
      <c r="AJ289" s="7" t="s">
        <v>48</v>
      </c>
    </row>
    <row r="290" spans="1:36" outlineLevel="3" x14ac:dyDescent="0.25">
      <c r="A290" s="102" t="s">
        <v>108</v>
      </c>
      <c r="B290" s="99">
        <v>1152.83</v>
      </c>
      <c r="N290" s="23">
        <f t="shared" si="386"/>
        <v>1152.83</v>
      </c>
      <c r="O290" s="23">
        <f t="shared" si="387"/>
        <v>1152.83</v>
      </c>
      <c r="P290" s="103"/>
      <c r="Q290" s="117">
        <v>7.9699999999999993E-2</v>
      </c>
      <c r="R290" s="11">
        <f t="shared" si="388"/>
        <v>0</v>
      </c>
      <c r="S290" s="6">
        <f t="shared" si="389"/>
        <v>1152.83</v>
      </c>
      <c r="T290" s="20">
        <f t="shared" si="390"/>
        <v>1152.83</v>
      </c>
      <c r="U290" s="11">
        <f t="shared" si="391"/>
        <v>0</v>
      </c>
      <c r="V290" s="6">
        <f t="shared" si="392"/>
        <v>91.880550999999983</v>
      </c>
      <c r="W290" s="20">
        <f t="shared" si="393"/>
        <v>91.880550999999983</v>
      </c>
      <c r="X290" s="11">
        <f t="shared" si="394"/>
        <v>0</v>
      </c>
      <c r="Y290" s="6">
        <f t="shared" si="395"/>
        <v>1060.949449</v>
      </c>
      <c r="Z290" s="20">
        <f t="shared" si="396"/>
        <v>1060.949449</v>
      </c>
      <c r="AA290" s="25">
        <f t="shared" si="397"/>
        <v>0</v>
      </c>
      <c r="AB290" s="25">
        <f t="shared" si="398"/>
        <v>1152.83</v>
      </c>
      <c r="AC290" s="25">
        <f t="shared" si="399"/>
        <v>1152.83</v>
      </c>
      <c r="AD290" s="25">
        <f t="shared" si="400"/>
        <v>0</v>
      </c>
      <c r="AE290" s="25">
        <f t="shared" si="401"/>
        <v>91.880550999999983</v>
      </c>
      <c r="AF290" s="25">
        <f t="shared" si="402"/>
        <v>91.880550999999983</v>
      </c>
      <c r="AG290" s="25">
        <f t="shared" si="403"/>
        <v>0</v>
      </c>
      <c r="AH290" s="25">
        <f t="shared" si="404"/>
        <v>1060.949449</v>
      </c>
      <c r="AI290" s="25">
        <f t="shared" si="405"/>
        <v>1060.949449</v>
      </c>
      <c r="AJ290" s="7" t="s">
        <v>48</v>
      </c>
    </row>
    <row r="291" spans="1:36" outlineLevel="3" x14ac:dyDescent="0.25">
      <c r="A291" s="102" t="s">
        <v>108</v>
      </c>
      <c r="B291" s="99">
        <v>3473.68</v>
      </c>
      <c r="N291" s="23">
        <f t="shared" si="386"/>
        <v>3473.68</v>
      </c>
      <c r="O291" s="23">
        <f t="shared" si="387"/>
        <v>3473.68</v>
      </c>
      <c r="P291" s="103"/>
      <c r="Q291" s="117">
        <v>7.9699999999999993E-2</v>
      </c>
      <c r="R291" s="11">
        <f t="shared" si="388"/>
        <v>0</v>
      </c>
      <c r="S291" s="6">
        <f t="shared" si="389"/>
        <v>3473.68</v>
      </c>
      <c r="T291" s="20">
        <f t="shared" si="390"/>
        <v>3473.68</v>
      </c>
      <c r="U291" s="11">
        <f t="shared" si="391"/>
        <v>0</v>
      </c>
      <c r="V291" s="6">
        <f t="shared" si="392"/>
        <v>276.85229599999997</v>
      </c>
      <c r="W291" s="20">
        <f t="shared" si="393"/>
        <v>276.85229599999997</v>
      </c>
      <c r="X291" s="11">
        <f t="shared" si="394"/>
        <v>0</v>
      </c>
      <c r="Y291" s="6">
        <f t="shared" si="395"/>
        <v>3196.8277039999998</v>
      </c>
      <c r="Z291" s="20">
        <f t="shared" si="396"/>
        <v>3196.8277039999998</v>
      </c>
      <c r="AA291" s="25">
        <f t="shared" si="397"/>
        <v>0</v>
      </c>
      <c r="AB291" s="25">
        <f t="shared" si="398"/>
        <v>3473.68</v>
      </c>
      <c r="AC291" s="25">
        <f t="shared" si="399"/>
        <v>3473.68</v>
      </c>
      <c r="AD291" s="25">
        <f t="shared" si="400"/>
        <v>0</v>
      </c>
      <c r="AE291" s="25">
        <f t="shared" si="401"/>
        <v>276.85229599999997</v>
      </c>
      <c r="AF291" s="25">
        <f t="shared" si="402"/>
        <v>276.85229599999997</v>
      </c>
      <c r="AG291" s="25">
        <f t="shared" si="403"/>
        <v>0</v>
      </c>
      <c r="AH291" s="25">
        <f t="shared" si="404"/>
        <v>3196.8277039999998</v>
      </c>
      <c r="AI291" s="25">
        <f t="shared" si="405"/>
        <v>3196.8277039999998</v>
      </c>
      <c r="AJ291" s="7" t="s">
        <v>50</v>
      </c>
    </row>
    <row r="292" spans="1:36" outlineLevel="3" x14ac:dyDescent="0.25">
      <c r="A292" s="102" t="s">
        <v>108</v>
      </c>
      <c r="B292" s="99">
        <v>56.44</v>
      </c>
      <c r="N292" s="23">
        <f t="shared" si="386"/>
        <v>56.44</v>
      </c>
      <c r="O292" s="23">
        <f t="shared" si="387"/>
        <v>56.44</v>
      </c>
      <c r="P292" s="103"/>
      <c r="Q292" s="117">
        <v>7.9699999999999993E-2</v>
      </c>
      <c r="R292" s="11">
        <f t="shared" si="388"/>
        <v>0</v>
      </c>
      <c r="S292" s="6">
        <f t="shared" si="389"/>
        <v>56.44</v>
      </c>
      <c r="T292" s="20">
        <f t="shared" si="390"/>
        <v>56.44</v>
      </c>
      <c r="U292" s="11">
        <f t="shared" si="391"/>
        <v>0</v>
      </c>
      <c r="V292" s="6">
        <f t="shared" si="392"/>
        <v>4.4982679999999995</v>
      </c>
      <c r="W292" s="20">
        <f t="shared" si="393"/>
        <v>4.4982679999999995</v>
      </c>
      <c r="X292" s="11">
        <f t="shared" si="394"/>
        <v>0</v>
      </c>
      <c r="Y292" s="6">
        <f t="shared" si="395"/>
        <v>51.941732000000002</v>
      </c>
      <c r="Z292" s="20">
        <f t="shared" si="396"/>
        <v>51.941732000000002</v>
      </c>
      <c r="AA292" s="25">
        <f t="shared" si="397"/>
        <v>0</v>
      </c>
      <c r="AB292" s="25">
        <f t="shared" si="398"/>
        <v>56.44</v>
      </c>
      <c r="AC292" s="25">
        <f t="shared" si="399"/>
        <v>56.44</v>
      </c>
      <c r="AD292" s="25">
        <f t="shared" si="400"/>
        <v>0</v>
      </c>
      <c r="AE292" s="25">
        <f t="shared" si="401"/>
        <v>4.4982679999999995</v>
      </c>
      <c r="AF292" s="25">
        <f t="shared" si="402"/>
        <v>4.4982679999999995</v>
      </c>
      <c r="AG292" s="25">
        <f t="shared" si="403"/>
        <v>0</v>
      </c>
      <c r="AH292" s="25">
        <f t="shared" si="404"/>
        <v>51.941732000000002</v>
      </c>
      <c r="AI292" s="25">
        <f t="shared" si="405"/>
        <v>51.941732000000002</v>
      </c>
      <c r="AJ292" s="7" t="s">
        <v>48</v>
      </c>
    </row>
    <row r="293" spans="1:36" outlineLevel="2" x14ac:dyDescent="0.25">
      <c r="A293" s="102"/>
      <c r="B293" s="99"/>
      <c r="C293" s="101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9"/>
      <c r="O293" s="109"/>
      <c r="P293" s="103"/>
      <c r="Q293" s="117"/>
      <c r="R293" s="11">
        <f t="shared" ref="R293:Z293" si="406">SUBTOTAL(9,R284:R292)</f>
        <v>0</v>
      </c>
      <c r="S293" s="6">
        <f t="shared" si="406"/>
        <v>22647.530000000002</v>
      </c>
      <c r="T293" s="20">
        <f t="shared" si="406"/>
        <v>22647.530000000002</v>
      </c>
      <c r="U293" s="11">
        <f t="shared" si="406"/>
        <v>0</v>
      </c>
      <c r="V293" s="6">
        <f t="shared" si="406"/>
        <v>1805.0081409999998</v>
      </c>
      <c r="W293" s="20">
        <f t="shared" si="406"/>
        <v>1805.0081409999998</v>
      </c>
      <c r="X293" s="11">
        <f t="shared" si="406"/>
        <v>0</v>
      </c>
      <c r="Y293" s="6">
        <f t="shared" si="406"/>
        <v>20842.521858999997</v>
      </c>
      <c r="Z293" s="20">
        <f t="shared" si="406"/>
        <v>20842.521858999997</v>
      </c>
      <c r="AA293" s="25"/>
      <c r="AB293" s="25"/>
      <c r="AC293" s="25"/>
      <c r="AD293" s="25"/>
      <c r="AE293" s="25"/>
      <c r="AF293" s="25"/>
      <c r="AG293" s="25"/>
      <c r="AH293" s="25"/>
      <c r="AI293" s="25"/>
      <c r="AJ293" s="118" t="s">
        <v>269</v>
      </c>
    </row>
    <row r="294" spans="1:36" outlineLevel="3" x14ac:dyDescent="0.25">
      <c r="A294" s="102" t="s">
        <v>108</v>
      </c>
      <c r="B294" s="99">
        <v>3732.04</v>
      </c>
      <c r="N294" s="23">
        <f>B294</f>
        <v>3732.04</v>
      </c>
      <c r="O294" s="23">
        <f>SUM(B294:M294)</f>
        <v>3732.04</v>
      </c>
      <c r="P294" s="103"/>
      <c r="Q294" s="117">
        <v>1.17E-2</v>
      </c>
      <c r="R294" s="11">
        <f>IF(LEFT(AJ294,6)="Direct",N294,0)</f>
        <v>0</v>
      </c>
      <c r="S294" s="6">
        <f>N294-R294</f>
        <v>3732.04</v>
      </c>
      <c r="T294" s="20">
        <f>R294+S294</f>
        <v>3732.04</v>
      </c>
      <c r="U294" s="11">
        <f>IF(LEFT(AJ294,9)="direct-wa", N294,0)</f>
        <v>0</v>
      </c>
      <c r="V294" s="6">
        <f>IF(AJ294="direct-wa",0,N294*Q294)</f>
        <v>43.664867999999998</v>
      </c>
      <c r="W294" s="20">
        <f>U294+V294</f>
        <v>43.664867999999998</v>
      </c>
      <c r="X294" s="11">
        <f>IF(LEFT(AJ294,9)="direct-or",N294,0)</f>
        <v>0</v>
      </c>
      <c r="Y294" s="6">
        <f>S294-V294</f>
        <v>3688.3751320000001</v>
      </c>
      <c r="Z294" s="20">
        <f>X294+Y294</f>
        <v>3688.3751320000001</v>
      </c>
      <c r="AA294" s="25">
        <f>IF(LEFT(AJ294,6)="Direct",O294,0)</f>
        <v>0</v>
      </c>
      <c r="AB294" s="25">
        <f>O294-AA294</f>
        <v>3732.04</v>
      </c>
      <c r="AC294" s="25">
        <f>AA294+AB294</f>
        <v>3732.04</v>
      </c>
      <c r="AD294" s="25">
        <f>IF(LEFT(AJ294,9)="direct-wa", O294,0)</f>
        <v>0</v>
      </c>
      <c r="AE294" s="25">
        <f>IF(AJ294="direct-wa",0,O294*Q294)</f>
        <v>43.664867999999998</v>
      </c>
      <c r="AF294" s="25">
        <f>AD294+AE294</f>
        <v>43.664867999999998</v>
      </c>
      <c r="AG294" s="25">
        <f>IF(LEFT(AJ294,9)="direct-or",O294,0)</f>
        <v>0</v>
      </c>
      <c r="AH294" s="25">
        <f>AB294-AE294</f>
        <v>3688.3751320000001</v>
      </c>
      <c r="AI294" s="25">
        <f>AG294+AH294</f>
        <v>3688.3751320000001</v>
      </c>
      <c r="AJ294" s="7" t="s">
        <v>262</v>
      </c>
    </row>
    <row r="295" spans="1:36" outlineLevel="3" x14ac:dyDescent="0.25">
      <c r="A295" s="102" t="s">
        <v>108</v>
      </c>
      <c r="B295" s="99">
        <v>222.96</v>
      </c>
      <c r="N295" s="23">
        <f>B295</f>
        <v>222.96</v>
      </c>
      <c r="O295" s="23">
        <f>SUM(B295:M295)</f>
        <v>222.96</v>
      </c>
      <c r="P295" s="103"/>
      <c r="Q295" s="117">
        <v>1.17E-2</v>
      </c>
      <c r="R295" s="11">
        <f>IF(LEFT(AJ295,6)="Direct",N295,0)</f>
        <v>0</v>
      </c>
      <c r="S295" s="6">
        <f>N295-R295</f>
        <v>222.96</v>
      </c>
      <c r="T295" s="20">
        <f>R295+S295</f>
        <v>222.96</v>
      </c>
      <c r="U295" s="11">
        <f>IF(LEFT(AJ295,9)="direct-wa", N295,0)</f>
        <v>0</v>
      </c>
      <c r="V295" s="6">
        <f>IF(AJ295="direct-wa",0,N295*Q295)</f>
        <v>2.6086320000000001</v>
      </c>
      <c r="W295" s="20">
        <f>U295+V295</f>
        <v>2.6086320000000001</v>
      </c>
      <c r="X295" s="11">
        <f>IF(LEFT(AJ295,9)="direct-or",N295,0)</f>
        <v>0</v>
      </c>
      <c r="Y295" s="6">
        <f>S295-V295</f>
        <v>220.35136800000001</v>
      </c>
      <c r="Z295" s="20">
        <f>X295+Y295</f>
        <v>220.35136800000001</v>
      </c>
      <c r="AA295" s="25">
        <f>IF(LEFT(AJ295,6)="Direct",O295,0)</f>
        <v>0</v>
      </c>
      <c r="AB295" s="25">
        <f>O295-AA295</f>
        <v>222.96</v>
      </c>
      <c r="AC295" s="25">
        <f>AA295+AB295</f>
        <v>222.96</v>
      </c>
      <c r="AD295" s="25">
        <f>IF(LEFT(AJ295,9)="direct-wa", O295,0)</f>
        <v>0</v>
      </c>
      <c r="AE295" s="25">
        <f>IF(AJ295="direct-wa",0,O295*Q295)</f>
        <v>2.6086320000000001</v>
      </c>
      <c r="AF295" s="25">
        <f>AD295+AE295</f>
        <v>2.6086320000000001</v>
      </c>
      <c r="AG295" s="25">
        <f>IF(LEFT(AJ295,9)="direct-or",O295,0)</f>
        <v>0</v>
      </c>
      <c r="AH295" s="25">
        <f>AB295-AE295</f>
        <v>220.35136800000001</v>
      </c>
      <c r="AI295" s="25">
        <f>AG295+AH295</f>
        <v>220.35136800000001</v>
      </c>
      <c r="AJ295" s="7" t="s">
        <v>262</v>
      </c>
    </row>
    <row r="296" spans="1:36" outlineLevel="3" x14ac:dyDescent="0.25">
      <c r="A296" s="102" t="s">
        <v>108</v>
      </c>
      <c r="B296" s="99">
        <v>120</v>
      </c>
      <c r="N296" s="23">
        <f>B296</f>
        <v>120</v>
      </c>
      <c r="O296" s="23">
        <f>SUM(B296:M296)</f>
        <v>120</v>
      </c>
      <c r="P296" s="103"/>
      <c r="Q296" s="117">
        <v>1.17E-2</v>
      </c>
      <c r="R296" s="11">
        <f>IF(LEFT(AJ296,6)="Direct",N296,0)</f>
        <v>0</v>
      </c>
      <c r="S296" s="6">
        <f>N296-R296</f>
        <v>120</v>
      </c>
      <c r="T296" s="20">
        <f>R296+S296</f>
        <v>120</v>
      </c>
      <c r="U296" s="11">
        <f>IF(LEFT(AJ296,9)="direct-wa", N296,0)</f>
        <v>0</v>
      </c>
      <c r="V296" s="6">
        <f>IF(AJ296="direct-wa",0,N296*Q296)</f>
        <v>1.4040000000000001</v>
      </c>
      <c r="W296" s="20">
        <f>U296+V296</f>
        <v>1.4040000000000001</v>
      </c>
      <c r="X296" s="11">
        <f>IF(LEFT(AJ296,9)="direct-or",N296,0)</f>
        <v>0</v>
      </c>
      <c r="Y296" s="6">
        <f>S296-V296</f>
        <v>118.596</v>
      </c>
      <c r="Z296" s="20">
        <f>X296+Y296</f>
        <v>118.596</v>
      </c>
      <c r="AA296" s="25">
        <f>IF(LEFT(AJ296,6)="Direct",O296,0)</f>
        <v>0</v>
      </c>
      <c r="AB296" s="25">
        <f>O296-AA296</f>
        <v>120</v>
      </c>
      <c r="AC296" s="25">
        <f>AA296+AB296</f>
        <v>120</v>
      </c>
      <c r="AD296" s="25">
        <f>IF(LEFT(AJ296,9)="direct-wa", O296,0)</f>
        <v>0</v>
      </c>
      <c r="AE296" s="25">
        <f>IF(AJ296="direct-wa",0,O296*Q296)</f>
        <v>1.4040000000000001</v>
      </c>
      <c r="AF296" s="25">
        <f>AD296+AE296</f>
        <v>1.4040000000000001</v>
      </c>
      <c r="AG296" s="25">
        <f>IF(LEFT(AJ296,9)="direct-or",O296,0)</f>
        <v>0</v>
      </c>
      <c r="AH296" s="25">
        <f>AB296-AE296</f>
        <v>118.596</v>
      </c>
      <c r="AI296" s="25">
        <f>AG296+AH296</f>
        <v>118.596</v>
      </c>
      <c r="AJ296" s="7" t="s">
        <v>262</v>
      </c>
    </row>
    <row r="297" spans="1:36" outlineLevel="3" x14ac:dyDescent="0.25">
      <c r="A297" s="102" t="s">
        <v>108</v>
      </c>
      <c r="B297" s="99">
        <v>275.83</v>
      </c>
      <c r="N297" s="23">
        <f>B297</f>
        <v>275.83</v>
      </c>
      <c r="O297" s="23">
        <f>SUM(B297:M297)</f>
        <v>275.83</v>
      </c>
      <c r="P297" s="103"/>
      <c r="Q297" s="117">
        <v>1.17E-2</v>
      </c>
      <c r="R297" s="11">
        <f>IF(LEFT(AJ297,6)="Direct",N297,0)</f>
        <v>0</v>
      </c>
      <c r="S297" s="6">
        <f>N297-R297</f>
        <v>275.83</v>
      </c>
      <c r="T297" s="20">
        <f>R297+S297</f>
        <v>275.83</v>
      </c>
      <c r="U297" s="11">
        <f>IF(LEFT(AJ297,9)="direct-wa", N297,0)</f>
        <v>0</v>
      </c>
      <c r="V297" s="6">
        <f>IF(AJ297="direct-wa",0,N297*Q297)</f>
        <v>3.2272110000000001</v>
      </c>
      <c r="W297" s="20">
        <f>U297+V297</f>
        <v>3.2272110000000001</v>
      </c>
      <c r="X297" s="11">
        <f>IF(LEFT(AJ297,9)="direct-or",N297,0)</f>
        <v>0</v>
      </c>
      <c r="Y297" s="6">
        <f>S297-V297</f>
        <v>272.60278899999997</v>
      </c>
      <c r="Z297" s="20">
        <f>X297+Y297</f>
        <v>272.60278899999997</v>
      </c>
      <c r="AA297" s="25">
        <f>IF(LEFT(AJ297,6)="Direct",O297,0)</f>
        <v>0</v>
      </c>
      <c r="AB297" s="25">
        <f>O297-AA297</f>
        <v>275.83</v>
      </c>
      <c r="AC297" s="25">
        <f>AA297+AB297</f>
        <v>275.83</v>
      </c>
      <c r="AD297" s="25">
        <f>IF(LEFT(AJ297,9)="direct-wa", O297,0)</f>
        <v>0</v>
      </c>
      <c r="AE297" s="25">
        <f>IF(AJ297="direct-wa",0,O297*Q297)</f>
        <v>3.2272110000000001</v>
      </c>
      <c r="AF297" s="25">
        <f>AD297+AE297</f>
        <v>3.2272110000000001</v>
      </c>
      <c r="AG297" s="25">
        <f>IF(LEFT(AJ297,9)="direct-or",O297,0)</f>
        <v>0</v>
      </c>
      <c r="AH297" s="25">
        <f>AB297-AE297</f>
        <v>272.60278899999997</v>
      </c>
      <c r="AI297" s="25">
        <f>AG297+AH297</f>
        <v>272.60278899999997</v>
      </c>
      <c r="AJ297" s="7" t="s">
        <v>262</v>
      </c>
    </row>
    <row r="298" spans="1:36" outlineLevel="2" x14ac:dyDescent="0.25">
      <c r="A298" s="102"/>
      <c r="B298" s="99"/>
      <c r="C298" s="101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9"/>
      <c r="O298" s="109"/>
      <c r="P298" s="103"/>
      <c r="Q298" s="117"/>
      <c r="R298" s="11">
        <f t="shared" ref="R298:Z298" si="407">SUBTOTAL(9,R294:R297)</f>
        <v>0</v>
      </c>
      <c r="S298" s="6">
        <f t="shared" si="407"/>
        <v>4350.83</v>
      </c>
      <c r="T298" s="20">
        <f t="shared" si="407"/>
        <v>4350.83</v>
      </c>
      <c r="U298" s="11">
        <f t="shared" si="407"/>
        <v>0</v>
      </c>
      <c r="V298" s="6">
        <f t="shared" si="407"/>
        <v>50.904710999999999</v>
      </c>
      <c r="W298" s="20">
        <f t="shared" si="407"/>
        <v>50.904710999999999</v>
      </c>
      <c r="X298" s="11">
        <f t="shared" si="407"/>
        <v>0</v>
      </c>
      <c r="Y298" s="6">
        <f t="shared" si="407"/>
        <v>4299.9252889999998</v>
      </c>
      <c r="Z298" s="20">
        <f t="shared" si="407"/>
        <v>4299.9252889999998</v>
      </c>
      <c r="AA298" s="25"/>
      <c r="AB298" s="25"/>
      <c r="AC298" s="25"/>
      <c r="AD298" s="25"/>
      <c r="AE298" s="25"/>
      <c r="AF298" s="25"/>
      <c r="AG298" s="25"/>
      <c r="AH298" s="25"/>
      <c r="AI298" s="25"/>
      <c r="AJ298" s="118" t="s">
        <v>270</v>
      </c>
    </row>
    <row r="299" spans="1:36" outlineLevel="1" x14ac:dyDescent="0.25">
      <c r="A299" s="128" t="s">
        <v>107</v>
      </c>
      <c r="B299" s="119"/>
      <c r="C299" s="120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1"/>
      <c r="O299" s="121"/>
      <c r="P299" s="122"/>
      <c r="Q299" s="123"/>
      <c r="R299" s="124">
        <f t="shared" ref="R299:Z299" si="408">SUBTOTAL(9,R237:R297)</f>
        <v>20129.16</v>
      </c>
      <c r="S299" s="125">
        <f t="shared" si="408"/>
        <v>104680.43999999997</v>
      </c>
      <c r="T299" s="126">
        <f t="shared" si="408"/>
        <v>124809.59999999998</v>
      </c>
      <c r="U299" s="124">
        <f t="shared" si="408"/>
        <v>4454.6500000000005</v>
      </c>
      <c r="V299" s="125">
        <f t="shared" si="408"/>
        <v>9786.9827939999959</v>
      </c>
      <c r="W299" s="126">
        <f t="shared" si="408"/>
        <v>14241.632793999996</v>
      </c>
      <c r="X299" s="124">
        <f t="shared" si="408"/>
        <v>15674.51</v>
      </c>
      <c r="Y299" s="125">
        <f t="shared" si="408"/>
        <v>94893.457206000036</v>
      </c>
      <c r="Z299" s="126">
        <f t="shared" si="408"/>
        <v>110567.96720600003</v>
      </c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27"/>
    </row>
    <row r="300" spans="1:36" outlineLevel="3" x14ac:dyDescent="0.25">
      <c r="A300" s="102" t="s">
        <v>110</v>
      </c>
      <c r="B300" s="99">
        <v>8288.36</v>
      </c>
      <c r="N300" s="23">
        <f>B300</f>
        <v>8288.36</v>
      </c>
      <c r="O300" s="23">
        <f>SUM(B300:M300)</f>
        <v>8288.36</v>
      </c>
      <c r="P300" s="103"/>
      <c r="Q300" s="117">
        <v>0.1013</v>
      </c>
      <c r="R300" s="11">
        <f>IF(LEFT(AJ300,6)="Direct",N300,0)</f>
        <v>0</v>
      </c>
      <c r="S300" s="6">
        <f>N300-R300</f>
        <v>8288.36</v>
      </c>
      <c r="T300" s="20">
        <f>R300+S300</f>
        <v>8288.36</v>
      </c>
      <c r="U300" s="11">
        <f>IF(LEFT(AJ300,9)="direct-wa", N300,0)</f>
        <v>0</v>
      </c>
      <c r="V300" s="6">
        <f>IF(AJ300="direct-wa",0,N300*Q300)</f>
        <v>839.6108680000001</v>
      </c>
      <c r="W300" s="20">
        <f>U300+V300</f>
        <v>839.6108680000001</v>
      </c>
      <c r="X300" s="11">
        <f>IF(LEFT(AJ300,9)="direct-or",N300,0)</f>
        <v>0</v>
      </c>
      <c r="Y300" s="6">
        <f>S300-V300</f>
        <v>7448.7491320000008</v>
      </c>
      <c r="Z300" s="20">
        <f>X300+Y300</f>
        <v>7448.7491320000008</v>
      </c>
      <c r="AA300" s="25">
        <f>IF(LEFT(AJ300,6)="Direct",O300,0)</f>
        <v>0</v>
      </c>
      <c r="AB300" s="25">
        <f>O300-AA300</f>
        <v>8288.36</v>
      </c>
      <c r="AC300" s="25">
        <f>AA300+AB300</f>
        <v>8288.36</v>
      </c>
      <c r="AD300" s="25">
        <f>IF(LEFT(AJ300,9)="direct-wa", O300,0)</f>
        <v>0</v>
      </c>
      <c r="AE300" s="25">
        <f>IF(AJ300="direct-wa",0,O300*Q300)</f>
        <v>839.6108680000001</v>
      </c>
      <c r="AF300" s="25">
        <f>AD300+AE300</f>
        <v>839.6108680000001</v>
      </c>
      <c r="AG300" s="25">
        <f>IF(LEFT(AJ300,9)="direct-or",O300,0)</f>
        <v>0</v>
      </c>
      <c r="AH300" s="25">
        <f>AB300-AE300</f>
        <v>7448.7491320000008</v>
      </c>
      <c r="AI300" s="25">
        <f>AG300+AH300</f>
        <v>7448.7491320000008</v>
      </c>
      <c r="AJ300" s="7" t="s">
        <v>52</v>
      </c>
    </row>
    <row r="301" spans="1:36" outlineLevel="2" x14ac:dyDescent="0.25">
      <c r="A301" s="102"/>
      <c r="B301" s="99"/>
      <c r="C301" s="101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9"/>
      <c r="O301" s="109"/>
      <c r="P301" s="103"/>
      <c r="Q301" s="117"/>
      <c r="R301" s="11">
        <f t="shared" ref="R301:Z301" si="409">SUBTOTAL(9,R300:R300)</f>
        <v>0</v>
      </c>
      <c r="S301" s="6">
        <f t="shared" si="409"/>
        <v>8288.36</v>
      </c>
      <c r="T301" s="20">
        <f t="shared" si="409"/>
        <v>8288.36</v>
      </c>
      <c r="U301" s="11">
        <f t="shared" si="409"/>
        <v>0</v>
      </c>
      <c r="V301" s="6">
        <f t="shared" si="409"/>
        <v>839.6108680000001</v>
      </c>
      <c r="W301" s="20">
        <f t="shared" si="409"/>
        <v>839.6108680000001</v>
      </c>
      <c r="X301" s="11">
        <f t="shared" si="409"/>
        <v>0</v>
      </c>
      <c r="Y301" s="6">
        <f t="shared" si="409"/>
        <v>7448.7491320000008</v>
      </c>
      <c r="Z301" s="20">
        <f t="shared" si="409"/>
        <v>7448.7491320000008</v>
      </c>
      <c r="AA301" s="25"/>
      <c r="AB301" s="25"/>
      <c r="AC301" s="25"/>
      <c r="AD301" s="25"/>
      <c r="AE301" s="25"/>
      <c r="AF301" s="25"/>
      <c r="AG301" s="25"/>
      <c r="AH301" s="25"/>
      <c r="AI301" s="25"/>
      <c r="AJ301" s="118" t="s">
        <v>268</v>
      </c>
    </row>
    <row r="302" spans="1:36" outlineLevel="3" x14ac:dyDescent="0.25">
      <c r="A302" s="102" t="s">
        <v>110</v>
      </c>
      <c r="B302" s="99">
        <v>4213.71</v>
      </c>
      <c r="N302" s="23">
        <f>B302</f>
        <v>4213.71</v>
      </c>
      <c r="O302" s="23">
        <f>SUM(B302:M302)</f>
        <v>4213.71</v>
      </c>
      <c r="P302" s="103"/>
      <c r="Q302" s="117">
        <v>0.2535</v>
      </c>
      <c r="R302" s="11">
        <f>IF(LEFT(AJ302,6)="Direct",N302,0)</f>
        <v>0</v>
      </c>
      <c r="S302" s="6">
        <f>N302-R302</f>
        <v>4213.71</v>
      </c>
      <c r="T302" s="20">
        <f>R302+S302</f>
        <v>4213.71</v>
      </c>
      <c r="U302" s="11">
        <f>IF(LEFT(AJ302,9)="direct-wa", N302,0)</f>
        <v>0</v>
      </c>
      <c r="V302" s="6">
        <f>IF(AJ302="direct-wa",0,N302*Q302)</f>
        <v>1068.175485</v>
      </c>
      <c r="W302" s="20">
        <f>U302+V302</f>
        <v>1068.175485</v>
      </c>
      <c r="X302" s="11">
        <f>IF(LEFT(AJ302,9)="direct-or",N302,0)</f>
        <v>0</v>
      </c>
      <c r="Y302" s="6">
        <f>S302-V302</f>
        <v>3145.5345150000003</v>
      </c>
      <c r="Z302" s="20">
        <f>X302+Y302</f>
        <v>3145.5345150000003</v>
      </c>
      <c r="AA302" s="25">
        <f>IF(LEFT(AJ302,6)="Direct",O302,0)</f>
        <v>0</v>
      </c>
      <c r="AB302" s="25">
        <f>O302-AA302</f>
        <v>4213.71</v>
      </c>
      <c r="AC302" s="25">
        <f>AA302+AB302</f>
        <v>4213.71</v>
      </c>
      <c r="AD302" s="25">
        <f>IF(LEFT(AJ302,9)="direct-wa", O302,0)</f>
        <v>0</v>
      </c>
      <c r="AE302" s="25">
        <f>IF(AJ302="direct-wa",0,O302*Q302)</f>
        <v>1068.175485</v>
      </c>
      <c r="AF302" s="25">
        <f>AD302+AE302</f>
        <v>1068.175485</v>
      </c>
      <c r="AG302" s="25">
        <f>IF(LEFT(AJ302,9)="direct-or",O302,0)</f>
        <v>0</v>
      </c>
      <c r="AH302" s="25">
        <f>AB302-AE302</f>
        <v>3145.5345150000003</v>
      </c>
      <c r="AI302" s="25">
        <f>AG302+AH302</f>
        <v>3145.5345150000003</v>
      </c>
      <c r="AJ302" s="7" t="s">
        <v>51</v>
      </c>
    </row>
    <row r="303" spans="1:36" outlineLevel="2" x14ac:dyDescent="0.25">
      <c r="A303" s="102"/>
      <c r="B303" s="99"/>
      <c r="C303" s="101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9"/>
      <c r="O303" s="109"/>
      <c r="P303" s="103"/>
      <c r="Q303" s="117"/>
      <c r="R303" s="11">
        <f t="shared" ref="R303:Z303" si="410">SUBTOTAL(9,R302:R302)</f>
        <v>0</v>
      </c>
      <c r="S303" s="6">
        <f t="shared" si="410"/>
        <v>4213.71</v>
      </c>
      <c r="T303" s="20">
        <f t="shared" si="410"/>
        <v>4213.71</v>
      </c>
      <c r="U303" s="11">
        <f t="shared" si="410"/>
        <v>0</v>
      </c>
      <c r="V303" s="6">
        <f t="shared" si="410"/>
        <v>1068.175485</v>
      </c>
      <c r="W303" s="20">
        <f t="shared" si="410"/>
        <v>1068.175485</v>
      </c>
      <c r="X303" s="11">
        <f t="shared" si="410"/>
        <v>0</v>
      </c>
      <c r="Y303" s="6">
        <f t="shared" si="410"/>
        <v>3145.5345150000003</v>
      </c>
      <c r="Z303" s="20">
        <f t="shared" si="410"/>
        <v>3145.5345150000003</v>
      </c>
      <c r="AA303" s="25"/>
      <c r="AB303" s="25"/>
      <c r="AC303" s="25"/>
      <c r="AD303" s="25"/>
      <c r="AE303" s="25"/>
      <c r="AF303" s="25"/>
      <c r="AG303" s="25"/>
      <c r="AH303" s="25"/>
      <c r="AI303" s="25"/>
      <c r="AJ303" s="118" t="s">
        <v>280</v>
      </c>
    </row>
    <row r="304" spans="1:36" outlineLevel="1" x14ac:dyDescent="0.25">
      <c r="A304" s="128" t="s">
        <v>109</v>
      </c>
      <c r="B304" s="119"/>
      <c r="C304" s="120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1"/>
      <c r="O304" s="121"/>
      <c r="P304" s="122"/>
      <c r="Q304" s="123"/>
      <c r="R304" s="124">
        <f t="shared" ref="R304:Z304" si="411">SUBTOTAL(9,R300:R302)</f>
        <v>0</v>
      </c>
      <c r="S304" s="125">
        <f t="shared" si="411"/>
        <v>12502.07</v>
      </c>
      <c r="T304" s="126">
        <f t="shared" si="411"/>
        <v>12502.07</v>
      </c>
      <c r="U304" s="124">
        <f t="shared" si="411"/>
        <v>0</v>
      </c>
      <c r="V304" s="125">
        <f t="shared" si="411"/>
        <v>1907.786353</v>
      </c>
      <c r="W304" s="126">
        <f t="shared" si="411"/>
        <v>1907.786353</v>
      </c>
      <c r="X304" s="124">
        <f t="shared" si="411"/>
        <v>0</v>
      </c>
      <c r="Y304" s="125">
        <f t="shared" si="411"/>
        <v>10594.283647</v>
      </c>
      <c r="Z304" s="126">
        <f t="shared" si="411"/>
        <v>10594.283647</v>
      </c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27"/>
    </row>
    <row r="305" spans="1:36" outlineLevel="3" x14ac:dyDescent="0.25">
      <c r="A305" s="102" t="s">
        <v>112</v>
      </c>
      <c r="B305" s="99"/>
      <c r="N305" s="23">
        <f t="shared" ref="N305:N317" si="412">B305</f>
        <v>0</v>
      </c>
      <c r="O305" s="23">
        <f t="shared" ref="O305:O317" si="413">SUM(B305:M305)</f>
        <v>0</v>
      </c>
      <c r="P305" s="103"/>
      <c r="Q305" s="117">
        <v>0.1013</v>
      </c>
      <c r="R305" s="11">
        <f t="shared" ref="R305:R317" si="414">IF(LEFT(AJ305,6)="Direct",N305,0)</f>
        <v>0</v>
      </c>
      <c r="S305" s="6">
        <f t="shared" ref="S305:S317" si="415">N305-R305</f>
        <v>0</v>
      </c>
      <c r="T305" s="20">
        <f t="shared" ref="T305:T317" si="416">R305+S305</f>
        <v>0</v>
      </c>
      <c r="U305" s="11">
        <f t="shared" ref="U305:U317" si="417">IF(LEFT(AJ305,9)="direct-wa", N305,0)</f>
        <v>0</v>
      </c>
      <c r="V305" s="6">
        <f t="shared" ref="V305:V317" si="418">IF(AJ305="direct-wa",0,N305*Q305)</f>
        <v>0</v>
      </c>
      <c r="W305" s="20">
        <f t="shared" ref="W305:W317" si="419">U305+V305</f>
        <v>0</v>
      </c>
      <c r="X305" s="11">
        <f t="shared" ref="X305:X317" si="420">IF(LEFT(AJ305,9)="direct-or",N305,0)</f>
        <v>0</v>
      </c>
      <c r="Y305" s="6">
        <f t="shared" ref="Y305:Y317" si="421">S305-V305</f>
        <v>0</v>
      </c>
      <c r="Z305" s="20">
        <f t="shared" ref="Z305:Z317" si="422">X305+Y305</f>
        <v>0</v>
      </c>
      <c r="AA305" s="25">
        <f t="shared" ref="AA305:AA317" si="423">IF(LEFT(AJ305,6)="Direct",O305,0)</f>
        <v>0</v>
      </c>
      <c r="AB305" s="25">
        <f t="shared" ref="AB305:AB317" si="424">O305-AA305</f>
        <v>0</v>
      </c>
      <c r="AC305" s="25">
        <f t="shared" ref="AC305:AC317" si="425">AA305+AB305</f>
        <v>0</v>
      </c>
      <c r="AD305" s="25">
        <f t="shared" ref="AD305:AD317" si="426">IF(LEFT(AJ305,9)="direct-wa", O305,0)</f>
        <v>0</v>
      </c>
      <c r="AE305" s="25">
        <f t="shared" ref="AE305:AE317" si="427">IF(AJ305="direct-wa",0,O305*Q305)</f>
        <v>0</v>
      </c>
      <c r="AF305" s="25">
        <f t="shared" ref="AF305:AF317" si="428">AD305+AE305</f>
        <v>0</v>
      </c>
      <c r="AG305" s="25">
        <f t="shared" ref="AG305:AG317" si="429">IF(LEFT(AJ305,9)="direct-or",O305,0)</f>
        <v>0</v>
      </c>
      <c r="AH305" s="25">
        <f t="shared" ref="AH305:AH317" si="430">AB305-AE305</f>
        <v>0</v>
      </c>
      <c r="AI305" s="25">
        <f t="shared" ref="AI305:AI317" si="431">AG305+AH305</f>
        <v>0</v>
      </c>
      <c r="AJ305" s="7" t="s">
        <v>52</v>
      </c>
    </row>
    <row r="306" spans="1:36" outlineLevel="3" x14ac:dyDescent="0.25">
      <c r="A306" s="102" t="s">
        <v>112</v>
      </c>
      <c r="B306" s="99"/>
      <c r="N306" s="23">
        <f t="shared" si="412"/>
        <v>0</v>
      </c>
      <c r="O306" s="23">
        <f t="shared" si="413"/>
        <v>0</v>
      </c>
      <c r="P306" s="103"/>
      <c r="Q306" s="117">
        <v>0.1013</v>
      </c>
      <c r="R306" s="11">
        <f t="shared" si="414"/>
        <v>0</v>
      </c>
      <c r="S306" s="6">
        <f t="shared" si="415"/>
        <v>0</v>
      </c>
      <c r="T306" s="20">
        <f t="shared" si="416"/>
        <v>0</v>
      </c>
      <c r="U306" s="11">
        <f t="shared" si="417"/>
        <v>0</v>
      </c>
      <c r="V306" s="6">
        <f t="shared" si="418"/>
        <v>0</v>
      </c>
      <c r="W306" s="20">
        <f t="shared" si="419"/>
        <v>0</v>
      </c>
      <c r="X306" s="11">
        <f t="shared" si="420"/>
        <v>0</v>
      </c>
      <c r="Y306" s="6">
        <f t="shared" si="421"/>
        <v>0</v>
      </c>
      <c r="Z306" s="20">
        <f t="shared" si="422"/>
        <v>0</v>
      </c>
      <c r="AA306" s="25">
        <f t="shared" si="423"/>
        <v>0</v>
      </c>
      <c r="AB306" s="25">
        <f t="shared" si="424"/>
        <v>0</v>
      </c>
      <c r="AC306" s="25">
        <f t="shared" si="425"/>
        <v>0</v>
      </c>
      <c r="AD306" s="25">
        <f t="shared" si="426"/>
        <v>0</v>
      </c>
      <c r="AE306" s="25">
        <f t="shared" si="427"/>
        <v>0</v>
      </c>
      <c r="AF306" s="25">
        <f t="shared" si="428"/>
        <v>0</v>
      </c>
      <c r="AG306" s="25">
        <f t="shared" si="429"/>
        <v>0</v>
      </c>
      <c r="AH306" s="25">
        <f t="shared" si="430"/>
        <v>0</v>
      </c>
      <c r="AI306" s="25">
        <f t="shared" si="431"/>
        <v>0</v>
      </c>
      <c r="AJ306" s="7" t="s">
        <v>52</v>
      </c>
    </row>
    <row r="307" spans="1:36" outlineLevel="3" x14ac:dyDescent="0.25">
      <c r="A307" s="102" t="s">
        <v>112</v>
      </c>
      <c r="B307" s="99">
        <v>22463.54</v>
      </c>
      <c r="N307" s="23">
        <f t="shared" si="412"/>
        <v>22463.54</v>
      </c>
      <c r="O307" s="23">
        <f t="shared" si="413"/>
        <v>22463.54</v>
      </c>
      <c r="P307" s="103"/>
      <c r="Q307" s="117">
        <v>0.1013</v>
      </c>
      <c r="R307" s="11">
        <f t="shared" si="414"/>
        <v>0</v>
      </c>
      <c r="S307" s="6">
        <f t="shared" si="415"/>
        <v>22463.54</v>
      </c>
      <c r="T307" s="20">
        <f t="shared" si="416"/>
        <v>22463.54</v>
      </c>
      <c r="U307" s="11">
        <f t="shared" si="417"/>
        <v>0</v>
      </c>
      <c r="V307" s="6">
        <f t="shared" si="418"/>
        <v>2275.5566020000001</v>
      </c>
      <c r="W307" s="20">
        <f t="shared" si="419"/>
        <v>2275.5566020000001</v>
      </c>
      <c r="X307" s="11">
        <f t="shared" si="420"/>
        <v>0</v>
      </c>
      <c r="Y307" s="6">
        <f t="shared" si="421"/>
        <v>20187.983398</v>
      </c>
      <c r="Z307" s="20">
        <f t="shared" si="422"/>
        <v>20187.983398</v>
      </c>
      <c r="AA307" s="25">
        <f t="shared" si="423"/>
        <v>0</v>
      </c>
      <c r="AB307" s="25">
        <f t="shared" si="424"/>
        <v>22463.54</v>
      </c>
      <c r="AC307" s="25">
        <f t="shared" si="425"/>
        <v>22463.54</v>
      </c>
      <c r="AD307" s="25">
        <f t="shared" si="426"/>
        <v>0</v>
      </c>
      <c r="AE307" s="25">
        <f t="shared" si="427"/>
        <v>2275.5566020000001</v>
      </c>
      <c r="AF307" s="25">
        <f t="shared" si="428"/>
        <v>2275.5566020000001</v>
      </c>
      <c r="AG307" s="25">
        <f t="shared" si="429"/>
        <v>0</v>
      </c>
      <c r="AH307" s="25">
        <f t="shared" si="430"/>
        <v>20187.983398</v>
      </c>
      <c r="AI307" s="25">
        <f t="shared" si="431"/>
        <v>20187.983398</v>
      </c>
      <c r="AJ307" s="7" t="s">
        <v>52</v>
      </c>
    </row>
    <row r="308" spans="1:36" outlineLevel="3" x14ac:dyDescent="0.25">
      <c r="A308" s="102" t="s">
        <v>112</v>
      </c>
      <c r="B308" s="99">
        <v>17178.13</v>
      </c>
      <c r="N308" s="23">
        <f t="shared" si="412"/>
        <v>17178.13</v>
      </c>
      <c r="O308" s="23">
        <f t="shared" si="413"/>
        <v>17178.13</v>
      </c>
      <c r="P308" s="103"/>
      <c r="Q308" s="117">
        <v>0.1013</v>
      </c>
      <c r="R308" s="11">
        <f t="shared" si="414"/>
        <v>0</v>
      </c>
      <c r="S308" s="6">
        <f t="shared" si="415"/>
        <v>17178.13</v>
      </c>
      <c r="T308" s="20">
        <f t="shared" si="416"/>
        <v>17178.13</v>
      </c>
      <c r="U308" s="11">
        <f t="shared" si="417"/>
        <v>0</v>
      </c>
      <c r="V308" s="6">
        <f t="shared" si="418"/>
        <v>1740.144569</v>
      </c>
      <c r="W308" s="20">
        <f t="shared" si="419"/>
        <v>1740.144569</v>
      </c>
      <c r="X308" s="11">
        <f t="shared" si="420"/>
        <v>0</v>
      </c>
      <c r="Y308" s="6">
        <f t="shared" si="421"/>
        <v>15437.985431000001</v>
      </c>
      <c r="Z308" s="20">
        <f t="shared" si="422"/>
        <v>15437.985431000001</v>
      </c>
      <c r="AA308" s="25">
        <f t="shared" si="423"/>
        <v>0</v>
      </c>
      <c r="AB308" s="25">
        <f t="shared" si="424"/>
        <v>17178.13</v>
      </c>
      <c r="AC308" s="25">
        <f t="shared" si="425"/>
        <v>17178.13</v>
      </c>
      <c r="AD308" s="25">
        <f t="shared" si="426"/>
        <v>0</v>
      </c>
      <c r="AE308" s="25">
        <f t="shared" si="427"/>
        <v>1740.144569</v>
      </c>
      <c r="AF308" s="25">
        <f t="shared" si="428"/>
        <v>1740.144569</v>
      </c>
      <c r="AG308" s="25">
        <f t="shared" si="429"/>
        <v>0</v>
      </c>
      <c r="AH308" s="25">
        <f t="shared" si="430"/>
        <v>15437.985431000001</v>
      </c>
      <c r="AI308" s="25">
        <f t="shared" si="431"/>
        <v>15437.985431000001</v>
      </c>
      <c r="AJ308" s="7" t="s">
        <v>52</v>
      </c>
    </row>
    <row r="309" spans="1:36" outlineLevel="3" x14ac:dyDescent="0.25">
      <c r="A309" s="102" t="s">
        <v>112</v>
      </c>
      <c r="B309" s="99">
        <v>14022.73</v>
      </c>
      <c r="N309" s="23">
        <f t="shared" si="412"/>
        <v>14022.73</v>
      </c>
      <c r="O309" s="23">
        <f t="shared" si="413"/>
        <v>14022.73</v>
      </c>
      <c r="P309" s="103"/>
      <c r="Q309" s="117">
        <v>0.1013</v>
      </c>
      <c r="R309" s="11">
        <f t="shared" si="414"/>
        <v>0</v>
      </c>
      <c r="S309" s="6">
        <f t="shared" si="415"/>
        <v>14022.73</v>
      </c>
      <c r="T309" s="20">
        <f t="shared" si="416"/>
        <v>14022.73</v>
      </c>
      <c r="U309" s="11">
        <f t="shared" si="417"/>
        <v>0</v>
      </c>
      <c r="V309" s="6">
        <f t="shared" si="418"/>
        <v>1420.502549</v>
      </c>
      <c r="W309" s="20">
        <f t="shared" si="419"/>
        <v>1420.502549</v>
      </c>
      <c r="X309" s="11">
        <f t="shared" si="420"/>
        <v>0</v>
      </c>
      <c r="Y309" s="6">
        <f t="shared" si="421"/>
        <v>12602.227450999999</v>
      </c>
      <c r="Z309" s="20">
        <f t="shared" si="422"/>
        <v>12602.227450999999</v>
      </c>
      <c r="AA309" s="25">
        <f t="shared" si="423"/>
        <v>0</v>
      </c>
      <c r="AB309" s="25">
        <f t="shared" si="424"/>
        <v>14022.73</v>
      </c>
      <c r="AC309" s="25">
        <f t="shared" si="425"/>
        <v>14022.73</v>
      </c>
      <c r="AD309" s="25">
        <f t="shared" si="426"/>
        <v>0</v>
      </c>
      <c r="AE309" s="25">
        <f t="shared" si="427"/>
        <v>1420.502549</v>
      </c>
      <c r="AF309" s="25">
        <f t="shared" si="428"/>
        <v>1420.502549</v>
      </c>
      <c r="AG309" s="25">
        <f t="shared" si="429"/>
        <v>0</v>
      </c>
      <c r="AH309" s="25">
        <f t="shared" si="430"/>
        <v>12602.227450999999</v>
      </c>
      <c r="AI309" s="25">
        <f t="shared" si="431"/>
        <v>12602.227450999999</v>
      </c>
      <c r="AJ309" s="7" t="s">
        <v>52</v>
      </c>
    </row>
    <row r="310" spans="1:36" outlineLevel="3" x14ac:dyDescent="0.25">
      <c r="A310" s="102" t="s">
        <v>112</v>
      </c>
      <c r="B310" s="99"/>
      <c r="N310" s="23">
        <f t="shared" si="412"/>
        <v>0</v>
      </c>
      <c r="O310" s="23">
        <f t="shared" si="413"/>
        <v>0</v>
      </c>
      <c r="P310" s="103"/>
      <c r="Q310" s="117">
        <v>0.1013</v>
      </c>
      <c r="R310" s="11">
        <f t="shared" si="414"/>
        <v>0</v>
      </c>
      <c r="S310" s="6">
        <f t="shared" si="415"/>
        <v>0</v>
      </c>
      <c r="T310" s="20">
        <f t="shared" si="416"/>
        <v>0</v>
      </c>
      <c r="U310" s="11">
        <f t="shared" si="417"/>
        <v>0</v>
      </c>
      <c r="V310" s="6">
        <f t="shared" si="418"/>
        <v>0</v>
      </c>
      <c r="W310" s="20">
        <f t="shared" si="419"/>
        <v>0</v>
      </c>
      <c r="X310" s="11">
        <f t="shared" si="420"/>
        <v>0</v>
      </c>
      <c r="Y310" s="6">
        <f t="shared" si="421"/>
        <v>0</v>
      </c>
      <c r="Z310" s="20">
        <f t="shared" si="422"/>
        <v>0</v>
      </c>
      <c r="AA310" s="25">
        <f t="shared" si="423"/>
        <v>0</v>
      </c>
      <c r="AB310" s="25">
        <f t="shared" si="424"/>
        <v>0</v>
      </c>
      <c r="AC310" s="25">
        <f t="shared" si="425"/>
        <v>0</v>
      </c>
      <c r="AD310" s="25">
        <f t="shared" si="426"/>
        <v>0</v>
      </c>
      <c r="AE310" s="25">
        <f t="shared" si="427"/>
        <v>0</v>
      </c>
      <c r="AF310" s="25">
        <f t="shared" si="428"/>
        <v>0</v>
      </c>
      <c r="AG310" s="25">
        <f t="shared" si="429"/>
        <v>0</v>
      </c>
      <c r="AH310" s="25">
        <f t="shared" si="430"/>
        <v>0</v>
      </c>
      <c r="AI310" s="25">
        <f t="shared" si="431"/>
        <v>0</v>
      </c>
      <c r="AJ310" s="7" t="s">
        <v>52</v>
      </c>
    </row>
    <row r="311" spans="1:36" outlineLevel="3" x14ac:dyDescent="0.25">
      <c r="A311" s="102" t="s">
        <v>112</v>
      </c>
      <c r="B311" s="99">
        <v>120683.19</v>
      </c>
      <c r="N311" s="23">
        <f t="shared" si="412"/>
        <v>120683.19</v>
      </c>
      <c r="O311" s="23">
        <f t="shared" si="413"/>
        <v>120683.19</v>
      </c>
      <c r="P311" s="103"/>
      <c r="Q311" s="117">
        <v>0.1013</v>
      </c>
      <c r="R311" s="11">
        <f t="shared" si="414"/>
        <v>0</v>
      </c>
      <c r="S311" s="6">
        <f t="shared" si="415"/>
        <v>120683.19</v>
      </c>
      <c r="T311" s="20">
        <f t="shared" si="416"/>
        <v>120683.19</v>
      </c>
      <c r="U311" s="11">
        <f t="shared" si="417"/>
        <v>0</v>
      </c>
      <c r="V311" s="6">
        <f t="shared" si="418"/>
        <v>12225.207147000001</v>
      </c>
      <c r="W311" s="20">
        <f t="shared" si="419"/>
        <v>12225.207147000001</v>
      </c>
      <c r="X311" s="11">
        <f t="shared" si="420"/>
        <v>0</v>
      </c>
      <c r="Y311" s="6">
        <f t="shared" si="421"/>
        <v>108457.98285299999</v>
      </c>
      <c r="Z311" s="20">
        <f t="shared" si="422"/>
        <v>108457.98285299999</v>
      </c>
      <c r="AA311" s="25">
        <f t="shared" si="423"/>
        <v>0</v>
      </c>
      <c r="AB311" s="25">
        <f t="shared" si="424"/>
        <v>120683.19</v>
      </c>
      <c r="AC311" s="25">
        <f t="shared" si="425"/>
        <v>120683.19</v>
      </c>
      <c r="AD311" s="25">
        <f t="shared" si="426"/>
        <v>0</v>
      </c>
      <c r="AE311" s="25">
        <f t="shared" si="427"/>
        <v>12225.207147000001</v>
      </c>
      <c r="AF311" s="25">
        <f t="shared" si="428"/>
        <v>12225.207147000001</v>
      </c>
      <c r="AG311" s="25">
        <f t="shared" si="429"/>
        <v>0</v>
      </c>
      <c r="AH311" s="25">
        <f t="shared" si="430"/>
        <v>108457.98285299999</v>
      </c>
      <c r="AI311" s="25">
        <f t="shared" si="431"/>
        <v>108457.98285299999</v>
      </c>
      <c r="AJ311" s="7" t="s">
        <v>52</v>
      </c>
    </row>
    <row r="312" spans="1:36" outlineLevel="3" x14ac:dyDescent="0.25">
      <c r="A312" s="102" t="s">
        <v>112</v>
      </c>
      <c r="B312" s="99">
        <v>20133.18</v>
      </c>
      <c r="N312" s="23">
        <f t="shared" si="412"/>
        <v>20133.18</v>
      </c>
      <c r="O312" s="23">
        <f t="shared" si="413"/>
        <v>20133.18</v>
      </c>
      <c r="P312" s="103"/>
      <c r="Q312" s="117">
        <v>0.1013</v>
      </c>
      <c r="R312" s="11">
        <f t="shared" si="414"/>
        <v>0</v>
      </c>
      <c r="S312" s="6">
        <f t="shared" si="415"/>
        <v>20133.18</v>
      </c>
      <c r="T312" s="20">
        <f t="shared" si="416"/>
        <v>20133.18</v>
      </c>
      <c r="U312" s="11">
        <f t="shared" si="417"/>
        <v>0</v>
      </c>
      <c r="V312" s="6">
        <f t="shared" si="418"/>
        <v>2039.4911340000001</v>
      </c>
      <c r="W312" s="20">
        <f t="shared" si="419"/>
        <v>2039.4911340000001</v>
      </c>
      <c r="X312" s="11">
        <f t="shared" si="420"/>
        <v>0</v>
      </c>
      <c r="Y312" s="6">
        <f t="shared" si="421"/>
        <v>18093.688866</v>
      </c>
      <c r="Z312" s="20">
        <f t="shared" si="422"/>
        <v>18093.688866</v>
      </c>
      <c r="AA312" s="25">
        <f t="shared" si="423"/>
        <v>0</v>
      </c>
      <c r="AB312" s="25">
        <f t="shared" si="424"/>
        <v>20133.18</v>
      </c>
      <c r="AC312" s="25">
        <f t="shared" si="425"/>
        <v>20133.18</v>
      </c>
      <c r="AD312" s="25">
        <f t="shared" si="426"/>
        <v>0</v>
      </c>
      <c r="AE312" s="25">
        <f t="shared" si="427"/>
        <v>2039.4911340000001</v>
      </c>
      <c r="AF312" s="25">
        <f t="shared" si="428"/>
        <v>2039.4911340000001</v>
      </c>
      <c r="AG312" s="25">
        <f t="shared" si="429"/>
        <v>0</v>
      </c>
      <c r="AH312" s="25">
        <f t="shared" si="430"/>
        <v>18093.688866</v>
      </c>
      <c r="AI312" s="25">
        <f t="shared" si="431"/>
        <v>18093.688866</v>
      </c>
      <c r="AJ312" s="7" t="s">
        <v>52</v>
      </c>
    </row>
    <row r="313" spans="1:36" outlineLevel="3" x14ac:dyDescent="0.25">
      <c r="A313" s="102" t="s">
        <v>112</v>
      </c>
      <c r="B313" s="99"/>
      <c r="N313" s="23">
        <f t="shared" si="412"/>
        <v>0</v>
      </c>
      <c r="O313" s="23">
        <f t="shared" si="413"/>
        <v>0</v>
      </c>
      <c r="P313" s="103"/>
      <c r="Q313" s="117">
        <v>0.1013</v>
      </c>
      <c r="R313" s="11">
        <f t="shared" si="414"/>
        <v>0</v>
      </c>
      <c r="S313" s="6">
        <f t="shared" si="415"/>
        <v>0</v>
      </c>
      <c r="T313" s="20">
        <f t="shared" si="416"/>
        <v>0</v>
      </c>
      <c r="U313" s="11">
        <f t="shared" si="417"/>
        <v>0</v>
      </c>
      <c r="V313" s="6">
        <f t="shared" si="418"/>
        <v>0</v>
      </c>
      <c r="W313" s="20">
        <f t="shared" si="419"/>
        <v>0</v>
      </c>
      <c r="X313" s="11">
        <f t="shared" si="420"/>
        <v>0</v>
      </c>
      <c r="Y313" s="6">
        <f t="shared" si="421"/>
        <v>0</v>
      </c>
      <c r="Z313" s="20">
        <f t="shared" si="422"/>
        <v>0</v>
      </c>
      <c r="AA313" s="25">
        <f t="shared" si="423"/>
        <v>0</v>
      </c>
      <c r="AB313" s="25">
        <f t="shared" si="424"/>
        <v>0</v>
      </c>
      <c r="AC313" s="25">
        <f t="shared" si="425"/>
        <v>0</v>
      </c>
      <c r="AD313" s="25">
        <f t="shared" si="426"/>
        <v>0</v>
      </c>
      <c r="AE313" s="25">
        <f t="shared" si="427"/>
        <v>0</v>
      </c>
      <c r="AF313" s="25">
        <f t="shared" si="428"/>
        <v>0</v>
      </c>
      <c r="AG313" s="25">
        <f t="shared" si="429"/>
        <v>0</v>
      </c>
      <c r="AH313" s="25">
        <f t="shared" si="430"/>
        <v>0</v>
      </c>
      <c r="AI313" s="25">
        <f t="shared" si="431"/>
        <v>0</v>
      </c>
      <c r="AJ313" s="7" t="s">
        <v>52</v>
      </c>
    </row>
    <row r="314" spans="1:36" outlineLevel="3" x14ac:dyDescent="0.25">
      <c r="A314" s="102" t="s">
        <v>112</v>
      </c>
      <c r="B314" s="99">
        <v>-8514.02</v>
      </c>
      <c r="N314" s="23">
        <f t="shared" si="412"/>
        <v>-8514.02</v>
      </c>
      <c r="O314" s="23">
        <f t="shared" si="413"/>
        <v>-8514.02</v>
      </c>
      <c r="P314" s="103"/>
      <c r="Q314" s="117">
        <v>0.1013</v>
      </c>
      <c r="R314" s="11">
        <f t="shared" si="414"/>
        <v>0</v>
      </c>
      <c r="S314" s="6">
        <f t="shared" si="415"/>
        <v>-8514.02</v>
      </c>
      <c r="T314" s="20">
        <f t="shared" si="416"/>
        <v>-8514.02</v>
      </c>
      <c r="U314" s="11">
        <f t="shared" si="417"/>
        <v>0</v>
      </c>
      <c r="V314" s="6">
        <f t="shared" si="418"/>
        <v>-862.47022600000003</v>
      </c>
      <c r="W314" s="20">
        <f t="shared" si="419"/>
        <v>-862.47022600000003</v>
      </c>
      <c r="X314" s="11">
        <f t="shared" si="420"/>
        <v>0</v>
      </c>
      <c r="Y314" s="6">
        <f t="shared" si="421"/>
        <v>-7651.5497740000001</v>
      </c>
      <c r="Z314" s="20">
        <f t="shared" si="422"/>
        <v>-7651.5497740000001</v>
      </c>
      <c r="AA314" s="25">
        <f t="shared" si="423"/>
        <v>0</v>
      </c>
      <c r="AB314" s="25">
        <f t="shared" si="424"/>
        <v>-8514.02</v>
      </c>
      <c r="AC314" s="25">
        <f t="shared" si="425"/>
        <v>-8514.02</v>
      </c>
      <c r="AD314" s="25">
        <f t="shared" si="426"/>
        <v>0</v>
      </c>
      <c r="AE314" s="25">
        <f t="shared" si="427"/>
        <v>-862.47022600000003</v>
      </c>
      <c r="AF314" s="25">
        <f t="shared" si="428"/>
        <v>-862.47022600000003</v>
      </c>
      <c r="AG314" s="25">
        <f t="shared" si="429"/>
        <v>0</v>
      </c>
      <c r="AH314" s="25">
        <f t="shared" si="430"/>
        <v>-7651.5497740000001</v>
      </c>
      <c r="AI314" s="25">
        <f t="shared" si="431"/>
        <v>-7651.5497740000001</v>
      </c>
      <c r="AJ314" s="7" t="s">
        <v>52</v>
      </c>
    </row>
    <row r="315" spans="1:36" outlineLevel="3" x14ac:dyDescent="0.25">
      <c r="A315" s="102" t="s">
        <v>112</v>
      </c>
      <c r="B315" s="99"/>
      <c r="N315" s="23">
        <f t="shared" si="412"/>
        <v>0</v>
      </c>
      <c r="O315" s="23">
        <f t="shared" si="413"/>
        <v>0</v>
      </c>
      <c r="P315" s="103"/>
      <c r="Q315" s="117">
        <v>0.1013</v>
      </c>
      <c r="R315" s="11">
        <f t="shared" si="414"/>
        <v>0</v>
      </c>
      <c r="S315" s="6">
        <f t="shared" si="415"/>
        <v>0</v>
      </c>
      <c r="T315" s="20">
        <f t="shared" si="416"/>
        <v>0</v>
      </c>
      <c r="U315" s="11">
        <f t="shared" si="417"/>
        <v>0</v>
      </c>
      <c r="V315" s="6">
        <f t="shared" si="418"/>
        <v>0</v>
      </c>
      <c r="W315" s="20">
        <f t="shared" si="419"/>
        <v>0</v>
      </c>
      <c r="X315" s="11">
        <f t="shared" si="420"/>
        <v>0</v>
      </c>
      <c r="Y315" s="6">
        <f t="shared" si="421"/>
        <v>0</v>
      </c>
      <c r="Z315" s="20">
        <f t="shared" si="422"/>
        <v>0</v>
      </c>
      <c r="AA315" s="25">
        <f t="shared" si="423"/>
        <v>0</v>
      </c>
      <c r="AB315" s="25">
        <f t="shared" si="424"/>
        <v>0</v>
      </c>
      <c r="AC315" s="25">
        <f t="shared" si="425"/>
        <v>0</v>
      </c>
      <c r="AD315" s="25">
        <f t="shared" si="426"/>
        <v>0</v>
      </c>
      <c r="AE315" s="25">
        <f t="shared" si="427"/>
        <v>0</v>
      </c>
      <c r="AF315" s="25">
        <f t="shared" si="428"/>
        <v>0</v>
      </c>
      <c r="AG315" s="25">
        <f t="shared" si="429"/>
        <v>0</v>
      </c>
      <c r="AH315" s="25">
        <f t="shared" si="430"/>
        <v>0</v>
      </c>
      <c r="AI315" s="25">
        <f t="shared" si="431"/>
        <v>0</v>
      </c>
      <c r="AJ315" s="7" t="s">
        <v>52</v>
      </c>
    </row>
    <row r="316" spans="1:36" outlineLevel="3" x14ac:dyDescent="0.25">
      <c r="A316" s="102" t="s">
        <v>112</v>
      </c>
      <c r="B316" s="99">
        <v>2583.9699999999998</v>
      </c>
      <c r="N316" s="23">
        <f t="shared" si="412"/>
        <v>2583.9699999999998</v>
      </c>
      <c r="O316" s="23">
        <f t="shared" si="413"/>
        <v>2583.9699999999998</v>
      </c>
      <c r="P316" s="103"/>
      <c r="Q316" s="117">
        <v>0.1013</v>
      </c>
      <c r="R316" s="11">
        <f t="shared" si="414"/>
        <v>0</v>
      </c>
      <c r="S316" s="6">
        <f t="shared" si="415"/>
        <v>2583.9699999999998</v>
      </c>
      <c r="T316" s="20">
        <f t="shared" si="416"/>
        <v>2583.9699999999998</v>
      </c>
      <c r="U316" s="11">
        <f t="shared" si="417"/>
        <v>0</v>
      </c>
      <c r="V316" s="6">
        <f t="shared" si="418"/>
        <v>261.75616099999996</v>
      </c>
      <c r="W316" s="20">
        <f t="shared" si="419"/>
        <v>261.75616099999996</v>
      </c>
      <c r="X316" s="11">
        <f t="shared" si="420"/>
        <v>0</v>
      </c>
      <c r="Y316" s="6">
        <f t="shared" si="421"/>
        <v>2322.213839</v>
      </c>
      <c r="Z316" s="20">
        <f t="shared" si="422"/>
        <v>2322.213839</v>
      </c>
      <c r="AA316" s="25">
        <f t="shared" si="423"/>
        <v>0</v>
      </c>
      <c r="AB316" s="25">
        <f t="shared" si="424"/>
        <v>2583.9699999999998</v>
      </c>
      <c r="AC316" s="25">
        <f t="shared" si="425"/>
        <v>2583.9699999999998</v>
      </c>
      <c r="AD316" s="25">
        <f t="shared" si="426"/>
        <v>0</v>
      </c>
      <c r="AE316" s="25">
        <f t="shared" si="427"/>
        <v>261.75616099999996</v>
      </c>
      <c r="AF316" s="25">
        <f t="shared" si="428"/>
        <v>261.75616099999996</v>
      </c>
      <c r="AG316" s="25">
        <f t="shared" si="429"/>
        <v>0</v>
      </c>
      <c r="AH316" s="25">
        <f t="shared" si="430"/>
        <v>2322.213839</v>
      </c>
      <c r="AI316" s="25">
        <f t="shared" si="431"/>
        <v>2322.213839</v>
      </c>
      <c r="AJ316" s="7" t="s">
        <v>52</v>
      </c>
    </row>
    <row r="317" spans="1:36" outlineLevel="3" x14ac:dyDescent="0.25">
      <c r="A317" s="102" t="s">
        <v>112</v>
      </c>
      <c r="B317" s="99">
        <v>26170.06</v>
      </c>
      <c r="N317" s="23">
        <f t="shared" si="412"/>
        <v>26170.06</v>
      </c>
      <c r="O317" s="23">
        <f t="shared" si="413"/>
        <v>26170.06</v>
      </c>
      <c r="P317" s="103"/>
      <c r="Q317" s="117">
        <v>0.1013</v>
      </c>
      <c r="R317" s="11">
        <f t="shared" si="414"/>
        <v>0</v>
      </c>
      <c r="S317" s="6">
        <f t="shared" si="415"/>
        <v>26170.06</v>
      </c>
      <c r="T317" s="20">
        <f t="shared" si="416"/>
        <v>26170.06</v>
      </c>
      <c r="U317" s="11">
        <f t="shared" si="417"/>
        <v>0</v>
      </c>
      <c r="V317" s="6">
        <f t="shared" si="418"/>
        <v>2651.0270780000001</v>
      </c>
      <c r="W317" s="20">
        <f t="shared" si="419"/>
        <v>2651.0270780000001</v>
      </c>
      <c r="X317" s="11">
        <f t="shared" si="420"/>
        <v>0</v>
      </c>
      <c r="Y317" s="6">
        <f t="shared" si="421"/>
        <v>23519.032922000002</v>
      </c>
      <c r="Z317" s="20">
        <f t="shared" si="422"/>
        <v>23519.032922000002</v>
      </c>
      <c r="AA317" s="25">
        <f t="shared" si="423"/>
        <v>0</v>
      </c>
      <c r="AB317" s="25">
        <f t="shared" si="424"/>
        <v>26170.06</v>
      </c>
      <c r="AC317" s="25">
        <f t="shared" si="425"/>
        <v>26170.06</v>
      </c>
      <c r="AD317" s="25">
        <f t="shared" si="426"/>
        <v>0</v>
      </c>
      <c r="AE317" s="25">
        <f t="shared" si="427"/>
        <v>2651.0270780000001</v>
      </c>
      <c r="AF317" s="25">
        <f t="shared" si="428"/>
        <v>2651.0270780000001</v>
      </c>
      <c r="AG317" s="25">
        <f t="shared" si="429"/>
        <v>0</v>
      </c>
      <c r="AH317" s="25">
        <f t="shared" si="430"/>
        <v>23519.032922000002</v>
      </c>
      <c r="AI317" s="25">
        <f t="shared" si="431"/>
        <v>23519.032922000002</v>
      </c>
      <c r="AJ317" s="7" t="s">
        <v>52</v>
      </c>
    </row>
    <row r="318" spans="1:36" outlineLevel="2" x14ac:dyDescent="0.25">
      <c r="A318" s="102"/>
      <c r="B318" s="99"/>
      <c r="C318" s="101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9"/>
      <c r="O318" s="109"/>
      <c r="P318" s="103"/>
      <c r="Q318" s="117"/>
      <c r="R318" s="11">
        <f t="shared" ref="R318:Z318" si="432">SUBTOTAL(9,R305:R317)</f>
        <v>0</v>
      </c>
      <c r="S318" s="6">
        <f t="shared" si="432"/>
        <v>214720.78</v>
      </c>
      <c r="T318" s="20">
        <f t="shared" si="432"/>
        <v>214720.78</v>
      </c>
      <c r="U318" s="11">
        <f t="shared" si="432"/>
        <v>0</v>
      </c>
      <c r="V318" s="6">
        <f t="shared" si="432"/>
        <v>21751.215014000001</v>
      </c>
      <c r="W318" s="20">
        <f t="shared" si="432"/>
        <v>21751.215014000001</v>
      </c>
      <c r="X318" s="11">
        <f t="shared" si="432"/>
        <v>0</v>
      </c>
      <c r="Y318" s="6">
        <f t="shared" si="432"/>
        <v>192969.56498600001</v>
      </c>
      <c r="Z318" s="20">
        <f t="shared" si="432"/>
        <v>192969.56498600001</v>
      </c>
      <c r="AA318" s="25"/>
      <c r="AB318" s="25"/>
      <c r="AC318" s="25"/>
      <c r="AD318" s="25"/>
      <c r="AE318" s="25"/>
      <c r="AF318" s="25"/>
      <c r="AG318" s="25"/>
      <c r="AH318" s="25"/>
      <c r="AI318" s="25"/>
      <c r="AJ318" s="118" t="s">
        <v>268</v>
      </c>
    </row>
    <row r="319" spans="1:36" outlineLevel="3" x14ac:dyDescent="0.25">
      <c r="A319" s="102" t="s">
        <v>112</v>
      </c>
      <c r="B319" s="99">
        <v>1533.55</v>
      </c>
      <c r="N319" s="23">
        <f>B319</f>
        <v>1533.55</v>
      </c>
      <c r="O319" s="23">
        <f>SUM(B319:M319)</f>
        <v>1533.55</v>
      </c>
      <c r="P319" s="103"/>
      <c r="Q319" s="117">
        <v>0.1086</v>
      </c>
      <c r="R319" s="11">
        <f>IF(LEFT(AJ319,6)="Direct",N319,0)</f>
        <v>0</v>
      </c>
      <c r="S319" s="6">
        <f>N319-R319</f>
        <v>1533.55</v>
      </c>
      <c r="T319" s="20">
        <f>R319+S319</f>
        <v>1533.55</v>
      </c>
      <c r="U319" s="11">
        <f>IF(LEFT(AJ319,9)="direct-wa", N319,0)</f>
        <v>0</v>
      </c>
      <c r="V319" s="6">
        <f>IF(AJ319="direct-wa",0,N319*Q319)</f>
        <v>166.54353</v>
      </c>
      <c r="W319" s="20">
        <f>U319+V319</f>
        <v>166.54353</v>
      </c>
      <c r="X319" s="11">
        <f>IF(LEFT(AJ319,9)="direct-or",N319,0)</f>
        <v>0</v>
      </c>
      <c r="Y319" s="6">
        <f>S319-V319</f>
        <v>1367.00647</v>
      </c>
      <c r="Z319" s="20">
        <f>X319+Y319</f>
        <v>1367.00647</v>
      </c>
      <c r="AA319" s="25">
        <f>IF(LEFT(AJ319,6)="Direct",O319,0)</f>
        <v>0</v>
      </c>
      <c r="AB319" s="25">
        <f>O319-AA319</f>
        <v>1533.55</v>
      </c>
      <c r="AC319" s="25">
        <f>AA319+AB319</f>
        <v>1533.55</v>
      </c>
      <c r="AD319" s="25">
        <f>IF(LEFT(AJ319,9)="direct-wa", O319,0)</f>
        <v>0</v>
      </c>
      <c r="AE319" s="25">
        <f>IF(AJ319="direct-wa",0,O319*Q319)</f>
        <v>166.54353</v>
      </c>
      <c r="AF319" s="25">
        <f>AD319+AE319</f>
        <v>166.54353</v>
      </c>
      <c r="AG319" s="25">
        <f>IF(LEFT(AJ319,9)="direct-or",O319,0)</f>
        <v>0</v>
      </c>
      <c r="AH319" s="25">
        <f>AB319-AE319</f>
        <v>1367.00647</v>
      </c>
      <c r="AI319" s="25">
        <f>AG319+AH319</f>
        <v>1367.00647</v>
      </c>
      <c r="AJ319" s="7" t="s">
        <v>60</v>
      </c>
    </row>
    <row r="320" spans="1:36" outlineLevel="2" x14ac:dyDescent="0.25">
      <c r="A320" s="102"/>
      <c r="B320" s="99"/>
      <c r="C320" s="101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9"/>
      <c r="O320" s="109"/>
      <c r="P320" s="103"/>
      <c r="Q320" s="117"/>
      <c r="R320" s="11">
        <f t="shared" ref="R320:Z320" si="433">SUBTOTAL(9,R319:R319)</f>
        <v>0</v>
      </c>
      <c r="S320" s="6">
        <f t="shared" si="433"/>
        <v>1533.55</v>
      </c>
      <c r="T320" s="20">
        <f t="shared" si="433"/>
        <v>1533.55</v>
      </c>
      <c r="U320" s="11">
        <f t="shared" si="433"/>
        <v>0</v>
      </c>
      <c r="V320" s="6">
        <f t="shared" si="433"/>
        <v>166.54353</v>
      </c>
      <c r="W320" s="20">
        <f t="shared" si="433"/>
        <v>166.54353</v>
      </c>
      <c r="X320" s="11">
        <f t="shared" si="433"/>
        <v>0</v>
      </c>
      <c r="Y320" s="6">
        <f t="shared" si="433"/>
        <v>1367.00647</v>
      </c>
      <c r="Z320" s="20">
        <f t="shared" si="433"/>
        <v>1367.00647</v>
      </c>
      <c r="AA320" s="25"/>
      <c r="AB320" s="25"/>
      <c r="AC320" s="25"/>
      <c r="AD320" s="25"/>
      <c r="AE320" s="25"/>
      <c r="AF320" s="25"/>
      <c r="AG320" s="25"/>
      <c r="AH320" s="25"/>
      <c r="AI320" s="25"/>
      <c r="AJ320" s="118" t="s">
        <v>266</v>
      </c>
    </row>
    <row r="321" spans="1:36" outlineLevel="3" x14ac:dyDescent="0.25">
      <c r="A321" s="102" t="s">
        <v>112</v>
      </c>
      <c r="B321" s="99">
        <v>1379.27</v>
      </c>
      <c r="N321" s="23">
        <f t="shared" ref="N321:N331" si="434">B321</f>
        <v>1379.27</v>
      </c>
      <c r="O321" s="23">
        <f t="shared" ref="O321:O331" si="435">SUM(B321:M321)</f>
        <v>1379.27</v>
      </c>
      <c r="P321" s="103"/>
      <c r="Q321" s="117">
        <v>0</v>
      </c>
      <c r="R321" s="11">
        <f t="shared" ref="R321:R331" si="436">IF(LEFT(AJ321,6)="Direct",N321,0)</f>
        <v>1379.27</v>
      </c>
      <c r="S321" s="6">
        <f t="shared" ref="S321:S331" si="437">N321-R321</f>
        <v>0</v>
      </c>
      <c r="T321" s="20">
        <f t="shared" ref="T321:T331" si="438">R321+S321</f>
        <v>1379.27</v>
      </c>
      <c r="U321" s="11">
        <f t="shared" ref="U321:U331" si="439">IF(LEFT(AJ321,9)="direct-wa", N321,0)</f>
        <v>0</v>
      </c>
      <c r="V321" s="6">
        <f t="shared" ref="V321:V331" si="440">IF(AJ321="direct-wa",0,N321*Q321)</f>
        <v>0</v>
      </c>
      <c r="W321" s="20">
        <f t="shared" ref="W321:W331" si="441">U321+V321</f>
        <v>0</v>
      </c>
      <c r="X321" s="11">
        <f t="shared" ref="X321:X331" si="442">IF(LEFT(AJ321,9)="direct-or",N321,0)</f>
        <v>1379.27</v>
      </c>
      <c r="Y321" s="6">
        <f t="shared" ref="Y321:Y331" si="443">S321-V321</f>
        <v>0</v>
      </c>
      <c r="Z321" s="20">
        <f t="shared" ref="Z321:Z331" si="444">X321+Y321</f>
        <v>1379.27</v>
      </c>
      <c r="AA321" s="25">
        <f t="shared" ref="AA321:AA331" si="445">IF(LEFT(AJ321,6)="Direct",O321,0)</f>
        <v>1379.27</v>
      </c>
      <c r="AB321" s="25">
        <f t="shared" ref="AB321:AB331" si="446">O321-AA321</f>
        <v>0</v>
      </c>
      <c r="AC321" s="25">
        <f t="shared" ref="AC321:AC331" si="447">AA321+AB321</f>
        <v>1379.27</v>
      </c>
      <c r="AD321" s="25">
        <f t="shared" ref="AD321:AD331" si="448">IF(LEFT(AJ321,9)="direct-wa", O321,0)</f>
        <v>0</v>
      </c>
      <c r="AE321" s="25">
        <f t="shared" ref="AE321:AE331" si="449">IF(AJ321="direct-wa",0,O321*Q321)</f>
        <v>0</v>
      </c>
      <c r="AF321" s="25">
        <f t="shared" ref="AF321:AF331" si="450">AD321+AE321</f>
        <v>0</v>
      </c>
      <c r="AG321" s="25">
        <f t="shared" ref="AG321:AG331" si="451">IF(LEFT(AJ321,9)="direct-or",O321,0)</f>
        <v>1379.27</v>
      </c>
      <c r="AH321" s="25">
        <f t="shared" ref="AH321:AH331" si="452">AB321-AE321</f>
        <v>0</v>
      </c>
      <c r="AI321" s="25">
        <f t="shared" ref="AI321:AI331" si="453">AG321+AH321</f>
        <v>1379.27</v>
      </c>
      <c r="AJ321" s="7" t="s">
        <v>61</v>
      </c>
    </row>
    <row r="322" spans="1:36" outlineLevel="3" x14ac:dyDescent="0.25">
      <c r="A322" s="102" t="s">
        <v>112</v>
      </c>
      <c r="B322" s="99"/>
      <c r="N322" s="23">
        <f t="shared" si="434"/>
        <v>0</v>
      </c>
      <c r="O322" s="23">
        <f t="shared" si="435"/>
        <v>0</v>
      </c>
      <c r="P322" s="103"/>
      <c r="Q322" s="117">
        <v>0</v>
      </c>
      <c r="R322" s="11">
        <f t="shared" si="436"/>
        <v>0</v>
      </c>
      <c r="S322" s="6">
        <f t="shared" si="437"/>
        <v>0</v>
      </c>
      <c r="T322" s="20">
        <f t="shared" si="438"/>
        <v>0</v>
      </c>
      <c r="U322" s="11">
        <f t="shared" si="439"/>
        <v>0</v>
      </c>
      <c r="V322" s="6">
        <f t="shared" si="440"/>
        <v>0</v>
      </c>
      <c r="W322" s="20">
        <f t="shared" si="441"/>
        <v>0</v>
      </c>
      <c r="X322" s="11">
        <f t="shared" si="442"/>
        <v>0</v>
      </c>
      <c r="Y322" s="6">
        <f t="shared" si="443"/>
        <v>0</v>
      </c>
      <c r="Z322" s="20">
        <f t="shared" si="444"/>
        <v>0</v>
      </c>
      <c r="AA322" s="25">
        <f t="shared" si="445"/>
        <v>0</v>
      </c>
      <c r="AB322" s="25">
        <f t="shared" si="446"/>
        <v>0</v>
      </c>
      <c r="AC322" s="25">
        <f t="shared" si="447"/>
        <v>0</v>
      </c>
      <c r="AD322" s="25">
        <f t="shared" si="448"/>
        <v>0</v>
      </c>
      <c r="AE322" s="25">
        <f t="shared" si="449"/>
        <v>0</v>
      </c>
      <c r="AF322" s="25">
        <f t="shared" si="450"/>
        <v>0</v>
      </c>
      <c r="AG322" s="25">
        <f t="shared" si="451"/>
        <v>0</v>
      </c>
      <c r="AH322" s="25">
        <f t="shared" si="452"/>
        <v>0</v>
      </c>
      <c r="AI322" s="25">
        <f t="shared" si="453"/>
        <v>0</v>
      </c>
      <c r="AJ322" s="7" t="s">
        <v>61</v>
      </c>
    </row>
    <row r="323" spans="1:36" outlineLevel="3" x14ac:dyDescent="0.25">
      <c r="A323" s="102" t="s">
        <v>112</v>
      </c>
      <c r="B323" s="99">
        <v>147524.75</v>
      </c>
      <c r="N323" s="23">
        <f t="shared" si="434"/>
        <v>147524.75</v>
      </c>
      <c r="O323" s="23">
        <f t="shared" si="435"/>
        <v>147524.75</v>
      </c>
      <c r="P323" s="103"/>
      <c r="Q323" s="117">
        <v>0</v>
      </c>
      <c r="R323" s="11">
        <f t="shared" si="436"/>
        <v>147524.75</v>
      </c>
      <c r="S323" s="6">
        <f t="shared" si="437"/>
        <v>0</v>
      </c>
      <c r="T323" s="20">
        <f t="shared" si="438"/>
        <v>147524.75</v>
      </c>
      <c r="U323" s="11">
        <f t="shared" si="439"/>
        <v>0</v>
      </c>
      <c r="V323" s="6">
        <f t="shared" si="440"/>
        <v>0</v>
      </c>
      <c r="W323" s="20">
        <f t="shared" si="441"/>
        <v>0</v>
      </c>
      <c r="X323" s="11">
        <f t="shared" si="442"/>
        <v>147524.75</v>
      </c>
      <c r="Y323" s="6">
        <f t="shared" si="443"/>
        <v>0</v>
      </c>
      <c r="Z323" s="20">
        <f t="shared" si="444"/>
        <v>147524.75</v>
      </c>
      <c r="AA323" s="25">
        <f t="shared" si="445"/>
        <v>147524.75</v>
      </c>
      <c r="AB323" s="25">
        <f t="shared" si="446"/>
        <v>0</v>
      </c>
      <c r="AC323" s="25">
        <f t="shared" si="447"/>
        <v>147524.75</v>
      </c>
      <c r="AD323" s="25">
        <f t="shared" si="448"/>
        <v>0</v>
      </c>
      <c r="AE323" s="25">
        <f t="shared" si="449"/>
        <v>0</v>
      </c>
      <c r="AF323" s="25">
        <f t="shared" si="450"/>
        <v>0</v>
      </c>
      <c r="AG323" s="25">
        <f t="shared" si="451"/>
        <v>147524.75</v>
      </c>
      <c r="AH323" s="25">
        <f t="shared" si="452"/>
        <v>0</v>
      </c>
      <c r="AI323" s="25">
        <f t="shared" si="453"/>
        <v>147524.75</v>
      </c>
      <c r="AJ323" s="7" t="s">
        <v>61</v>
      </c>
    </row>
    <row r="324" spans="1:36" outlineLevel="3" x14ac:dyDescent="0.25">
      <c r="A324" s="102" t="s">
        <v>112</v>
      </c>
      <c r="B324" s="99">
        <v>1124.82</v>
      </c>
      <c r="N324" s="23">
        <f t="shared" si="434"/>
        <v>1124.82</v>
      </c>
      <c r="O324" s="23">
        <f t="shared" si="435"/>
        <v>1124.82</v>
      </c>
      <c r="P324" s="103"/>
      <c r="Q324" s="117">
        <v>0</v>
      </c>
      <c r="R324" s="11">
        <f t="shared" si="436"/>
        <v>1124.82</v>
      </c>
      <c r="S324" s="6">
        <f t="shared" si="437"/>
        <v>0</v>
      </c>
      <c r="T324" s="20">
        <f t="shared" si="438"/>
        <v>1124.82</v>
      </c>
      <c r="U324" s="11">
        <f t="shared" si="439"/>
        <v>0</v>
      </c>
      <c r="V324" s="6">
        <f t="shared" si="440"/>
        <v>0</v>
      </c>
      <c r="W324" s="20">
        <f t="shared" si="441"/>
        <v>0</v>
      </c>
      <c r="X324" s="11">
        <f t="shared" si="442"/>
        <v>1124.82</v>
      </c>
      <c r="Y324" s="6">
        <f t="shared" si="443"/>
        <v>0</v>
      </c>
      <c r="Z324" s="20">
        <f t="shared" si="444"/>
        <v>1124.82</v>
      </c>
      <c r="AA324" s="25">
        <f t="shared" si="445"/>
        <v>1124.82</v>
      </c>
      <c r="AB324" s="25">
        <f t="shared" si="446"/>
        <v>0</v>
      </c>
      <c r="AC324" s="25">
        <f t="shared" si="447"/>
        <v>1124.82</v>
      </c>
      <c r="AD324" s="25">
        <f t="shared" si="448"/>
        <v>0</v>
      </c>
      <c r="AE324" s="25">
        <f t="shared" si="449"/>
        <v>0</v>
      </c>
      <c r="AF324" s="25">
        <f t="shared" si="450"/>
        <v>0</v>
      </c>
      <c r="AG324" s="25">
        <f t="shared" si="451"/>
        <v>1124.82</v>
      </c>
      <c r="AH324" s="25">
        <f t="shared" si="452"/>
        <v>0</v>
      </c>
      <c r="AI324" s="25">
        <f t="shared" si="453"/>
        <v>1124.82</v>
      </c>
      <c r="AJ324" s="7" t="s">
        <v>61</v>
      </c>
    </row>
    <row r="325" spans="1:36" outlineLevel="3" x14ac:dyDescent="0.25">
      <c r="A325" s="102" t="s">
        <v>112</v>
      </c>
      <c r="B325" s="99">
        <v>308393.06</v>
      </c>
      <c r="N325" s="23">
        <f t="shared" si="434"/>
        <v>308393.06</v>
      </c>
      <c r="O325" s="23">
        <f t="shared" si="435"/>
        <v>308393.06</v>
      </c>
      <c r="P325" s="103"/>
      <c r="Q325" s="117">
        <v>0</v>
      </c>
      <c r="R325" s="11">
        <f t="shared" si="436"/>
        <v>308393.06</v>
      </c>
      <c r="S325" s="6">
        <f t="shared" si="437"/>
        <v>0</v>
      </c>
      <c r="T325" s="20">
        <f t="shared" si="438"/>
        <v>308393.06</v>
      </c>
      <c r="U325" s="11">
        <f t="shared" si="439"/>
        <v>0</v>
      </c>
      <c r="V325" s="6">
        <f t="shared" si="440"/>
        <v>0</v>
      </c>
      <c r="W325" s="20">
        <f t="shared" si="441"/>
        <v>0</v>
      </c>
      <c r="X325" s="11">
        <f t="shared" si="442"/>
        <v>308393.06</v>
      </c>
      <c r="Y325" s="6">
        <f t="shared" si="443"/>
        <v>0</v>
      </c>
      <c r="Z325" s="20">
        <f t="shared" si="444"/>
        <v>308393.06</v>
      </c>
      <c r="AA325" s="25">
        <f t="shared" si="445"/>
        <v>308393.06</v>
      </c>
      <c r="AB325" s="25">
        <f t="shared" si="446"/>
        <v>0</v>
      </c>
      <c r="AC325" s="25">
        <f t="shared" si="447"/>
        <v>308393.06</v>
      </c>
      <c r="AD325" s="25">
        <f t="shared" si="448"/>
        <v>0</v>
      </c>
      <c r="AE325" s="25">
        <f t="shared" si="449"/>
        <v>0</v>
      </c>
      <c r="AF325" s="25">
        <f t="shared" si="450"/>
        <v>0</v>
      </c>
      <c r="AG325" s="25">
        <f t="shared" si="451"/>
        <v>308393.06</v>
      </c>
      <c r="AH325" s="25">
        <f t="shared" si="452"/>
        <v>0</v>
      </c>
      <c r="AI325" s="25">
        <f t="shared" si="453"/>
        <v>308393.06</v>
      </c>
      <c r="AJ325" s="7" t="s">
        <v>61</v>
      </c>
    </row>
    <row r="326" spans="1:36" outlineLevel="3" x14ac:dyDescent="0.25">
      <c r="A326" s="102" t="s">
        <v>112</v>
      </c>
      <c r="B326" s="99">
        <v>3983.37</v>
      </c>
      <c r="N326" s="23">
        <f t="shared" si="434"/>
        <v>3983.37</v>
      </c>
      <c r="O326" s="23">
        <f t="shared" si="435"/>
        <v>3983.37</v>
      </c>
      <c r="P326" s="103"/>
      <c r="Q326" s="117">
        <v>0</v>
      </c>
      <c r="R326" s="11">
        <f t="shared" si="436"/>
        <v>3983.37</v>
      </c>
      <c r="S326" s="6">
        <f t="shared" si="437"/>
        <v>0</v>
      </c>
      <c r="T326" s="20">
        <f t="shared" si="438"/>
        <v>3983.37</v>
      </c>
      <c r="U326" s="11">
        <f t="shared" si="439"/>
        <v>0</v>
      </c>
      <c r="V326" s="6">
        <f t="shared" si="440"/>
        <v>0</v>
      </c>
      <c r="W326" s="20">
        <f t="shared" si="441"/>
        <v>0</v>
      </c>
      <c r="X326" s="11">
        <f t="shared" si="442"/>
        <v>3983.37</v>
      </c>
      <c r="Y326" s="6">
        <f t="shared" si="443"/>
        <v>0</v>
      </c>
      <c r="Z326" s="20">
        <f t="shared" si="444"/>
        <v>3983.37</v>
      </c>
      <c r="AA326" s="25">
        <f t="shared" si="445"/>
        <v>3983.37</v>
      </c>
      <c r="AB326" s="25">
        <f t="shared" si="446"/>
        <v>0</v>
      </c>
      <c r="AC326" s="25">
        <f t="shared" si="447"/>
        <v>3983.37</v>
      </c>
      <c r="AD326" s="25">
        <f t="shared" si="448"/>
        <v>0</v>
      </c>
      <c r="AE326" s="25">
        <f t="shared" si="449"/>
        <v>0</v>
      </c>
      <c r="AF326" s="25">
        <f t="shared" si="450"/>
        <v>0</v>
      </c>
      <c r="AG326" s="25">
        <f t="shared" si="451"/>
        <v>3983.37</v>
      </c>
      <c r="AH326" s="25">
        <f t="shared" si="452"/>
        <v>0</v>
      </c>
      <c r="AI326" s="25">
        <f t="shared" si="453"/>
        <v>3983.37</v>
      </c>
      <c r="AJ326" s="7" t="s">
        <v>61</v>
      </c>
    </row>
    <row r="327" spans="1:36" outlineLevel="3" x14ac:dyDescent="0.25">
      <c r="A327" s="102" t="s">
        <v>112</v>
      </c>
      <c r="B327" s="99"/>
      <c r="N327" s="23">
        <f t="shared" si="434"/>
        <v>0</v>
      </c>
      <c r="O327" s="23">
        <f t="shared" si="435"/>
        <v>0</v>
      </c>
      <c r="P327" s="103"/>
      <c r="Q327" s="117">
        <v>0</v>
      </c>
      <c r="R327" s="11">
        <f t="shared" si="436"/>
        <v>0</v>
      </c>
      <c r="S327" s="6">
        <f t="shared" si="437"/>
        <v>0</v>
      </c>
      <c r="T327" s="20">
        <f t="shared" si="438"/>
        <v>0</v>
      </c>
      <c r="U327" s="11">
        <f t="shared" si="439"/>
        <v>0</v>
      </c>
      <c r="V327" s="6">
        <f t="shared" si="440"/>
        <v>0</v>
      </c>
      <c r="W327" s="20">
        <f t="shared" si="441"/>
        <v>0</v>
      </c>
      <c r="X327" s="11">
        <f t="shared" si="442"/>
        <v>0</v>
      </c>
      <c r="Y327" s="6">
        <f t="shared" si="443"/>
        <v>0</v>
      </c>
      <c r="Z327" s="20">
        <f t="shared" si="444"/>
        <v>0</v>
      </c>
      <c r="AA327" s="25">
        <f t="shared" si="445"/>
        <v>0</v>
      </c>
      <c r="AB327" s="25">
        <f t="shared" si="446"/>
        <v>0</v>
      </c>
      <c r="AC327" s="25">
        <f t="shared" si="447"/>
        <v>0</v>
      </c>
      <c r="AD327" s="25">
        <f t="shared" si="448"/>
        <v>0</v>
      </c>
      <c r="AE327" s="25">
        <f t="shared" si="449"/>
        <v>0</v>
      </c>
      <c r="AF327" s="25">
        <f t="shared" si="450"/>
        <v>0</v>
      </c>
      <c r="AG327" s="25">
        <f t="shared" si="451"/>
        <v>0</v>
      </c>
      <c r="AH327" s="25">
        <f t="shared" si="452"/>
        <v>0</v>
      </c>
      <c r="AI327" s="25">
        <f t="shared" si="453"/>
        <v>0</v>
      </c>
      <c r="AJ327" s="7" t="s">
        <v>61</v>
      </c>
    </row>
    <row r="328" spans="1:36" outlineLevel="3" x14ac:dyDescent="0.25">
      <c r="A328" s="102" t="s">
        <v>112</v>
      </c>
      <c r="B328" s="99"/>
      <c r="N328" s="23">
        <f t="shared" si="434"/>
        <v>0</v>
      </c>
      <c r="O328" s="23">
        <f t="shared" si="435"/>
        <v>0</v>
      </c>
      <c r="P328" s="103"/>
      <c r="Q328" s="117">
        <v>0</v>
      </c>
      <c r="R328" s="11">
        <f t="shared" si="436"/>
        <v>0</v>
      </c>
      <c r="S328" s="6">
        <f t="shared" si="437"/>
        <v>0</v>
      </c>
      <c r="T328" s="20">
        <f t="shared" si="438"/>
        <v>0</v>
      </c>
      <c r="U328" s="11">
        <f t="shared" si="439"/>
        <v>0</v>
      </c>
      <c r="V328" s="6">
        <f t="shared" si="440"/>
        <v>0</v>
      </c>
      <c r="W328" s="20">
        <f t="shared" si="441"/>
        <v>0</v>
      </c>
      <c r="X328" s="11">
        <f t="shared" si="442"/>
        <v>0</v>
      </c>
      <c r="Y328" s="6">
        <f t="shared" si="443"/>
        <v>0</v>
      </c>
      <c r="Z328" s="20">
        <f t="shared" si="444"/>
        <v>0</v>
      </c>
      <c r="AA328" s="25">
        <f t="shared" si="445"/>
        <v>0</v>
      </c>
      <c r="AB328" s="25">
        <f t="shared" si="446"/>
        <v>0</v>
      </c>
      <c r="AC328" s="25">
        <f t="shared" si="447"/>
        <v>0</v>
      </c>
      <c r="AD328" s="25">
        <f t="shared" si="448"/>
        <v>0</v>
      </c>
      <c r="AE328" s="25">
        <f t="shared" si="449"/>
        <v>0</v>
      </c>
      <c r="AF328" s="25">
        <f t="shared" si="450"/>
        <v>0</v>
      </c>
      <c r="AG328" s="25">
        <f t="shared" si="451"/>
        <v>0</v>
      </c>
      <c r="AH328" s="25">
        <f t="shared" si="452"/>
        <v>0</v>
      </c>
      <c r="AI328" s="25">
        <f t="shared" si="453"/>
        <v>0</v>
      </c>
      <c r="AJ328" s="7" t="s">
        <v>61</v>
      </c>
    </row>
    <row r="329" spans="1:36" outlineLevel="3" x14ac:dyDescent="0.25">
      <c r="A329" s="102" t="s">
        <v>112</v>
      </c>
      <c r="B329" s="99">
        <v>1758</v>
      </c>
      <c r="N329" s="23">
        <f t="shared" si="434"/>
        <v>1758</v>
      </c>
      <c r="O329" s="23">
        <f t="shared" si="435"/>
        <v>1758</v>
      </c>
      <c r="P329" s="103"/>
      <c r="Q329" s="117">
        <v>0</v>
      </c>
      <c r="R329" s="11">
        <f t="shared" si="436"/>
        <v>1758</v>
      </c>
      <c r="S329" s="6">
        <f t="shared" si="437"/>
        <v>0</v>
      </c>
      <c r="T329" s="20">
        <f t="shared" si="438"/>
        <v>1758</v>
      </c>
      <c r="U329" s="11">
        <f t="shared" si="439"/>
        <v>0</v>
      </c>
      <c r="V329" s="6">
        <f t="shared" si="440"/>
        <v>0</v>
      </c>
      <c r="W329" s="20">
        <f t="shared" si="441"/>
        <v>0</v>
      </c>
      <c r="X329" s="11">
        <f t="shared" si="442"/>
        <v>1758</v>
      </c>
      <c r="Y329" s="6">
        <f t="shared" si="443"/>
        <v>0</v>
      </c>
      <c r="Z329" s="20">
        <f t="shared" si="444"/>
        <v>1758</v>
      </c>
      <c r="AA329" s="25">
        <f t="shared" si="445"/>
        <v>1758</v>
      </c>
      <c r="AB329" s="25">
        <f t="shared" si="446"/>
        <v>0</v>
      </c>
      <c r="AC329" s="25">
        <f t="shared" si="447"/>
        <v>1758</v>
      </c>
      <c r="AD329" s="25">
        <f t="shared" si="448"/>
        <v>0</v>
      </c>
      <c r="AE329" s="25">
        <f t="shared" si="449"/>
        <v>0</v>
      </c>
      <c r="AF329" s="25">
        <f t="shared" si="450"/>
        <v>0</v>
      </c>
      <c r="AG329" s="25">
        <f t="shared" si="451"/>
        <v>1758</v>
      </c>
      <c r="AH329" s="25">
        <f t="shared" si="452"/>
        <v>0</v>
      </c>
      <c r="AI329" s="25">
        <f t="shared" si="453"/>
        <v>1758</v>
      </c>
      <c r="AJ329" s="7" t="s">
        <v>61</v>
      </c>
    </row>
    <row r="330" spans="1:36" outlineLevel="3" x14ac:dyDescent="0.25">
      <c r="A330" s="102" t="s">
        <v>112</v>
      </c>
      <c r="B330" s="99">
        <v>104.95</v>
      </c>
      <c r="N330" s="23">
        <f t="shared" si="434"/>
        <v>104.95</v>
      </c>
      <c r="O330" s="23">
        <f t="shared" si="435"/>
        <v>104.95</v>
      </c>
      <c r="P330" s="103"/>
      <c r="Q330" s="117">
        <v>0</v>
      </c>
      <c r="R330" s="11">
        <f t="shared" si="436"/>
        <v>104.95</v>
      </c>
      <c r="S330" s="6">
        <f t="shared" si="437"/>
        <v>0</v>
      </c>
      <c r="T330" s="20">
        <f t="shared" si="438"/>
        <v>104.95</v>
      </c>
      <c r="U330" s="11">
        <f t="shared" si="439"/>
        <v>0</v>
      </c>
      <c r="V330" s="6">
        <f t="shared" si="440"/>
        <v>0</v>
      </c>
      <c r="W330" s="20">
        <f t="shared" si="441"/>
        <v>0</v>
      </c>
      <c r="X330" s="11">
        <f t="shared" si="442"/>
        <v>104.95</v>
      </c>
      <c r="Y330" s="6">
        <f t="shared" si="443"/>
        <v>0</v>
      </c>
      <c r="Z330" s="20">
        <f t="shared" si="444"/>
        <v>104.95</v>
      </c>
      <c r="AA330" s="25">
        <f t="shared" si="445"/>
        <v>104.95</v>
      </c>
      <c r="AB330" s="25">
        <f t="shared" si="446"/>
        <v>0</v>
      </c>
      <c r="AC330" s="25">
        <f t="shared" si="447"/>
        <v>104.95</v>
      </c>
      <c r="AD330" s="25">
        <f t="shared" si="448"/>
        <v>0</v>
      </c>
      <c r="AE330" s="25">
        <f t="shared" si="449"/>
        <v>0</v>
      </c>
      <c r="AF330" s="25">
        <f t="shared" si="450"/>
        <v>0</v>
      </c>
      <c r="AG330" s="25">
        <f t="shared" si="451"/>
        <v>104.95</v>
      </c>
      <c r="AH330" s="25">
        <f t="shared" si="452"/>
        <v>0</v>
      </c>
      <c r="AI330" s="25">
        <f t="shared" si="453"/>
        <v>104.95</v>
      </c>
      <c r="AJ330" s="7" t="s">
        <v>61</v>
      </c>
    </row>
    <row r="331" spans="1:36" outlineLevel="3" x14ac:dyDescent="0.25">
      <c r="A331" s="102" t="s">
        <v>112</v>
      </c>
      <c r="B331" s="99">
        <v>19096.68</v>
      </c>
      <c r="N331" s="23">
        <f t="shared" si="434"/>
        <v>19096.68</v>
      </c>
      <c r="O331" s="23">
        <f t="shared" si="435"/>
        <v>19096.68</v>
      </c>
      <c r="P331" s="103"/>
      <c r="Q331" s="117">
        <v>0</v>
      </c>
      <c r="R331" s="11">
        <f t="shared" si="436"/>
        <v>19096.68</v>
      </c>
      <c r="S331" s="6">
        <f t="shared" si="437"/>
        <v>0</v>
      </c>
      <c r="T331" s="20">
        <f t="shared" si="438"/>
        <v>19096.68</v>
      </c>
      <c r="U331" s="11">
        <f t="shared" si="439"/>
        <v>0</v>
      </c>
      <c r="V331" s="6">
        <f t="shared" si="440"/>
        <v>0</v>
      </c>
      <c r="W331" s="20">
        <f t="shared" si="441"/>
        <v>0</v>
      </c>
      <c r="X331" s="11">
        <f t="shared" si="442"/>
        <v>19096.68</v>
      </c>
      <c r="Y331" s="6">
        <f t="shared" si="443"/>
        <v>0</v>
      </c>
      <c r="Z331" s="20">
        <f t="shared" si="444"/>
        <v>19096.68</v>
      </c>
      <c r="AA331" s="25">
        <f t="shared" si="445"/>
        <v>19096.68</v>
      </c>
      <c r="AB331" s="25">
        <f t="shared" si="446"/>
        <v>0</v>
      </c>
      <c r="AC331" s="25">
        <f t="shared" si="447"/>
        <v>19096.68</v>
      </c>
      <c r="AD331" s="25">
        <f t="shared" si="448"/>
        <v>0</v>
      </c>
      <c r="AE331" s="25">
        <f t="shared" si="449"/>
        <v>0</v>
      </c>
      <c r="AF331" s="25">
        <f t="shared" si="450"/>
        <v>0</v>
      </c>
      <c r="AG331" s="25">
        <f t="shared" si="451"/>
        <v>19096.68</v>
      </c>
      <c r="AH331" s="25">
        <f t="shared" si="452"/>
        <v>0</v>
      </c>
      <c r="AI331" s="25">
        <f t="shared" si="453"/>
        <v>19096.68</v>
      </c>
      <c r="AJ331" s="7" t="s">
        <v>61</v>
      </c>
    </row>
    <row r="332" spans="1:36" outlineLevel="2" x14ac:dyDescent="0.25">
      <c r="A332" s="102"/>
      <c r="B332" s="99"/>
      <c r="C332" s="101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9"/>
      <c r="O332" s="109"/>
      <c r="P332" s="103"/>
      <c r="Q332" s="117"/>
      <c r="R332" s="11">
        <f t="shared" ref="R332:Z332" si="454">SUBTOTAL(9,R321:R331)</f>
        <v>483364.9</v>
      </c>
      <c r="S332" s="6">
        <f t="shared" si="454"/>
        <v>0</v>
      </c>
      <c r="T332" s="20">
        <f t="shared" si="454"/>
        <v>483364.9</v>
      </c>
      <c r="U332" s="11">
        <f t="shared" si="454"/>
        <v>0</v>
      </c>
      <c r="V332" s="6">
        <f t="shared" si="454"/>
        <v>0</v>
      </c>
      <c r="W332" s="20">
        <f t="shared" si="454"/>
        <v>0</v>
      </c>
      <c r="X332" s="11">
        <f t="shared" si="454"/>
        <v>483364.9</v>
      </c>
      <c r="Y332" s="6">
        <f t="shared" si="454"/>
        <v>0</v>
      </c>
      <c r="Z332" s="20">
        <f t="shared" si="454"/>
        <v>483364.9</v>
      </c>
      <c r="AA332" s="25"/>
      <c r="AB332" s="25"/>
      <c r="AC332" s="25"/>
      <c r="AD332" s="25"/>
      <c r="AE332" s="25"/>
      <c r="AF332" s="25"/>
      <c r="AG332" s="25"/>
      <c r="AH332" s="25"/>
      <c r="AI332" s="25"/>
      <c r="AJ332" s="118" t="s">
        <v>267</v>
      </c>
    </row>
    <row r="333" spans="1:36" outlineLevel="3" x14ac:dyDescent="0.25">
      <c r="A333" s="102" t="s">
        <v>112</v>
      </c>
      <c r="B333" s="99">
        <v>7710.77</v>
      </c>
      <c r="N333" s="23">
        <f>B333</f>
        <v>7710.77</v>
      </c>
      <c r="O333" s="23">
        <f>SUM(B333:M333)</f>
        <v>7710.77</v>
      </c>
      <c r="P333" s="103"/>
      <c r="Q333" s="117">
        <v>1</v>
      </c>
      <c r="R333" s="11">
        <f>IF(LEFT(AJ333,6)="Direct",N333,0)</f>
        <v>7710.77</v>
      </c>
      <c r="S333" s="6">
        <f>N333-R333</f>
        <v>0</v>
      </c>
      <c r="T333" s="20">
        <f>R333+S333</f>
        <v>7710.77</v>
      </c>
      <c r="U333" s="11">
        <f>IF(LEFT(AJ333,9)="direct-wa", N333,0)</f>
        <v>7710.77</v>
      </c>
      <c r="V333" s="6">
        <f>IF(AJ333="direct-wa",0,N333*Q333)</f>
        <v>0</v>
      </c>
      <c r="W333" s="20">
        <f>U333+V333</f>
        <v>7710.77</v>
      </c>
      <c r="X333" s="11">
        <f>IF(LEFT(AJ333,9)="direct-or",N333,0)</f>
        <v>0</v>
      </c>
      <c r="Y333" s="6">
        <f>S333-V333</f>
        <v>0</v>
      </c>
      <c r="Z333" s="20">
        <f>X333+Y333</f>
        <v>0</v>
      </c>
      <c r="AA333" s="25">
        <f>IF(LEFT(AJ333,6)="Direct",O333,0)</f>
        <v>7710.77</v>
      </c>
      <c r="AB333" s="25">
        <f>O333-AA333</f>
        <v>0</v>
      </c>
      <c r="AC333" s="25">
        <f>AA333+AB333</f>
        <v>7710.77</v>
      </c>
      <c r="AD333" s="25">
        <f>IF(LEFT(AJ333,9)="direct-wa", O333,0)</f>
        <v>7710.77</v>
      </c>
      <c r="AE333" s="25">
        <f>IF(AJ333="direct-wa",0,O333*Q333)</f>
        <v>0</v>
      </c>
      <c r="AF333" s="25">
        <f>AD333+AE333</f>
        <v>7710.77</v>
      </c>
      <c r="AG333" s="25">
        <f>IF(LEFT(AJ333,9)="direct-or",O333,0)</f>
        <v>0</v>
      </c>
      <c r="AH333" s="25">
        <f>AB333-AE333</f>
        <v>0</v>
      </c>
      <c r="AI333" s="25">
        <f>AG333+AH333</f>
        <v>0</v>
      </c>
      <c r="AJ333" s="7" t="s">
        <v>66</v>
      </c>
    </row>
    <row r="334" spans="1:36" outlineLevel="3" x14ac:dyDescent="0.25">
      <c r="A334" s="102" t="s">
        <v>112</v>
      </c>
      <c r="B334" s="99">
        <v>3185.24</v>
      </c>
      <c r="N334" s="23">
        <f>B334</f>
        <v>3185.24</v>
      </c>
      <c r="O334" s="23">
        <f>SUM(B334:M334)</f>
        <v>3185.24</v>
      </c>
      <c r="P334" s="103"/>
      <c r="Q334" s="117">
        <v>1</v>
      </c>
      <c r="R334" s="11">
        <f>IF(LEFT(AJ334,6)="Direct",N334,0)</f>
        <v>3185.24</v>
      </c>
      <c r="S334" s="6">
        <f>N334-R334</f>
        <v>0</v>
      </c>
      <c r="T334" s="20">
        <f>R334+S334</f>
        <v>3185.24</v>
      </c>
      <c r="U334" s="11">
        <f>IF(LEFT(AJ334,9)="direct-wa", N334,0)</f>
        <v>3185.24</v>
      </c>
      <c r="V334" s="6">
        <f>IF(AJ334="direct-wa",0,N334*Q334)</f>
        <v>0</v>
      </c>
      <c r="W334" s="20">
        <f>U334+V334</f>
        <v>3185.24</v>
      </c>
      <c r="X334" s="11">
        <f>IF(LEFT(AJ334,9)="direct-or",N334,0)</f>
        <v>0</v>
      </c>
      <c r="Y334" s="6">
        <f>S334-V334</f>
        <v>0</v>
      </c>
      <c r="Z334" s="20">
        <f>X334+Y334</f>
        <v>0</v>
      </c>
      <c r="AA334" s="25">
        <f>IF(LEFT(AJ334,6)="Direct",O334,0)</f>
        <v>3185.24</v>
      </c>
      <c r="AB334" s="25">
        <f>O334-AA334</f>
        <v>0</v>
      </c>
      <c r="AC334" s="25">
        <f>AA334+AB334</f>
        <v>3185.24</v>
      </c>
      <c r="AD334" s="25">
        <f>IF(LEFT(AJ334,9)="direct-wa", O334,0)</f>
        <v>3185.24</v>
      </c>
      <c r="AE334" s="25">
        <f>IF(AJ334="direct-wa",0,O334*Q334)</f>
        <v>0</v>
      </c>
      <c r="AF334" s="25">
        <f>AD334+AE334</f>
        <v>3185.24</v>
      </c>
      <c r="AG334" s="25">
        <f>IF(LEFT(AJ334,9)="direct-or",O334,0)</f>
        <v>0</v>
      </c>
      <c r="AH334" s="25">
        <f>AB334-AE334</f>
        <v>0</v>
      </c>
      <c r="AI334" s="25">
        <f>AG334+AH334</f>
        <v>0</v>
      </c>
      <c r="AJ334" s="7" t="s">
        <v>66</v>
      </c>
    </row>
    <row r="335" spans="1:36" outlineLevel="2" x14ac:dyDescent="0.25">
      <c r="A335" s="102"/>
      <c r="B335" s="99"/>
      <c r="C335" s="101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9"/>
      <c r="O335" s="109"/>
      <c r="P335" s="103"/>
      <c r="Q335" s="117"/>
      <c r="R335" s="11">
        <f t="shared" ref="R335:Z335" si="455">SUBTOTAL(9,R333:R334)</f>
        <v>10896.01</v>
      </c>
      <c r="S335" s="6">
        <f t="shared" si="455"/>
        <v>0</v>
      </c>
      <c r="T335" s="20">
        <f t="shared" si="455"/>
        <v>10896.01</v>
      </c>
      <c r="U335" s="11">
        <f t="shared" si="455"/>
        <v>10896.01</v>
      </c>
      <c r="V335" s="6">
        <f t="shared" si="455"/>
        <v>0</v>
      </c>
      <c r="W335" s="20">
        <f t="shared" si="455"/>
        <v>10896.01</v>
      </c>
      <c r="X335" s="11">
        <f t="shared" si="455"/>
        <v>0</v>
      </c>
      <c r="Y335" s="6">
        <f t="shared" si="455"/>
        <v>0</v>
      </c>
      <c r="Z335" s="20">
        <f t="shared" si="455"/>
        <v>0</v>
      </c>
      <c r="AA335" s="25"/>
      <c r="AB335" s="25"/>
      <c r="AC335" s="25"/>
      <c r="AD335" s="25"/>
      <c r="AE335" s="25"/>
      <c r="AF335" s="25"/>
      <c r="AG335" s="25"/>
      <c r="AH335" s="25"/>
      <c r="AI335" s="25"/>
      <c r="AJ335" s="118" t="s">
        <v>272</v>
      </c>
    </row>
    <row r="336" spans="1:36" outlineLevel="3" x14ac:dyDescent="0.25">
      <c r="A336" s="102" t="s">
        <v>112</v>
      </c>
      <c r="B336" s="99"/>
      <c r="N336" s="23">
        <f>B336</f>
        <v>0</v>
      </c>
      <c r="O336" s="23">
        <f>SUM(B336:M336)</f>
        <v>0</v>
      </c>
      <c r="P336" s="103"/>
      <c r="Q336" s="117">
        <v>9.6299999999999997E-2</v>
      </c>
      <c r="R336" s="11">
        <f>IF(LEFT(AJ336,6)="Direct",N336,0)</f>
        <v>0</v>
      </c>
      <c r="S336" s="6">
        <f>N336-R336</f>
        <v>0</v>
      </c>
      <c r="T336" s="20">
        <f>R336+S336</f>
        <v>0</v>
      </c>
      <c r="U336" s="11">
        <f>IF(LEFT(AJ336,9)="direct-wa", N336,0)</f>
        <v>0</v>
      </c>
      <c r="V336" s="6">
        <f>IF(AJ336="direct-wa",0,N336*Q336)</f>
        <v>0</v>
      </c>
      <c r="W336" s="20">
        <f>U336+V336</f>
        <v>0</v>
      </c>
      <c r="X336" s="11">
        <f>IF(LEFT(AJ336,9)="direct-or",N336,0)</f>
        <v>0</v>
      </c>
      <c r="Y336" s="6">
        <f>S336-V336</f>
        <v>0</v>
      </c>
      <c r="Z336" s="20">
        <f>X336+Y336</f>
        <v>0</v>
      </c>
      <c r="AA336" s="25">
        <f>IF(LEFT(AJ336,6)="Direct",O336,0)</f>
        <v>0</v>
      </c>
      <c r="AB336" s="25">
        <f>O336-AA336</f>
        <v>0</v>
      </c>
      <c r="AC336" s="25">
        <f>AA336+AB336</f>
        <v>0</v>
      </c>
      <c r="AD336" s="25">
        <f>IF(LEFT(AJ336,9)="direct-wa", O336,0)</f>
        <v>0</v>
      </c>
      <c r="AE336" s="25">
        <f>IF(AJ336="direct-wa",0,O336*Q336)</f>
        <v>0</v>
      </c>
      <c r="AF336" s="25">
        <f>AD336+AE336</f>
        <v>0</v>
      </c>
      <c r="AG336" s="25">
        <f>IF(LEFT(AJ336,9)="direct-or",O336,0)</f>
        <v>0</v>
      </c>
      <c r="AH336" s="25">
        <f>AB336-AE336</f>
        <v>0</v>
      </c>
      <c r="AI336" s="25">
        <f>AG336+AH336</f>
        <v>0</v>
      </c>
      <c r="AJ336" s="7" t="s">
        <v>54</v>
      </c>
    </row>
    <row r="337" spans="1:36" outlineLevel="2" x14ac:dyDescent="0.25">
      <c r="A337" s="102"/>
      <c r="B337" s="99"/>
      <c r="C337" s="101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9"/>
      <c r="O337" s="109"/>
      <c r="P337" s="103"/>
      <c r="Q337" s="117"/>
      <c r="R337" s="11">
        <f t="shared" ref="R337:Z337" si="456">SUBTOTAL(9,R336:R336)</f>
        <v>0</v>
      </c>
      <c r="S337" s="6">
        <f t="shared" si="456"/>
        <v>0</v>
      </c>
      <c r="T337" s="20">
        <f t="shared" si="456"/>
        <v>0</v>
      </c>
      <c r="U337" s="11">
        <f t="shared" si="456"/>
        <v>0</v>
      </c>
      <c r="V337" s="6">
        <f t="shared" si="456"/>
        <v>0</v>
      </c>
      <c r="W337" s="20">
        <f t="shared" si="456"/>
        <v>0</v>
      </c>
      <c r="X337" s="11">
        <f t="shared" si="456"/>
        <v>0</v>
      </c>
      <c r="Y337" s="6">
        <f t="shared" si="456"/>
        <v>0</v>
      </c>
      <c r="Z337" s="20">
        <f t="shared" si="456"/>
        <v>0</v>
      </c>
      <c r="AA337" s="25"/>
      <c r="AB337" s="25"/>
      <c r="AC337" s="25"/>
      <c r="AD337" s="25"/>
      <c r="AE337" s="25"/>
      <c r="AF337" s="25"/>
      <c r="AG337" s="25"/>
      <c r="AH337" s="25"/>
      <c r="AI337" s="25"/>
      <c r="AJ337" s="118" t="s">
        <v>281</v>
      </c>
    </row>
    <row r="338" spans="1:36" outlineLevel="3" x14ac:dyDescent="0.25">
      <c r="A338" s="102" t="s">
        <v>112</v>
      </c>
      <c r="B338" s="99"/>
      <c r="N338" s="23">
        <f>B338</f>
        <v>0</v>
      </c>
      <c r="O338" s="23">
        <f>SUM(B338:M338)</f>
        <v>0</v>
      </c>
      <c r="P338" s="103"/>
      <c r="Q338" s="117">
        <v>7.9699999999999993E-2</v>
      </c>
      <c r="R338" s="11">
        <f>IF(LEFT(AJ338,6)="Direct",N338,0)</f>
        <v>0</v>
      </c>
      <c r="S338" s="6">
        <f>N338-R338</f>
        <v>0</v>
      </c>
      <c r="T338" s="20">
        <f>R338+S338</f>
        <v>0</v>
      </c>
      <c r="U338" s="11">
        <f>IF(LEFT(AJ338,9)="direct-wa", N338,0)</f>
        <v>0</v>
      </c>
      <c r="V338" s="6">
        <f>IF(AJ338="direct-wa",0,N338*Q338)</f>
        <v>0</v>
      </c>
      <c r="W338" s="20">
        <f>U338+V338</f>
        <v>0</v>
      </c>
      <c r="X338" s="11">
        <f>IF(LEFT(AJ338,9)="direct-or",N338,0)</f>
        <v>0</v>
      </c>
      <c r="Y338" s="6">
        <f>S338-V338</f>
        <v>0</v>
      </c>
      <c r="Z338" s="20">
        <f>X338+Y338</f>
        <v>0</v>
      </c>
      <c r="AA338" s="25">
        <f>IF(LEFT(AJ338,6)="Direct",O338,0)</f>
        <v>0</v>
      </c>
      <c r="AB338" s="25">
        <f>O338-AA338</f>
        <v>0</v>
      </c>
      <c r="AC338" s="25">
        <f>AA338+AB338</f>
        <v>0</v>
      </c>
      <c r="AD338" s="25">
        <f>IF(LEFT(AJ338,9)="direct-wa", O338,0)</f>
        <v>0</v>
      </c>
      <c r="AE338" s="25">
        <f>IF(AJ338="direct-wa",0,O338*Q338)</f>
        <v>0</v>
      </c>
      <c r="AF338" s="25">
        <f>AD338+AE338</f>
        <v>0</v>
      </c>
      <c r="AG338" s="25">
        <f>IF(LEFT(AJ338,9)="direct-or",O338,0)</f>
        <v>0</v>
      </c>
      <c r="AH338" s="25">
        <f>AB338-AE338</f>
        <v>0</v>
      </c>
      <c r="AI338" s="25">
        <f>AG338+AH338</f>
        <v>0</v>
      </c>
      <c r="AJ338" s="7" t="s">
        <v>48</v>
      </c>
    </row>
    <row r="339" spans="1:36" outlineLevel="3" x14ac:dyDescent="0.25">
      <c r="A339" s="102" t="s">
        <v>112</v>
      </c>
      <c r="B339" s="99">
        <v>60</v>
      </c>
      <c r="N339" s="23">
        <f>B339</f>
        <v>60</v>
      </c>
      <c r="O339" s="23">
        <f>SUM(B339:M339)</f>
        <v>60</v>
      </c>
      <c r="P339" s="103"/>
      <c r="Q339" s="117">
        <v>7.9699999999999993E-2</v>
      </c>
      <c r="R339" s="11">
        <f>IF(LEFT(AJ339,6)="Direct",N339,0)</f>
        <v>0</v>
      </c>
      <c r="S339" s="6">
        <f>N339-R339</f>
        <v>60</v>
      </c>
      <c r="T339" s="20">
        <f>R339+S339</f>
        <v>60</v>
      </c>
      <c r="U339" s="11">
        <f>IF(LEFT(AJ339,9)="direct-wa", N339,0)</f>
        <v>0</v>
      </c>
      <c r="V339" s="6">
        <f>IF(AJ339="direct-wa",0,N339*Q339)</f>
        <v>4.782</v>
      </c>
      <c r="W339" s="20">
        <f>U339+V339</f>
        <v>4.782</v>
      </c>
      <c r="X339" s="11">
        <f>IF(LEFT(AJ339,9)="direct-or",N339,0)</f>
        <v>0</v>
      </c>
      <c r="Y339" s="6">
        <f>S339-V339</f>
        <v>55.218000000000004</v>
      </c>
      <c r="Z339" s="20">
        <f>X339+Y339</f>
        <v>55.218000000000004</v>
      </c>
      <c r="AA339" s="25">
        <f>IF(LEFT(AJ339,6)="Direct",O339,0)</f>
        <v>0</v>
      </c>
      <c r="AB339" s="25">
        <f>O339-AA339</f>
        <v>60</v>
      </c>
      <c r="AC339" s="25">
        <f>AA339+AB339</f>
        <v>60</v>
      </c>
      <c r="AD339" s="25">
        <f>IF(LEFT(AJ339,9)="direct-wa", O339,0)</f>
        <v>0</v>
      </c>
      <c r="AE339" s="25">
        <f>IF(AJ339="direct-wa",0,O339*Q339)</f>
        <v>4.782</v>
      </c>
      <c r="AF339" s="25">
        <f>AD339+AE339</f>
        <v>4.782</v>
      </c>
      <c r="AG339" s="25">
        <f>IF(LEFT(AJ339,9)="direct-or",O339,0)</f>
        <v>0</v>
      </c>
      <c r="AH339" s="25">
        <f>AB339-AE339</f>
        <v>55.218000000000004</v>
      </c>
      <c r="AI339" s="25">
        <f>AG339+AH339</f>
        <v>55.218000000000004</v>
      </c>
      <c r="AJ339" s="7" t="s">
        <v>48</v>
      </c>
    </row>
    <row r="340" spans="1:36" outlineLevel="3" x14ac:dyDescent="0.25">
      <c r="A340" s="102" t="s">
        <v>112</v>
      </c>
      <c r="B340" s="99">
        <v>11518.8</v>
      </c>
      <c r="N340" s="23">
        <f>B340</f>
        <v>11518.8</v>
      </c>
      <c r="O340" s="23">
        <f>SUM(B340:M340)</f>
        <v>11518.8</v>
      </c>
      <c r="P340" s="103"/>
      <c r="Q340" s="117">
        <v>7.9699999999999993E-2</v>
      </c>
      <c r="R340" s="11">
        <f>IF(LEFT(AJ340,6)="Direct",N340,0)</f>
        <v>0</v>
      </c>
      <c r="S340" s="6">
        <f>N340-R340</f>
        <v>11518.8</v>
      </c>
      <c r="T340" s="20">
        <f>R340+S340</f>
        <v>11518.8</v>
      </c>
      <c r="U340" s="11">
        <f>IF(LEFT(AJ340,9)="direct-wa", N340,0)</f>
        <v>0</v>
      </c>
      <c r="V340" s="6">
        <f>IF(AJ340="direct-wa",0,N340*Q340)</f>
        <v>918.04835999999989</v>
      </c>
      <c r="W340" s="20">
        <f>U340+V340</f>
        <v>918.04835999999989</v>
      </c>
      <c r="X340" s="11">
        <f>IF(LEFT(AJ340,9)="direct-or",N340,0)</f>
        <v>0</v>
      </c>
      <c r="Y340" s="6">
        <f>S340-V340</f>
        <v>10600.751639999999</v>
      </c>
      <c r="Z340" s="20">
        <f>X340+Y340</f>
        <v>10600.751639999999</v>
      </c>
      <c r="AA340" s="25">
        <f>IF(LEFT(AJ340,6)="Direct",O340,0)</f>
        <v>0</v>
      </c>
      <c r="AB340" s="25">
        <f>O340-AA340</f>
        <v>11518.8</v>
      </c>
      <c r="AC340" s="25">
        <f>AA340+AB340</f>
        <v>11518.8</v>
      </c>
      <c r="AD340" s="25">
        <f>IF(LEFT(AJ340,9)="direct-wa", O340,0)</f>
        <v>0</v>
      </c>
      <c r="AE340" s="25">
        <f>IF(AJ340="direct-wa",0,O340*Q340)</f>
        <v>918.04835999999989</v>
      </c>
      <c r="AF340" s="25">
        <f>AD340+AE340</f>
        <v>918.04835999999989</v>
      </c>
      <c r="AG340" s="25">
        <f>IF(LEFT(AJ340,9)="direct-or",O340,0)</f>
        <v>0</v>
      </c>
      <c r="AH340" s="25">
        <f>AB340-AE340</f>
        <v>10600.751639999999</v>
      </c>
      <c r="AI340" s="25">
        <f>AG340+AH340</f>
        <v>10600.751639999999</v>
      </c>
      <c r="AJ340" s="7" t="s">
        <v>48</v>
      </c>
    </row>
    <row r="341" spans="1:36" outlineLevel="2" x14ac:dyDescent="0.25">
      <c r="A341" s="102"/>
      <c r="B341" s="99"/>
      <c r="C341" s="101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9"/>
      <c r="O341" s="109"/>
      <c r="P341" s="103"/>
      <c r="Q341" s="117"/>
      <c r="R341" s="11">
        <f t="shared" ref="R341:Z341" si="457">SUBTOTAL(9,R338:R340)</f>
        <v>0</v>
      </c>
      <c r="S341" s="6">
        <f t="shared" si="457"/>
        <v>11578.8</v>
      </c>
      <c r="T341" s="20">
        <f t="shared" si="457"/>
        <v>11578.8</v>
      </c>
      <c r="U341" s="11">
        <f t="shared" si="457"/>
        <v>0</v>
      </c>
      <c r="V341" s="6">
        <f t="shared" si="457"/>
        <v>922.83035999999993</v>
      </c>
      <c r="W341" s="20">
        <f t="shared" si="457"/>
        <v>922.83035999999993</v>
      </c>
      <c r="X341" s="11">
        <f t="shared" si="457"/>
        <v>0</v>
      </c>
      <c r="Y341" s="6">
        <f t="shared" si="457"/>
        <v>10655.969639999999</v>
      </c>
      <c r="Z341" s="20">
        <f t="shared" si="457"/>
        <v>10655.969639999999</v>
      </c>
      <c r="AA341" s="25"/>
      <c r="AB341" s="25"/>
      <c r="AC341" s="25"/>
      <c r="AD341" s="25"/>
      <c r="AE341" s="25"/>
      <c r="AF341" s="25"/>
      <c r="AG341" s="25"/>
      <c r="AH341" s="25"/>
      <c r="AI341" s="25"/>
      <c r="AJ341" s="118" t="s">
        <v>269</v>
      </c>
    </row>
    <row r="342" spans="1:36" outlineLevel="3" x14ac:dyDescent="0.25">
      <c r="A342" s="102" t="s">
        <v>112</v>
      </c>
      <c r="B342" s="99">
        <v>10319.370000000001</v>
      </c>
      <c r="N342" s="23">
        <f>B342</f>
        <v>10319.370000000001</v>
      </c>
      <c r="O342" s="23">
        <f>SUM(B342:M342)</f>
        <v>10319.370000000001</v>
      </c>
      <c r="P342" s="103"/>
      <c r="Q342" s="117">
        <v>1.17E-2</v>
      </c>
      <c r="R342" s="11">
        <f>IF(LEFT(AJ342,6)="Direct",N342,0)</f>
        <v>0</v>
      </c>
      <c r="S342" s="6">
        <f>N342-R342</f>
        <v>10319.370000000001</v>
      </c>
      <c r="T342" s="20">
        <f>R342+S342</f>
        <v>10319.370000000001</v>
      </c>
      <c r="U342" s="11">
        <f>IF(LEFT(AJ342,9)="direct-wa", N342,0)</f>
        <v>0</v>
      </c>
      <c r="V342" s="6">
        <f>IF(AJ342="direct-wa",0,N342*Q342)</f>
        <v>120.73662900000001</v>
      </c>
      <c r="W342" s="20">
        <f>U342+V342</f>
        <v>120.73662900000001</v>
      </c>
      <c r="X342" s="11">
        <f>IF(LEFT(AJ342,9)="direct-or",N342,0)</f>
        <v>0</v>
      </c>
      <c r="Y342" s="6">
        <f>S342-V342</f>
        <v>10198.633371</v>
      </c>
      <c r="Z342" s="20">
        <f>X342+Y342</f>
        <v>10198.633371</v>
      </c>
      <c r="AA342" s="25">
        <f>IF(LEFT(AJ342,6)="Direct",O342,0)</f>
        <v>0</v>
      </c>
      <c r="AB342" s="25">
        <f>O342-AA342</f>
        <v>10319.370000000001</v>
      </c>
      <c r="AC342" s="25">
        <f>AA342+AB342</f>
        <v>10319.370000000001</v>
      </c>
      <c r="AD342" s="25">
        <f>IF(LEFT(AJ342,9)="direct-wa", O342,0)</f>
        <v>0</v>
      </c>
      <c r="AE342" s="25">
        <f>IF(AJ342="direct-wa",0,O342*Q342)</f>
        <v>120.73662900000001</v>
      </c>
      <c r="AF342" s="25">
        <f>AD342+AE342</f>
        <v>120.73662900000001</v>
      </c>
      <c r="AG342" s="25">
        <f>IF(LEFT(AJ342,9)="direct-or",O342,0)</f>
        <v>0</v>
      </c>
      <c r="AH342" s="25">
        <f>AB342-AE342</f>
        <v>10198.633371</v>
      </c>
      <c r="AI342" s="25">
        <f>AG342+AH342</f>
        <v>10198.633371</v>
      </c>
      <c r="AJ342" s="7" t="s">
        <v>262</v>
      </c>
    </row>
    <row r="343" spans="1:36" outlineLevel="2" x14ac:dyDescent="0.25">
      <c r="A343" s="102"/>
      <c r="B343" s="99"/>
      <c r="C343" s="101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9"/>
      <c r="O343" s="109"/>
      <c r="P343" s="103"/>
      <c r="Q343" s="117"/>
      <c r="R343" s="11">
        <f t="shared" ref="R343:Z343" si="458">SUBTOTAL(9,R342:R342)</f>
        <v>0</v>
      </c>
      <c r="S343" s="6">
        <f t="shared" si="458"/>
        <v>10319.370000000001</v>
      </c>
      <c r="T343" s="20">
        <f t="shared" si="458"/>
        <v>10319.370000000001</v>
      </c>
      <c r="U343" s="11">
        <f t="shared" si="458"/>
        <v>0</v>
      </c>
      <c r="V343" s="6">
        <f t="shared" si="458"/>
        <v>120.73662900000001</v>
      </c>
      <c r="W343" s="20">
        <f t="shared" si="458"/>
        <v>120.73662900000001</v>
      </c>
      <c r="X343" s="11">
        <f t="shared" si="458"/>
        <v>0</v>
      </c>
      <c r="Y343" s="6">
        <f t="shared" si="458"/>
        <v>10198.633371</v>
      </c>
      <c r="Z343" s="20">
        <f t="shared" si="458"/>
        <v>10198.633371</v>
      </c>
      <c r="AA343" s="25"/>
      <c r="AB343" s="25"/>
      <c r="AC343" s="25"/>
      <c r="AD343" s="25"/>
      <c r="AE343" s="25"/>
      <c r="AF343" s="25"/>
      <c r="AG343" s="25"/>
      <c r="AH343" s="25"/>
      <c r="AI343" s="25"/>
      <c r="AJ343" s="118" t="s">
        <v>270</v>
      </c>
    </row>
    <row r="344" spans="1:36" outlineLevel="1" x14ac:dyDescent="0.25">
      <c r="A344" s="128" t="s">
        <v>111</v>
      </c>
      <c r="B344" s="119"/>
      <c r="C344" s="120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1"/>
      <c r="O344" s="121"/>
      <c r="P344" s="122"/>
      <c r="Q344" s="123"/>
      <c r="R344" s="124">
        <f t="shared" ref="R344:Z344" si="459">SUBTOTAL(9,R305:R342)</f>
        <v>494260.91000000003</v>
      </c>
      <c r="S344" s="125">
        <f t="shared" si="459"/>
        <v>238152.49999999997</v>
      </c>
      <c r="T344" s="126">
        <f t="shared" si="459"/>
        <v>732413.41</v>
      </c>
      <c r="U344" s="124">
        <f t="shared" si="459"/>
        <v>10896.01</v>
      </c>
      <c r="V344" s="125">
        <f t="shared" si="459"/>
        <v>22961.325532999999</v>
      </c>
      <c r="W344" s="126">
        <f t="shared" si="459"/>
        <v>33857.335532999998</v>
      </c>
      <c r="X344" s="124">
        <f t="shared" si="459"/>
        <v>483364.9</v>
      </c>
      <c r="Y344" s="125">
        <f t="shared" si="459"/>
        <v>215191.174467</v>
      </c>
      <c r="Z344" s="126">
        <f t="shared" si="459"/>
        <v>698556.07446699997</v>
      </c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27"/>
    </row>
    <row r="345" spans="1:36" outlineLevel="3" x14ac:dyDescent="0.25">
      <c r="A345" s="102" t="s">
        <v>114</v>
      </c>
      <c r="B345" s="99"/>
      <c r="N345" s="23">
        <f>B345</f>
        <v>0</v>
      </c>
      <c r="O345" s="23">
        <f>SUM(B345:M345)</f>
        <v>0</v>
      </c>
      <c r="P345" s="103"/>
      <c r="Q345" s="117">
        <v>0.1013</v>
      </c>
      <c r="R345" s="11">
        <f>IF(LEFT(AJ345,6)="Direct",N345,0)</f>
        <v>0</v>
      </c>
      <c r="S345" s="6">
        <f>N345-R345</f>
        <v>0</v>
      </c>
      <c r="T345" s="20">
        <f>R345+S345</f>
        <v>0</v>
      </c>
      <c r="U345" s="11">
        <f>IF(LEFT(AJ345,9)="direct-wa", N345,0)</f>
        <v>0</v>
      </c>
      <c r="V345" s="6">
        <f>IF(AJ345="direct-wa",0,N345*Q345)</f>
        <v>0</v>
      </c>
      <c r="W345" s="20">
        <f>U345+V345</f>
        <v>0</v>
      </c>
      <c r="X345" s="11">
        <f>IF(LEFT(AJ345,9)="direct-or",N345,0)</f>
        <v>0</v>
      </c>
      <c r="Y345" s="6">
        <f>S345-V345</f>
        <v>0</v>
      </c>
      <c r="Z345" s="20">
        <f>X345+Y345</f>
        <v>0</v>
      </c>
      <c r="AA345" s="25">
        <f>IF(LEFT(AJ345,6)="Direct",O345,0)</f>
        <v>0</v>
      </c>
      <c r="AB345" s="25">
        <f>O345-AA345</f>
        <v>0</v>
      </c>
      <c r="AC345" s="25">
        <f>AA345+AB345</f>
        <v>0</v>
      </c>
      <c r="AD345" s="25">
        <f>IF(LEFT(AJ345,9)="direct-wa", O345,0)</f>
        <v>0</v>
      </c>
      <c r="AE345" s="25">
        <f>IF(AJ345="direct-wa",0,O345*Q345)</f>
        <v>0</v>
      </c>
      <c r="AF345" s="25">
        <f>AD345+AE345</f>
        <v>0</v>
      </c>
      <c r="AG345" s="25">
        <f>IF(LEFT(AJ345,9)="direct-or",O345,0)</f>
        <v>0</v>
      </c>
      <c r="AH345" s="25">
        <f>AB345-AE345</f>
        <v>0</v>
      </c>
      <c r="AI345" s="25">
        <f>AG345+AH345</f>
        <v>0</v>
      </c>
      <c r="AJ345" s="7" t="s">
        <v>52</v>
      </c>
    </row>
    <row r="346" spans="1:36" outlineLevel="3" x14ac:dyDescent="0.25">
      <c r="A346" s="102" t="s">
        <v>114</v>
      </c>
      <c r="B346" s="99">
        <v>173.86</v>
      </c>
      <c r="N346" s="23">
        <f>B346</f>
        <v>173.86</v>
      </c>
      <c r="O346" s="23">
        <f>SUM(B346:M346)</f>
        <v>173.86</v>
      </c>
      <c r="P346" s="103"/>
      <c r="Q346" s="117">
        <v>0.1013</v>
      </c>
      <c r="R346" s="11">
        <f>IF(LEFT(AJ346,6)="Direct",N346,0)</f>
        <v>0</v>
      </c>
      <c r="S346" s="6">
        <f>N346-R346</f>
        <v>173.86</v>
      </c>
      <c r="T346" s="20">
        <f>R346+S346</f>
        <v>173.86</v>
      </c>
      <c r="U346" s="11">
        <f>IF(LEFT(AJ346,9)="direct-wa", N346,0)</f>
        <v>0</v>
      </c>
      <c r="V346" s="6">
        <f>IF(AJ346="direct-wa",0,N346*Q346)</f>
        <v>17.612018000000003</v>
      </c>
      <c r="W346" s="20">
        <f>U346+V346</f>
        <v>17.612018000000003</v>
      </c>
      <c r="X346" s="11">
        <f>IF(LEFT(AJ346,9)="direct-or",N346,0)</f>
        <v>0</v>
      </c>
      <c r="Y346" s="6">
        <f>S346-V346</f>
        <v>156.24798200000001</v>
      </c>
      <c r="Z346" s="20">
        <f>X346+Y346</f>
        <v>156.24798200000001</v>
      </c>
      <c r="AA346" s="25">
        <f>IF(LEFT(AJ346,6)="Direct",O346,0)</f>
        <v>0</v>
      </c>
      <c r="AB346" s="25">
        <f>O346-AA346</f>
        <v>173.86</v>
      </c>
      <c r="AC346" s="25">
        <f>AA346+AB346</f>
        <v>173.86</v>
      </c>
      <c r="AD346" s="25">
        <f>IF(LEFT(AJ346,9)="direct-wa", O346,0)</f>
        <v>0</v>
      </c>
      <c r="AE346" s="25">
        <f>IF(AJ346="direct-wa",0,O346*Q346)</f>
        <v>17.612018000000003</v>
      </c>
      <c r="AF346" s="25">
        <f>AD346+AE346</f>
        <v>17.612018000000003</v>
      </c>
      <c r="AG346" s="25">
        <f>IF(LEFT(AJ346,9)="direct-or",O346,0)</f>
        <v>0</v>
      </c>
      <c r="AH346" s="25">
        <f>AB346-AE346</f>
        <v>156.24798200000001</v>
      </c>
      <c r="AI346" s="25">
        <f>AG346+AH346</f>
        <v>156.24798200000001</v>
      </c>
      <c r="AJ346" s="7" t="s">
        <v>52</v>
      </c>
    </row>
    <row r="347" spans="1:36" outlineLevel="3" x14ac:dyDescent="0.25">
      <c r="A347" s="102" t="s">
        <v>114</v>
      </c>
      <c r="B347" s="99">
        <v>1513.78</v>
      </c>
      <c r="N347" s="23">
        <f>B347</f>
        <v>1513.78</v>
      </c>
      <c r="O347" s="23">
        <f>SUM(B347:M347)</f>
        <v>1513.78</v>
      </c>
      <c r="P347" s="103"/>
      <c r="Q347" s="117">
        <v>0.1013</v>
      </c>
      <c r="R347" s="11">
        <f>IF(LEFT(AJ347,6)="Direct",N347,0)</f>
        <v>0</v>
      </c>
      <c r="S347" s="6">
        <f>N347-R347</f>
        <v>1513.78</v>
      </c>
      <c r="T347" s="20">
        <f>R347+S347</f>
        <v>1513.78</v>
      </c>
      <c r="U347" s="11">
        <f>IF(LEFT(AJ347,9)="direct-wa", N347,0)</f>
        <v>0</v>
      </c>
      <c r="V347" s="6">
        <f>IF(AJ347="direct-wa",0,N347*Q347)</f>
        <v>153.34591399999999</v>
      </c>
      <c r="W347" s="20">
        <f>U347+V347</f>
        <v>153.34591399999999</v>
      </c>
      <c r="X347" s="11">
        <f>IF(LEFT(AJ347,9)="direct-or",N347,0)</f>
        <v>0</v>
      </c>
      <c r="Y347" s="6">
        <f>S347-V347</f>
        <v>1360.434086</v>
      </c>
      <c r="Z347" s="20">
        <f>X347+Y347</f>
        <v>1360.434086</v>
      </c>
      <c r="AA347" s="25">
        <f>IF(LEFT(AJ347,6)="Direct",O347,0)</f>
        <v>0</v>
      </c>
      <c r="AB347" s="25">
        <f>O347-AA347</f>
        <v>1513.78</v>
      </c>
      <c r="AC347" s="25">
        <f>AA347+AB347</f>
        <v>1513.78</v>
      </c>
      <c r="AD347" s="25">
        <f>IF(LEFT(AJ347,9)="direct-wa", O347,0)</f>
        <v>0</v>
      </c>
      <c r="AE347" s="25">
        <f>IF(AJ347="direct-wa",0,O347*Q347)</f>
        <v>153.34591399999999</v>
      </c>
      <c r="AF347" s="25">
        <f>AD347+AE347</f>
        <v>153.34591399999999</v>
      </c>
      <c r="AG347" s="25">
        <f>IF(LEFT(AJ347,9)="direct-or",O347,0)</f>
        <v>0</v>
      </c>
      <c r="AH347" s="25">
        <f>AB347-AE347</f>
        <v>1360.434086</v>
      </c>
      <c r="AI347" s="25">
        <f>AG347+AH347</f>
        <v>1360.434086</v>
      </c>
      <c r="AJ347" s="7" t="s">
        <v>52</v>
      </c>
    </row>
    <row r="348" spans="1:36" outlineLevel="2" x14ac:dyDescent="0.25">
      <c r="A348" s="102"/>
      <c r="B348" s="99"/>
      <c r="C348" s="101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9"/>
      <c r="O348" s="109"/>
      <c r="P348" s="103"/>
      <c r="Q348" s="117"/>
      <c r="R348" s="11">
        <f t="shared" ref="R348:Z348" si="460">SUBTOTAL(9,R345:R347)</f>
        <v>0</v>
      </c>
      <c r="S348" s="6">
        <f t="shared" si="460"/>
        <v>1687.6399999999999</v>
      </c>
      <c r="T348" s="20">
        <f t="shared" si="460"/>
        <v>1687.6399999999999</v>
      </c>
      <c r="U348" s="11">
        <f t="shared" si="460"/>
        <v>0</v>
      </c>
      <c r="V348" s="6">
        <f t="shared" si="460"/>
        <v>170.957932</v>
      </c>
      <c r="W348" s="20">
        <f t="shared" si="460"/>
        <v>170.957932</v>
      </c>
      <c r="X348" s="11">
        <f t="shared" si="460"/>
        <v>0</v>
      </c>
      <c r="Y348" s="6">
        <f t="shared" si="460"/>
        <v>1516.6820680000001</v>
      </c>
      <c r="Z348" s="20">
        <f t="shared" si="460"/>
        <v>1516.6820680000001</v>
      </c>
      <c r="AA348" s="25"/>
      <c r="AB348" s="25"/>
      <c r="AC348" s="25"/>
      <c r="AD348" s="25"/>
      <c r="AE348" s="25"/>
      <c r="AF348" s="25"/>
      <c r="AG348" s="25"/>
      <c r="AH348" s="25"/>
      <c r="AI348" s="25"/>
      <c r="AJ348" s="118" t="s">
        <v>268</v>
      </c>
    </row>
    <row r="349" spans="1:36" outlineLevel="3" x14ac:dyDescent="0.25">
      <c r="A349" s="102" t="s">
        <v>114</v>
      </c>
      <c r="B349" s="99">
        <v>97360.11</v>
      </c>
      <c r="N349" s="23">
        <f>B349</f>
        <v>97360.11</v>
      </c>
      <c r="O349" s="23">
        <f>SUM(B349:M349)</f>
        <v>97360.11</v>
      </c>
      <c r="P349" s="103"/>
      <c r="Q349" s="117">
        <v>0.11899999999999999</v>
      </c>
      <c r="R349" s="11">
        <f>IF(LEFT(AJ349,6)="Direct",N349,0)</f>
        <v>0</v>
      </c>
      <c r="S349" s="6">
        <f>N349-R349</f>
        <v>97360.11</v>
      </c>
      <c r="T349" s="20">
        <f>R349+S349</f>
        <v>97360.11</v>
      </c>
      <c r="U349" s="11">
        <f>IF(LEFT(AJ349,9)="direct-wa", N349,0)</f>
        <v>0</v>
      </c>
      <c r="V349" s="6">
        <f>IF(AJ349="direct-wa",0,N349*Q349)</f>
        <v>11585.853089999999</v>
      </c>
      <c r="W349" s="20">
        <f>U349+V349</f>
        <v>11585.853089999999</v>
      </c>
      <c r="X349" s="11">
        <f>IF(LEFT(AJ349,9)="direct-or",N349,0)</f>
        <v>0</v>
      </c>
      <c r="Y349" s="6">
        <f>S349-V349</f>
        <v>85774.256909999996</v>
      </c>
      <c r="Z349" s="20">
        <f>X349+Y349</f>
        <v>85774.256909999996</v>
      </c>
      <c r="AA349" s="25">
        <f>IF(LEFT(AJ349,6)="Direct",O349,0)</f>
        <v>0</v>
      </c>
      <c r="AB349" s="25">
        <f>O349-AA349</f>
        <v>97360.11</v>
      </c>
      <c r="AC349" s="25">
        <f>AA349+AB349</f>
        <v>97360.11</v>
      </c>
      <c r="AD349" s="25">
        <f>IF(LEFT(AJ349,9)="direct-wa", O349,0)</f>
        <v>0</v>
      </c>
      <c r="AE349" s="25">
        <f>IF(AJ349="direct-wa",0,O349*Q349)</f>
        <v>11585.853089999999</v>
      </c>
      <c r="AF349" s="25">
        <f>AD349+AE349</f>
        <v>11585.853089999999</v>
      </c>
      <c r="AG349" s="25">
        <f>IF(LEFT(AJ349,9)="direct-or",O349,0)</f>
        <v>0</v>
      </c>
      <c r="AH349" s="25">
        <f>AB349-AE349</f>
        <v>85774.256909999996</v>
      </c>
      <c r="AI349" s="25">
        <f>AG349+AH349</f>
        <v>85774.256909999996</v>
      </c>
      <c r="AJ349" s="7" t="s">
        <v>55</v>
      </c>
    </row>
    <row r="350" spans="1:36" outlineLevel="2" x14ac:dyDescent="0.25">
      <c r="A350" s="102"/>
      <c r="B350" s="99"/>
      <c r="C350" s="101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9"/>
      <c r="O350" s="109"/>
      <c r="P350" s="103"/>
      <c r="Q350" s="117"/>
      <c r="R350" s="11">
        <f t="shared" ref="R350:Z350" si="461">SUBTOTAL(9,R349:R349)</f>
        <v>0</v>
      </c>
      <c r="S350" s="6">
        <f t="shared" si="461"/>
        <v>97360.11</v>
      </c>
      <c r="T350" s="20">
        <f t="shared" si="461"/>
        <v>97360.11</v>
      </c>
      <c r="U350" s="11">
        <f t="shared" si="461"/>
        <v>0</v>
      </c>
      <c r="V350" s="6">
        <f t="shared" si="461"/>
        <v>11585.853089999999</v>
      </c>
      <c r="W350" s="20">
        <f t="shared" si="461"/>
        <v>11585.853089999999</v>
      </c>
      <c r="X350" s="11">
        <f t="shared" si="461"/>
        <v>0</v>
      </c>
      <c r="Y350" s="6">
        <f t="shared" si="461"/>
        <v>85774.256909999996</v>
      </c>
      <c r="Z350" s="20">
        <f t="shared" si="461"/>
        <v>85774.256909999996</v>
      </c>
      <c r="AA350" s="25"/>
      <c r="AB350" s="25"/>
      <c r="AC350" s="25"/>
      <c r="AD350" s="25"/>
      <c r="AE350" s="25"/>
      <c r="AF350" s="25"/>
      <c r="AG350" s="25"/>
      <c r="AH350" s="25"/>
      <c r="AI350" s="25"/>
      <c r="AJ350" s="118" t="s">
        <v>282</v>
      </c>
    </row>
    <row r="351" spans="1:36" outlineLevel="3" x14ac:dyDescent="0.25">
      <c r="A351" s="102" t="s">
        <v>114</v>
      </c>
      <c r="B351" s="99">
        <v>203.54</v>
      </c>
      <c r="N351" s="23">
        <f t="shared" ref="N351:N357" si="462">B351</f>
        <v>203.54</v>
      </c>
      <c r="O351" s="23">
        <f t="shared" ref="O351:O357" si="463">SUM(B351:M351)</f>
        <v>203.54</v>
      </c>
      <c r="P351" s="103"/>
      <c r="Q351" s="117">
        <v>0.1086</v>
      </c>
      <c r="R351" s="11">
        <f t="shared" ref="R351:R357" si="464">IF(LEFT(AJ351,6)="Direct",N351,0)</f>
        <v>0</v>
      </c>
      <c r="S351" s="6">
        <f t="shared" ref="S351:S357" si="465">N351-R351</f>
        <v>203.54</v>
      </c>
      <c r="T351" s="20">
        <f t="shared" ref="T351:T357" si="466">R351+S351</f>
        <v>203.54</v>
      </c>
      <c r="U351" s="11">
        <f t="shared" ref="U351:U357" si="467">IF(LEFT(AJ351,9)="direct-wa", N351,0)</f>
        <v>0</v>
      </c>
      <c r="V351" s="6">
        <f t="shared" ref="V351:V357" si="468">IF(AJ351="direct-wa",0,N351*Q351)</f>
        <v>22.104444000000001</v>
      </c>
      <c r="W351" s="20">
        <f t="shared" ref="W351:W357" si="469">U351+V351</f>
        <v>22.104444000000001</v>
      </c>
      <c r="X351" s="11">
        <f t="shared" ref="X351:X357" si="470">IF(LEFT(AJ351,9)="direct-or",N351,0)</f>
        <v>0</v>
      </c>
      <c r="Y351" s="6">
        <f t="shared" ref="Y351:Y357" si="471">S351-V351</f>
        <v>181.43555599999999</v>
      </c>
      <c r="Z351" s="20">
        <f t="shared" ref="Z351:Z357" si="472">X351+Y351</f>
        <v>181.43555599999999</v>
      </c>
      <c r="AA351" s="25">
        <f t="shared" ref="AA351:AA357" si="473">IF(LEFT(AJ351,6)="Direct",O351,0)</f>
        <v>0</v>
      </c>
      <c r="AB351" s="25">
        <f t="shared" ref="AB351:AB357" si="474">O351-AA351</f>
        <v>203.54</v>
      </c>
      <c r="AC351" s="25">
        <f t="shared" ref="AC351:AC357" si="475">AA351+AB351</f>
        <v>203.54</v>
      </c>
      <c r="AD351" s="25">
        <f t="shared" ref="AD351:AD357" si="476">IF(LEFT(AJ351,9)="direct-wa", O351,0)</f>
        <v>0</v>
      </c>
      <c r="AE351" s="25">
        <f t="shared" ref="AE351:AE357" si="477">IF(AJ351="direct-wa",0,O351*Q351)</f>
        <v>22.104444000000001</v>
      </c>
      <c r="AF351" s="25">
        <f t="shared" ref="AF351:AF357" si="478">AD351+AE351</f>
        <v>22.104444000000001</v>
      </c>
      <c r="AG351" s="25">
        <f t="shared" ref="AG351:AG357" si="479">IF(LEFT(AJ351,9)="direct-or",O351,0)</f>
        <v>0</v>
      </c>
      <c r="AH351" s="25">
        <f t="shared" ref="AH351:AH357" si="480">AB351-AE351</f>
        <v>181.43555599999999</v>
      </c>
      <c r="AI351" s="25">
        <f t="shared" ref="AI351:AI357" si="481">AG351+AH351</f>
        <v>181.43555599999999</v>
      </c>
      <c r="AJ351" s="7" t="s">
        <v>60</v>
      </c>
    </row>
    <row r="352" spans="1:36" outlineLevel="3" x14ac:dyDescent="0.25">
      <c r="A352" s="102" t="s">
        <v>114</v>
      </c>
      <c r="B352" s="99">
        <v>213.97</v>
      </c>
      <c r="N352" s="23">
        <f t="shared" si="462"/>
        <v>213.97</v>
      </c>
      <c r="O352" s="23">
        <f t="shared" si="463"/>
        <v>213.97</v>
      </c>
      <c r="P352" s="103"/>
      <c r="Q352" s="117">
        <v>0.1086</v>
      </c>
      <c r="R352" s="11">
        <f t="shared" si="464"/>
        <v>0</v>
      </c>
      <c r="S352" s="6">
        <f t="shared" si="465"/>
        <v>213.97</v>
      </c>
      <c r="T352" s="20">
        <f t="shared" si="466"/>
        <v>213.97</v>
      </c>
      <c r="U352" s="11">
        <f t="shared" si="467"/>
        <v>0</v>
      </c>
      <c r="V352" s="6">
        <f t="shared" si="468"/>
        <v>23.237141999999999</v>
      </c>
      <c r="W352" s="20">
        <f t="shared" si="469"/>
        <v>23.237141999999999</v>
      </c>
      <c r="X352" s="11">
        <f t="shared" si="470"/>
        <v>0</v>
      </c>
      <c r="Y352" s="6">
        <f t="shared" si="471"/>
        <v>190.73285799999999</v>
      </c>
      <c r="Z352" s="20">
        <f t="shared" si="472"/>
        <v>190.73285799999999</v>
      </c>
      <c r="AA352" s="25">
        <f t="shared" si="473"/>
        <v>0</v>
      </c>
      <c r="AB352" s="25">
        <f t="shared" si="474"/>
        <v>213.97</v>
      </c>
      <c r="AC352" s="25">
        <f t="shared" si="475"/>
        <v>213.97</v>
      </c>
      <c r="AD352" s="25">
        <f t="shared" si="476"/>
        <v>0</v>
      </c>
      <c r="AE352" s="25">
        <f t="shared" si="477"/>
        <v>23.237141999999999</v>
      </c>
      <c r="AF352" s="25">
        <f t="shared" si="478"/>
        <v>23.237141999999999</v>
      </c>
      <c r="AG352" s="25">
        <f t="shared" si="479"/>
        <v>0</v>
      </c>
      <c r="AH352" s="25">
        <f t="shared" si="480"/>
        <v>190.73285799999999</v>
      </c>
      <c r="AI352" s="25">
        <f t="shared" si="481"/>
        <v>190.73285799999999</v>
      </c>
      <c r="AJ352" s="7" t="s">
        <v>64</v>
      </c>
    </row>
    <row r="353" spans="1:36" outlineLevel="3" x14ac:dyDescent="0.25">
      <c r="A353" s="102" t="s">
        <v>114</v>
      </c>
      <c r="B353" s="99">
        <v>48.97</v>
      </c>
      <c r="N353" s="23">
        <f t="shared" si="462"/>
        <v>48.97</v>
      </c>
      <c r="O353" s="23">
        <f t="shared" si="463"/>
        <v>48.97</v>
      </c>
      <c r="P353" s="103"/>
      <c r="Q353" s="117">
        <v>0.1086</v>
      </c>
      <c r="R353" s="11">
        <f t="shared" si="464"/>
        <v>0</v>
      </c>
      <c r="S353" s="6">
        <f t="shared" si="465"/>
        <v>48.97</v>
      </c>
      <c r="T353" s="20">
        <f t="shared" si="466"/>
        <v>48.97</v>
      </c>
      <c r="U353" s="11">
        <f t="shared" si="467"/>
        <v>0</v>
      </c>
      <c r="V353" s="6">
        <f t="shared" si="468"/>
        <v>5.3181419999999999</v>
      </c>
      <c r="W353" s="20">
        <f t="shared" si="469"/>
        <v>5.3181419999999999</v>
      </c>
      <c r="X353" s="11">
        <f t="shared" si="470"/>
        <v>0</v>
      </c>
      <c r="Y353" s="6">
        <f t="shared" si="471"/>
        <v>43.651857999999997</v>
      </c>
      <c r="Z353" s="20">
        <f t="shared" si="472"/>
        <v>43.651857999999997</v>
      </c>
      <c r="AA353" s="25">
        <f t="shared" si="473"/>
        <v>0</v>
      </c>
      <c r="AB353" s="25">
        <f t="shared" si="474"/>
        <v>48.97</v>
      </c>
      <c r="AC353" s="25">
        <f t="shared" si="475"/>
        <v>48.97</v>
      </c>
      <c r="AD353" s="25">
        <f t="shared" si="476"/>
        <v>0</v>
      </c>
      <c r="AE353" s="25">
        <f t="shared" si="477"/>
        <v>5.3181419999999999</v>
      </c>
      <c r="AF353" s="25">
        <f t="shared" si="478"/>
        <v>5.3181419999999999</v>
      </c>
      <c r="AG353" s="25">
        <f t="shared" si="479"/>
        <v>0</v>
      </c>
      <c r="AH353" s="25">
        <f t="shared" si="480"/>
        <v>43.651857999999997</v>
      </c>
      <c r="AI353" s="25">
        <f t="shared" si="481"/>
        <v>43.651857999999997</v>
      </c>
      <c r="AJ353" s="7" t="s">
        <v>64</v>
      </c>
    </row>
    <row r="354" spans="1:36" outlineLevel="3" x14ac:dyDescent="0.25">
      <c r="A354" s="102" t="s">
        <v>114</v>
      </c>
      <c r="B354" s="99">
        <v>60</v>
      </c>
      <c r="N354" s="23">
        <f t="shared" si="462"/>
        <v>60</v>
      </c>
      <c r="O354" s="23">
        <f t="shared" si="463"/>
        <v>60</v>
      </c>
      <c r="P354" s="103"/>
      <c r="Q354" s="117">
        <v>0.1086</v>
      </c>
      <c r="R354" s="11">
        <f t="shared" si="464"/>
        <v>0</v>
      </c>
      <c r="S354" s="6">
        <f t="shared" si="465"/>
        <v>60</v>
      </c>
      <c r="T354" s="20">
        <f t="shared" si="466"/>
        <v>60</v>
      </c>
      <c r="U354" s="11">
        <f t="shared" si="467"/>
        <v>0</v>
      </c>
      <c r="V354" s="6">
        <f t="shared" si="468"/>
        <v>6.516</v>
      </c>
      <c r="W354" s="20">
        <f t="shared" si="469"/>
        <v>6.516</v>
      </c>
      <c r="X354" s="11">
        <f t="shared" si="470"/>
        <v>0</v>
      </c>
      <c r="Y354" s="6">
        <f t="shared" si="471"/>
        <v>53.484000000000002</v>
      </c>
      <c r="Z354" s="20">
        <f t="shared" si="472"/>
        <v>53.484000000000002</v>
      </c>
      <c r="AA354" s="25">
        <f t="shared" si="473"/>
        <v>0</v>
      </c>
      <c r="AB354" s="25">
        <f t="shared" si="474"/>
        <v>60</v>
      </c>
      <c r="AC354" s="25">
        <f t="shared" si="475"/>
        <v>60</v>
      </c>
      <c r="AD354" s="25">
        <f t="shared" si="476"/>
        <v>0</v>
      </c>
      <c r="AE354" s="25">
        <f t="shared" si="477"/>
        <v>6.516</v>
      </c>
      <c r="AF354" s="25">
        <f t="shared" si="478"/>
        <v>6.516</v>
      </c>
      <c r="AG354" s="25">
        <f t="shared" si="479"/>
        <v>0</v>
      </c>
      <c r="AH354" s="25">
        <f t="shared" si="480"/>
        <v>53.484000000000002</v>
      </c>
      <c r="AI354" s="25">
        <f t="shared" si="481"/>
        <v>53.484000000000002</v>
      </c>
      <c r="AJ354" s="7" t="s">
        <v>64</v>
      </c>
    </row>
    <row r="355" spans="1:36" outlineLevel="3" x14ac:dyDescent="0.25">
      <c r="A355" s="102" t="s">
        <v>114</v>
      </c>
      <c r="B355" s="99"/>
      <c r="N355" s="23">
        <f t="shared" si="462"/>
        <v>0</v>
      </c>
      <c r="O355" s="23">
        <f t="shared" si="463"/>
        <v>0</v>
      </c>
      <c r="P355" s="103"/>
      <c r="Q355" s="117">
        <v>0.1086</v>
      </c>
      <c r="R355" s="11">
        <f t="shared" si="464"/>
        <v>0</v>
      </c>
      <c r="S355" s="6">
        <f t="shared" si="465"/>
        <v>0</v>
      </c>
      <c r="T355" s="20">
        <f t="shared" si="466"/>
        <v>0</v>
      </c>
      <c r="U355" s="11">
        <f t="shared" si="467"/>
        <v>0</v>
      </c>
      <c r="V355" s="6">
        <f t="shared" si="468"/>
        <v>0</v>
      </c>
      <c r="W355" s="20">
        <f t="shared" si="469"/>
        <v>0</v>
      </c>
      <c r="X355" s="11">
        <f t="shared" si="470"/>
        <v>0</v>
      </c>
      <c r="Y355" s="6">
        <f t="shared" si="471"/>
        <v>0</v>
      </c>
      <c r="Z355" s="20">
        <f t="shared" si="472"/>
        <v>0</v>
      </c>
      <c r="AA355" s="25">
        <f t="shared" si="473"/>
        <v>0</v>
      </c>
      <c r="AB355" s="25">
        <f t="shared" si="474"/>
        <v>0</v>
      </c>
      <c r="AC355" s="25">
        <f t="shared" si="475"/>
        <v>0</v>
      </c>
      <c r="AD355" s="25">
        <f t="shared" si="476"/>
        <v>0</v>
      </c>
      <c r="AE355" s="25">
        <f t="shared" si="477"/>
        <v>0</v>
      </c>
      <c r="AF355" s="25">
        <f t="shared" si="478"/>
        <v>0</v>
      </c>
      <c r="AG355" s="25">
        <f t="shared" si="479"/>
        <v>0</v>
      </c>
      <c r="AH355" s="25">
        <f t="shared" si="480"/>
        <v>0</v>
      </c>
      <c r="AI355" s="25">
        <f t="shared" si="481"/>
        <v>0</v>
      </c>
      <c r="AJ355" s="7" t="s">
        <v>64</v>
      </c>
    </row>
    <row r="356" spans="1:36" outlineLevel="3" x14ac:dyDescent="0.25">
      <c r="A356" s="102" t="s">
        <v>114</v>
      </c>
      <c r="B356" s="99"/>
      <c r="N356" s="23">
        <f t="shared" si="462"/>
        <v>0</v>
      </c>
      <c r="O356" s="23">
        <f t="shared" si="463"/>
        <v>0</v>
      </c>
      <c r="P356" s="103"/>
      <c r="Q356" s="117">
        <v>0.1086</v>
      </c>
      <c r="R356" s="11">
        <f t="shared" si="464"/>
        <v>0</v>
      </c>
      <c r="S356" s="6">
        <f t="shared" si="465"/>
        <v>0</v>
      </c>
      <c r="T356" s="20">
        <f t="shared" si="466"/>
        <v>0</v>
      </c>
      <c r="U356" s="11">
        <f t="shared" si="467"/>
        <v>0</v>
      </c>
      <c r="V356" s="6">
        <f t="shared" si="468"/>
        <v>0</v>
      </c>
      <c r="W356" s="20">
        <f t="shared" si="469"/>
        <v>0</v>
      </c>
      <c r="X356" s="11">
        <f t="shared" si="470"/>
        <v>0</v>
      </c>
      <c r="Y356" s="6">
        <f t="shared" si="471"/>
        <v>0</v>
      </c>
      <c r="Z356" s="20">
        <f t="shared" si="472"/>
        <v>0</v>
      </c>
      <c r="AA356" s="25">
        <f t="shared" si="473"/>
        <v>0</v>
      </c>
      <c r="AB356" s="25">
        <f t="shared" si="474"/>
        <v>0</v>
      </c>
      <c r="AC356" s="25">
        <f t="shared" si="475"/>
        <v>0</v>
      </c>
      <c r="AD356" s="25">
        <f t="shared" si="476"/>
        <v>0</v>
      </c>
      <c r="AE356" s="25">
        <f t="shared" si="477"/>
        <v>0</v>
      </c>
      <c r="AF356" s="25">
        <f t="shared" si="478"/>
        <v>0</v>
      </c>
      <c r="AG356" s="25">
        <f t="shared" si="479"/>
        <v>0</v>
      </c>
      <c r="AH356" s="25">
        <f t="shared" si="480"/>
        <v>0</v>
      </c>
      <c r="AI356" s="25">
        <f t="shared" si="481"/>
        <v>0</v>
      </c>
      <c r="AJ356" s="7" t="s">
        <v>64</v>
      </c>
    </row>
    <row r="357" spans="1:36" outlineLevel="3" x14ac:dyDescent="0.25">
      <c r="A357" s="102" t="s">
        <v>114</v>
      </c>
      <c r="B357" s="99"/>
      <c r="N357" s="23">
        <f t="shared" si="462"/>
        <v>0</v>
      </c>
      <c r="O357" s="23">
        <f t="shared" si="463"/>
        <v>0</v>
      </c>
      <c r="P357" s="103"/>
      <c r="Q357" s="117">
        <v>0.1086</v>
      </c>
      <c r="R357" s="11">
        <f t="shared" si="464"/>
        <v>0</v>
      </c>
      <c r="S357" s="6">
        <f t="shared" si="465"/>
        <v>0</v>
      </c>
      <c r="T357" s="20">
        <f t="shared" si="466"/>
        <v>0</v>
      </c>
      <c r="U357" s="11">
        <f t="shared" si="467"/>
        <v>0</v>
      </c>
      <c r="V357" s="6">
        <f t="shared" si="468"/>
        <v>0</v>
      </c>
      <c r="W357" s="20">
        <f t="shared" si="469"/>
        <v>0</v>
      </c>
      <c r="X357" s="11">
        <f t="shared" si="470"/>
        <v>0</v>
      </c>
      <c r="Y357" s="6">
        <f t="shared" si="471"/>
        <v>0</v>
      </c>
      <c r="Z357" s="20">
        <f t="shared" si="472"/>
        <v>0</v>
      </c>
      <c r="AA357" s="25">
        <f t="shared" si="473"/>
        <v>0</v>
      </c>
      <c r="AB357" s="25">
        <f t="shared" si="474"/>
        <v>0</v>
      </c>
      <c r="AC357" s="25">
        <f t="shared" si="475"/>
        <v>0</v>
      </c>
      <c r="AD357" s="25">
        <f t="shared" si="476"/>
        <v>0</v>
      </c>
      <c r="AE357" s="25">
        <f t="shared" si="477"/>
        <v>0</v>
      </c>
      <c r="AF357" s="25">
        <f t="shared" si="478"/>
        <v>0</v>
      </c>
      <c r="AG357" s="25">
        <f t="shared" si="479"/>
        <v>0</v>
      </c>
      <c r="AH357" s="25">
        <f t="shared" si="480"/>
        <v>0</v>
      </c>
      <c r="AI357" s="25">
        <f t="shared" si="481"/>
        <v>0</v>
      </c>
      <c r="AJ357" s="7" t="s">
        <v>64</v>
      </c>
    </row>
    <row r="358" spans="1:36" outlineLevel="2" x14ac:dyDescent="0.25">
      <c r="A358" s="102"/>
      <c r="B358" s="99"/>
      <c r="C358" s="101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9"/>
      <c r="O358" s="109"/>
      <c r="P358" s="103"/>
      <c r="Q358" s="117"/>
      <c r="R358" s="11">
        <f t="shared" ref="R358:Z358" si="482">SUBTOTAL(9,R351:R357)</f>
        <v>0</v>
      </c>
      <c r="S358" s="6">
        <f t="shared" si="482"/>
        <v>526.48</v>
      </c>
      <c r="T358" s="20">
        <f t="shared" si="482"/>
        <v>526.48</v>
      </c>
      <c r="U358" s="11">
        <f t="shared" si="482"/>
        <v>0</v>
      </c>
      <c r="V358" s="6">
        <f t="shared" si="482"/>
        <v>57.175727999999999</v>
      </c>
      <c r="W358" s="20">
        <f t="shared" si="482"/>
        <v>57.175727999999999</v>
      </c>
      <c r="X358" s="11">
        <f t="shared" si="482"/>
        <v>0</v>
      </c>
      <c r="Y358" s="6">
        <f t="shared" si="482"/>
        <v>469.30427199999997</v>
      </c>
      <c r="Z358" s="20">
        <f t="shared" si="482"/>
        <v>469.30427199999997</v>
      </c>
      <c r="AA358" s="25"/>
      <c r="AB358" s="25"/>
      <c r="AC358" s="25"/>
      <c r="AD358" s="25"/>
      <c r="AE358" s="25"/>
      <c r="AF358" s="25"/>
      <c r="AG358" s="25"/>
      <c r="AH358" s="25"/>
      <c r="AI358" s="25"/>
      <c r="AJ358" s="118" t="s">
        <v>266</v>
      </c>
    </row>
    <row r="359" spans="1:36" outlineLevel="3" x14ac:dyDescent="0.25">
      <c r="A359" s="102" t="s">
        <v>114</v>
      </c>
      <c r="B359" s="99">
        <v>4033.99</v>
      </c>
      <c r="N359" s="23">
        <f t="shared" ref="N359:N365" si="483">B359</f>
        <v>4033.99</v>
      </c>
      <c r="O359" s="23">
        <f t="shared" ref="O359:O365" si="484">SUM(B359:M359)</f>
        <v>4033.99</v>
      </c>
      <c r="P359" s="103"/>
      <c r="Q359" s="117">
        <v>0</v>
      </c>
      <c r="R359" s="11">
        <f t="shared" ref="R359:R365" si="485">IF(LEFT(AJ359,6)="Direct",N359,0)</f>
        <v>4033.99</v>
      </c>
      <c r="S359" s="6">
        <f t="shared" ref="S359:S365" si="486">N359-R359</f>
        <v>0</v>
      </c>
      <c r="T359" s="20">
        <f t="shared" ref="T359:T365" si="487">R359+S359</f>
        <v>4033.99</v>
      </c>
      <c r="U359" s="11">
        <f t="shared" ref="U359:U365" si="488">IF(LEFT(AJ359,9)="direct-wa", N359,0)</f>
        <v>0</v>
      </c>
      <c r="V359" s="6">
        <f t="shared" ref="V359:V365" si="489">IF(AJ359="direct-wa",0,N359*Q359)</f>
        <v>0</v>
      </c>
      <c r="W359" s="20">
        <f t="shared" ref="W359:W365" si="490">U359+V359</f>
        <v>0</v>
      </c>
      <c r="X359" s="11">
        <f t="shared" ref="X359:X365" si="491">IF(LEFT(AJ359,9)="direct-or",N359,0)</f>
        <v>4033.99</v>
      </c>
      <c r="Y359" s="6">
        <f t="shared" ref="Y359:Y365" si="492">S359-V359</f>
        <v>0</v>
      </c>
      <c r="Z359" s="20">
        <f t="shared" ref="Z359:Z365" si="493">X359+Y359</f>
        <v>4033.99</v>
      </c>
      <c r="AA359" s="25">
        <f t="shared" ref="AA359:AA365" si="494">IF(LEFT(AJ359,6)="Direct",O359,0)</f>
        <v>4033.99</v>
      </c>
      <c r="AB359" s="25">
        <f t="shared" ref="AB359:AB365" si="495">O359-AA359</f>
        <v>0</v>
      </c>
      <c r="AC359" s="25">
        <f t="shared" ref="AC359:AC365" si="496">AA359+AB359</f>
        <v>4033.99</v>
      </c>
      <c r="AD359" s="25">
        <f t="shared" ref="AD359:AD365" si="497">IF(LEFT(AJ359,9)="direct-wa", O359,0)</f>
        <v>0</v>
      </c>
      <c r="AE359" s="25">
        <f t="shared" ref="AE359:AE365" si="498">IF(AJ359="direct-wa",0,O359*Q359)</f>
        <v>0</v>
      </c>
      <c r="AF359" s="25">
        <f t="shared" ref="AF359:AF365" si="499">AD359+AE359</f>
        <v>0</v>
      </c>
      <c r="AG359" s="25">
        <f t="shared" ref="AG359:AG365" si="500">IF(LEFT(AJ359,9)="direct-or",O359,0)</f>
        <v>4033.99</v>
      </c>
      <c r="AH359" s="25">
        <f t="shared" ref="AH359:AH365" si="501">AB359-AE359</f>
        <v>0</v>
      </c>
      <c r="AI359" s="25">
        <f t="shared" ref="AI359:AI365" si="502">AG359+AH359</f>
        <v>4033.99</v>
      </c>
      <c r="AJ359" s="7" t="s">
        <v>61</v>
      </c>
    </row>
    <row r="360" spans="1:36" outlineLevel="3" x14ac:dyDescent="0.25">
      <c r="A360" s="102" t="s">
        <v>114</v>
      </c>
      <c r="B360" s="99">
        <v>9209.7999999999993</v>
      </c>
      <c r="N360" s="23">
        <f t="shared" si="483"/>
        <v>9209.7999999999993</v>
      </c>
      <c r="O360" s="23">
        <f t="shared" si="484"/>
        <v>9209.7999999999993</v>
      </c>
      <c r="P360" s="103"/>
      <c r="Q360" s="117">
        <v>0</v>
      </c>
      <c r="R360" s="11">
        <f t="shared" si="485"/>
        <v>9209.7999999999993</v>
      </c>
      <c r="S360" s="6">
        <f t="shared" si="486"/>
        <v>0</v>
      </c>
      <c r="T360" s="20">
        <f t="shared" si="487"/>
        <v>9209.7999999999993</v>
      </c>
      <c r="U360" s="11">
        <f t="shared" si="488"/>
        <v>0</v>
      </c>
      <c r="V360" s="6">
        <f t="shared" si="489"/>
        <v>0</v>
      </c>
      <c r="W360" s="20">
        <f t="shared" si="490"/>
        <v>0</v>
      </c>
      <c r="X360" s="11">
        <f t="shared" si="491"/>
        <v>9209.7999999999993</v>
      </c>
      <c r="Y360" s="6">
        <f t="shared" si="492"/>
        <v>0</v>
      </c>
      <c r="Z360" s="20">
        <f t="shared" si="493"/>
        <v>9209.7999999999993</v>
      </c>
      <c r="AA360" s="25">
        <f t="shared" si="494"/>
        <v>9209.7999999999993</v>
      </c>
      <c r="AB360" s="25">
        <f t="shared" si="495"/>
        <v>0</v>
      </c>
      <c r="AC360" s="25">
        <f t="shared" si="496"/>
        <v>9209.7999999999993</v>
      </c>
      <c r="AD360" s="25">
        <f t="shared" si="497"/>
        <v>0</v>
      </c>
      <c r="AE360" s="25">
        <f t="shared" si="498"/>
        <v>0</v>
      </c>
      <c r="AF360" s="25">
        <f t="shared" si="499"/>
        <v>0</v>
      </c>
      <c r="AG360" s="25">
        <f t="shared" si="500"/>
        <v>9209.7999999999993</v>
      </c>
      <c r="AH360" s="25">
        <f t="shared" si="501"/>
        <v>0</v>
      </c>
      <c r="AI360" s="25">
        <f t="shared" si="502"/>
        <v>9209.7999999999993</v>
      </c>
      <c r="AJ360" s="7" t="s">
        <v>61</v>
      </c>
    </row>
    <row r="361" spans="1:36" outlineLevel="3" x14ac:dyDescent="0.25">
      <c r="A361" s="102" t="s">
        <v>114</v>
      </c>
      <c r="B361" s="99">
        <v>16988.939999999999</v>
      </c>
      <c r="N361" s="23">
        <f t="shared" si="483"/>
        <v>16988.939999999999</v>
      </c>
      <c r="O361" s="23">
        <f t="shared" si="484"/>
        <v>16988.939999999999</v>
      </c>
      <c r="P361" s="103"/>
      <c r="Q361" s="117">
        <v>0</v>
      </c>
      <c r="R361" s="11">
        <f t="shared" si="485"/>
        <v>16988.939999999999</v>
      </c>
      <c r="S361" s="6">
        <f t="shared" si="486"/>
        <v>0</v>
      </c>
      <c r="T361" s="20">
        <f t="shared" si="487"/>
        <v>16988.939999999999</v>
      </c>
      <c r="U361" s="11">
        <f t="shared" si="488"/>
        <v>0</v>
      </c>
      <c r="V361" s="6">
        <f t="shared" si="489"/>
        <v>0</v>
      </c>
      <c r="W361" s="20">
        <f t="shared" si="490"/>
        <v>0</v>
      </c>
      <c r="X361" s="11">
        <f t="shared" si="491"/>
        <v>16988.939999999999</v>
      </c>
      <c r="Y361" s="6">
        <f t="shared" si="492"/>
        <v>0</v>
      </c>
      <c r="Z361" s="20">
        <f t="shared" si="493"/>
        <v>16988.939999999999</v>
      </c>
      <c r="AA361" s="25">
        <f t="shared" si="494"/>
        <v>16988.939999999999</v>
      </c>
      <c r="AB361" s="25">
        <f t="shared" si="495"/>
        <v>0</v>
      </c>
      <c r="AC361" s="25">
        <f t="shared" si="496"/>
        <v>16988.939999999999</v>
      </c>
      <c r="AD361" s="25">
        <f t="shared" si="497"/>
        <v>0</v>
      </c>
      <c r="AE361" s="25">
        <f t="shared" si="498"/>
        <v>0</v>
      </c>
      <c r="AF361" s="25">
        <f t="shared" si="499"/>
        <v>0</v>
      </c>
      <c r="AG361" s="25">
        <f t="shared" si="500"/>
        <v>16988.939999999999</v>
      </c>
      <c r="AH361" s="25">
        <f t="shared" si="501"/>
        <v>0</v>
      </c>
      <c r="AI361" s="25">
        <f t="shared" si="502"/>
        <v>16988.939999999999</v>
      </c>
      <c r="AJ361" s="7" t="s">
        <v>61</v>
      </c>
    </row>
    <row r="362" spans="1:36" outlineLevel="3" x14ac:dyDescent="0.25">
      <c r="A362" s="102" t="s">
        <v>114</v>
      </c>
      <c r="B362" s="99">
        <v>21111.08</v>
      </c>
      <c r="N362" s="23">
        <f t="shared" si="483"/>
        <v>21111.08</v>
      </c>
      <c r="O362" s="23">
        <f t="shared" si="484"/>
        <v>21111.08</v>
      </c>
      <c r="P362" s="103"/>
      <c r="Q362" s="117">
        <v>0</v>
      </c>
      <c r="R362" s="11">
        <f t="shared" si="485"/>
        <v>21111.08</v>
      </c>
      <c r="S362" s="6">
        <f t="shared" si="486"/>
        <v>0</v>
      </c>
      <c r="T362" s="20">
        <f t="shared" si="487"/>
        <v>21111.08</v>
      </c>
      <c r="U362" s="11">
        <f t="shared" si="488"/>
        <v>0</v>
      </c>
      <c r="V362" s="6">
        <f t="shared" si="489"/>
        <v>0</v>
      </c>
      <c r="W362" s="20">
        <f t="shared" si="490"/>
        <v>0</v>
      </c>
      <c r="X362" s="11">
        <f t="shared" si="491"/>
        <v>21111.08</v>
      </c>
      <c r="Y362" s="6">
        <f t="shared" si="492"/>
        <v>0</v>
      </c>
      <c r="Z362" s="20">
        <f t="shared" si="493"/>
        <v>21111.08</v>
      </c>
      <c r="AA362" s="25">
        <f t="shared" si="494"/>
        <v>21111.08</v>
      </c>
      <c r="AB362" s="25">
        <f t="shared" si="495"/>
        <v>0</v>
      </c>
      <c r="AC362" s="25">
        <f t="shared" si="496"/>
        <v>21111.08</v>
      </c>
      <c r="AD362" s="25">
        <f t="shared" si="497"/>
        <v>0</v>
      </c>
      <c r="AE362" s="25">
        <f t="shared" si="498"/>
        <v>0</v>
      </c>
      <c r="AF362" s="25">
        <f t="shared" si="499"/>
        <v>0</v>
      </c>
      <c r="AG362" s="25">
        <f t="shared" si="500"/>
        <v>21111.08</v>
      </c>
      <c r="AH362" s="25">
        <f t="shared" si="501"/>
        <v>0</v>
      </c>
      <c r="AI362" s="25">
        <f t="shared" si="502"/>
        <v>21111.08</v>
      </c>
      <c r="AJ362" s="7" t="s">
        <v>61</v>
      </c>
    </row>
    <row r="363" spans="1:36" outlineLevel="3" x14ac:dyDescent="0.25">
      <c r="A363" s="102" t="s">
        <v>114</v>
      </c>
      <c r="B363" s="99">
        <v>250</v>
      </c>
      <c r="N363" s="23">
        <f t="shared" si="483"/>
        <v>250</v>
      </c>
      <c r="O363" s="23">
        <f t="shared" si="484"/>
        <v>250</v>
      </c>
      <c r="P363" s="103"/>
      <c r="Q363" s="117">
        <v>0</v>
      </c>
      <c r="R363" s="11">
        <f t="shared" si="485"/>
        <v>250</v>
      </c>
      <c r="S363" s="6">
        <f t="shared" si="486"/>
        <v>0</v>
      </c>
      <c r="T363" s="20">
        <f t="shared" si="487"/>
        <v>250</v>
      </c>
      <c r="U363" s="11">
        <f t="shared" si="488"/>
        <v>0</v>
      </c>
      <c r="V363" s="6">
        <f t="shared" si="489"/>
        <v>0</v>
      </c>
      <c r="W363" s="20">
        <f t="shared" si="490"/>
        <v>0</v>
      </c>
      <c r="X363" s="11">
        <f t="shared" si="491"/>
        <v>250</v>
      </c>
      <c r="Y363" s="6">
        <f t="shared" si="492"/>
        <v>0</v>
      </c>
      <c r="Z363" s="20">
        <f t="shared" si="493"/>
        <v>250</v>
      </c>
      <c r="AA363" s="25">
        <f t="shared" si="494"/>
        <v>250</v>
      </c>
      <c r="AB363" s="25">
        <f t="shared" si="495"/>
        <v>0</v>
      </c>
      <c r="AC363" s="25">
        <f t="shared" si="496"/>
        <v>250</v>
      </c>
      <c r="AD363" s="25">
        <f t="shared" si="497"/>
        <v>0</v>
      </c>
      <c r="AE363" s="25">
        <f t="shared" si="498"/>
        <v>0</v>
      </c>
      <c r="AF363" s="25">
        <f t="shared" si="499"/>
        <v>0</v>
      </c>
      <c r="AG363" s="25">
        <f t="shared" si="500"/>
        <v>250</v>
      </c>
      <c r="AH363" s="25">
        <f t="shared" si="501"/>
        <v>0</v>
      </c>
      <c r="AI363" s="25">
        <f t="shared" si="502"/>
        <v>250</v>
      </c>
      <c r="AJ363" s="7" t="s">
        <v>61</v>
      </c>
    </row>
    <row r="364" spans="1:36" outlineLevel="3" x14ac:dyDescent="0.25">
      <c r="A364" s="102" t="s">
        <v>114</v>
      </c>
      <c r="B364" s="99">
        <v>360</v>
      </c>
      <c r="N364" s="23">
        <f t="shared" si="483"/>
        <v>360</v>
      </c>
      <c r="O364" s="23">
        <f t="shared" si="484"/>
        <v>360</v>
      </c>
      <c r="P364" s="103"/>
      <c r="Q364" s="117">
        <v>0</v>
      </c>
      <c r="R364" s="11">
        <f t="shared" si="485"/>
        <v>360</v>
      </c>
      <c r="S364" s="6">
        <f t="shared" si="486"/>
        <v>0</v>
      </c>
      <c r="T364" s="20">
        <f t="shared" si="487"/>
        <v>360</v>
      </c>
      <c r="U364" s="11">
        <f t="shared" si="488"/>
        <v>0</v>
      </c>
      <c r="V364" s="6">
        <f t="shared" si="489"/>
        <v>0</v>
      </c>
      <c r="W364" s="20">
        <f t="shared" si="490"/>
        <v>0</v>
      </c>
      <c r="X364" s="11">
        <f t="shared" si="491"/>
        <v>360</v>
      </c>
      <c r="Y364" s="6">
        <f t="shared" si="492"/>
        <v>0</v>
      </c>
      <c r="Z364" s="20">
        <f t="shared" si="493"/>
        <v>360</v>
      </c>
      <c r="AA364" s="25">
        <f t="shared" si="494"/>
        <v>360</v>
      </c>
      <c r="AB364" s="25">
        <f t="shared" si="495"/>
        <v>0</v>
      </c>
      <c r="AC364" s="25">
        <f t="shared" si="496"/>
        <v>360</v>
      </c>
      <c r="AD364" s="25">
        <f t="shared" si="497"/>
        <v>0</v>
      </c>
      <c r="AE364" s="25">
        <f t="shared" si="498"/>
        <v>0</v>
      </c>
      <c r="AF364" s="25">
        <f t="shared" si="499"/>
        <v>0</v>
      </c>
      <c r="AG364" s="25">
        <f t="shared" si="500"/>
        <v>360</v>
      </c>
      <c r="AH364" s="25">
        <f t="shared" si="501"/>
        <v>0</v>
      </c>
      <c r="AI364" s="25">
        <f t="shared" si="502"/>
        <v>360</v>
      </c>
      <c r="AJ364" s="7" t="s">
        <v>61</v>
      </c>
    </row>
    <row r="365" spans="1:36" outlineLevel="3" x14ac:dyDescent="0.25">
      <c r="A365" s="102" t="s">
        <v>114</v>
      </c>
      <c r="B365" s="99">
        <v>6790.85</v>
      </c>
      <c r="N365" s="23">
        <f t="shared" si="483"/>
        <v>6790.85</v>
      </c>
      <c r="O365" s="23">
        <f t="shared" si="484"/>
        <v>6790.85</v>
      </c>
      <c r="P365" s="103"/>
      <c r="Q365" s="117">
        <v>0</v>
      </c>
      <c r="R365" s="11">
        <f t="shared" si="485"/>
        <v>6790.85</v>
      </c>
      <c r="S365" s="6">
        <f t="shared" si="486"/>
        <v>0</v>
      </c>
      <c r="T365" s="20">
        <f t="shared" si="487"/>
        <v>6790.85</v>
      </c>
      <c r="U365" s="11">
        <f t="shared" si="488"/>
        <v>0</v>
      </c>
      <c r="V365" s="6">
        <f t="shared" si="489"/>
        <v>0</v>
      </c>
      <c r="W365" s="20">
        <f t="shared" si="490"/>
        <v>0</v>
      </c>
      <c r="X365" s="11">
        <f t="shared" si="491"/>
        <v>6790.85</v>
      </c>
      <c r="Y365" s="6">
        <f t="shared" si="492"/>
        <v>0</v>
      </c>
      <c r="Z365" s="20">
        <f t="shared" si="493"/>
        <v>6790.85</v>
      </c>
      <c r="AA365" s="25">
        <f t="shared" si="494"/>
        <v>6790.85</v>
      </c>
      <c r="AB365" s="25">
        <f t="shared" si="495"/>
        <v>0</v>
      </c>
      <c r="AC365" s="25">
        <f t="shared" si="496"/>
        <v>6790.85</v>
      </c>
      <c r="AD365" s="25">
        <f t="shared" si="497"/>
        <v>0</v>
      </c>
      <c r="AE365" s="25">
        <f t="shared" si="498"/>
        <v>0</v>
      </c>
      <c r="AF365" s="25">
        <f t="shared" si="499"/>
        <v>0</v>
      </c>
      <c r="AG365" s="25">
        <f t="shared" si="500"/>
        <v>6790.85</v>
      </c>
      <c r="AH365" s="25">
        <f t="shared" si="501"/>
        <v>0</v>
      </c>
      <c r="AI365" s="25">
        <f t="shared" si="502"/>
        <v>6790.85</v>
      </c>
      <c r="AJ365" s="7" t="s">
        <v>61</v>
      </c>
    </row>
    <row r="366" spans="1:36" outlineLevel="2" x14ac:dyDescent="0.25">
      <c r="A366" s="102"/>
      <c r="B366" s="99"/>
      <c r="C366" s="101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9"/>
      <c r="O366" s="109"/>
      <c r="P366" s="103"/>
      <c r="Q366" s="117"/>
      <c r="R366" s="11">
        <f t="shared" ref="R366:Z366" si="503">SUBTOTAL(9,R359:R365)</f>
        <v>58744.659999999996</v>
      </c>
      <c r="S366" s="6">
        <f t="shared" si="503"/>
        <v>0</v>
      </c>
      <c r="T366" s="20">
        <f t="shared" si="503"/>
        <v>58744.659999999996</v>
      </c>
      <c r="U366" s="11">
        <f t="shared" si="503"/>
        <v>0</v>
      </c>
      <c r="V366" s="6">
        <f t="shared" si="503"/>
        <v>0</v>
      </c>
      <c r="W366" s="20">
        <f t="shared" si="503"/>
        <v>0</v>
      </c>
      <c r="X366" s="11">
        <f t="shared" si="503"/>
        <v>58744.659999999996</v>
      </c>
      <c r="Y366" s="6">
        <f t="shared" si="503"/>
        <v>0</v>
      </c>
      <c r="Z366" s="20">
        <f t="shared" si="503"/>
        <v>58744.659999999996</v>
      </c>
      <c r="AA366" s="25"/>
      <c r="AB366" s="25"/>
      <c r="AC366" s="25"/>
      <c r="AD366" s="25"/>
      <c r="AE366" s="25"/>
      <c r="AF366" s="25"/>
      <c r="AG366" s="25"/>
      <c r="AH366" s="25"/>
      <c r="AI366" s="25"/>
      <c r="AJ366" s="118" t="s">
        <v>267</v>
      </c>
    </row>
    <row r="367" spans="1:36" outlineLevel="3" x14ac:dyDescent="0.25">
      <c r="A367" s="102" t="s">
        <v>114</v>
      </c>
      <c r="B367" s="99">
        <v>-2625.38</v>
      </c>
      <c r="N367" s="23">
        <f>B367</f>
        <v>-2625.38</v>
      </c>
      <c r="O367" s="23">
        <f>SUM(B367:M367)</f>
        <v>-2625.38</v>
      </c>
      <c r="P367" s="103"/>
      <c r="Q367" s="117">
        <v>1</v>
      </c>
      <c r="R367" s="11">
        <f>IF(LEFT(AJ367,6)="Direct",N367,0)</f>
        <v>-2625.38</v>
      </c>
      <c r="S367" s="6">
        <f>N367-R367</f>
        <v>0</v>
      </c>
      <c r="T367" s="20">
        <f>R367+S367</f>
        <v>-2625.38</v>
      </c>
      <c r="U367" s="11">
        <f>IF(LEFT(AJ367,9)="direct-wa", N367,0)</f>
        <v>-2625.38</v>
      </c>
      <c r="V367" s="6">
        <f>IF(AJ367="direct-wa",0,N367*Q367)</f>
        <v>0</v>
      </c>
      <c r="W367" s="20">
        <f>U367+V367</f>
        <v>-2625.38</v>
      </c>
      <c r="X367" s="11">
        <f>IF(LEFT(AJ367,9)="direct-or",N367,0)</f>
        <v>0</v>
      </c>
      <c r="Y367" s="6">
        <f>S367-V367</f>
        <v>0</v>
      </c>
      <c r="Z367" s="20">
        <f>X367+Y367</f>
        <v>0</v>
      </c>
      <c r="AA367" s="25">
        <f>IF(LEFT(AJ367,6)="Direct",O367,0)</f>
        <v>-2625.38</v>
      </c>
      <c r="AB367" s="25">
        <f>O367-AA367</f>
        <v>0</v>
      </c>
      <c r="AC367" s="25">
        <f>AA367+AB367</f>
        <v>-2625.38</v>
      </c>
      <c r="AD367" s="25">
        <f>IF(LEFT(AJ367,9)="direct-wa", O367,0)</f>
        <v>-2625.38</v>
      </c>
      <c r="AE367" s="25">
        <f>IF(AJ367="direct-wa",0,O367*Q367)</f>
        <v>0</v>
      </c>
      <c r="AF367" s="25">
        <f>AD367+AE367</f>
        <v>-2625.38</v>
      </c>
      <c r="AG367" s="25">
        <f>IF(LEFT(AJ367,9)="direct-or",O367,0)</f>
        <v>0</v>
      </c>
      <c r="AH367" s="25">
        <f>AB367-AE367</f>
        <v>0</v>
      </c>
      <c r="AI367" s="25">
        <f>AG367+AH367</f>
        <v>0</v>
      </c>
      <c r="AJ367" s="7" t="s">
        <v>66</v>
      </c>
    </row>
    <row r="368" spans="1:36" outlineLevel="3" x14ac:dyDescent="0.25">
      <c r="A368" s="102" t="s">
        <v>114</v>
      </c>
      <c r="B368" s="99">
        <v>3944.4</v>
      </c>
      <c r="N368" s="23">
        <f>B368</f>
        <v>3944.4</v>
      </c>
      <c r="O368" s="23">
        <f>SUM(B368:M368)</f>
        <v>3944.4</v>
      </c>
      <c r="P368" s="103"/>
      <c r="Q368" s="117">
        <v>1</v>
      </c>
      <c r="R368" s="11">
        <f>IF(LEFT(AJ368,6)="Direct",N368,0)</f>
        <v>3944.4</v>
      </c>
      <c r="S368" s="6">
        <f>N368-R368</f>
        <v>0</v>
      </c>
      <c r="T368" s="20">
        <f>R368+S368</f>
        <v>3944.4</v>
      </c>
      <c r="U368" s="11">
        <f>IF(LEFT(AJ368,9)="direct-wa", N368,0)</f>
        <v>3944.4</v>
      </c>
      <c r="V368" s="6">
        <f>IF(AJ368="direct-wa",0,N368*Q368)</f>
        <v>0</v>
      </c>
      <c r="W368" s="20">
        <f>U368+V368</f>
        <v>3944.4</v>
      </c>
      <c r="X368" s="11">
        <f>IF(LEFT(AJ368,9)="direct-or",N368,0)</f>
        <v>0</v>
      </c>
      <c r="Y368" s="6">
        <f>S368-V368</f>
        <v>0</v>
      </c>
      <c r="Z368" s="20">
        <f>X368+Y368</f>
        <v>0</v>
      </c>
      <c r="AA368" s="25">
        <f>IF(LEFT(AJ368,6)="Direct",O368,0)</f>
        <v>3944.4</v>
      </c>
      <c r="AB368" s="25">
        <f>O368-AA368</f>
        <v>0</v>
      </c>
      <c r="AC368" s="25">
        <f>AA368+AB368</f>
        <v>3944.4</v>
      </c>
      <c r="AD368" s="25">
        <f>IF(LEFT(AJ368,9)="direct-wa", O368,0)</f>
        <v>3944.4</v>
      </c>
      <c r="AE368" s="25">
        <f>IF(AJ368="direct-wa",0,O368*Q368)</f>
        <v>0</v>
      </c>
      <c r="AF368" s="25">
        <f>AD368+AE368</f>
        <v>3944.4</v>
      </c>
      <c r="AG368" s="25">
        <f>IF(LEFT(AJ368,9)="direct-or",O368,0)</f>
        <v>0</v>
      </c>
      <c r="AH368" s="25">
        <f>AB368-AE368</f>
        <v>0</v>
      </c>
      <c r="AI368" s="25">
        <f>AG368+AH368</f>
        <v>0</v>
      </c>
      <c r="AJ368" s="7" t="s">
        <v>66</v>
      </c>
    </row>
    <row r="369" spans="1:36" outlineLevel="3" x14ac:dyDescent="0.25">
      <c r="A369" s="102" t="s">
        <v>114</v>
      </c>
      <c r="B369" s="99">
        <v>4099.8500000000004</v>
      </c>
      <c r="N369" s="23">
        <f>B369</f>
        <v>4099.8500000000004</v>
      </c>
      <c r="O369" s="23">
        <f>SUM(B369:M369)</f>
        <v>4099.8500000000004</v>
      </c>
      <c r="P369" s="103"/>
      <c r="Q369" s="117">
        <v>1</v>
      </c>
      <c r="R369" s="11">
        <f>IF(LEFT(AJ369,6)="Direct",N369,0)</f>
        <v>4099.8500000000004</v>
      </c>
      <c r="S369" s="6">
        <f>N369-R369</f>
        <v>0</v>
      </c>
      <c r="T369" s="20">
        <f>R369+S369</f>
        <v>4099.8500000000004</v>
      </c>
      <c r="U369" s="11">
        <f>IF(LEFT(AJ369,9)="direct-wa", N369,0)</f>
        <v>4099.8500000000004</v>
      </c>
      <c r="V369" s="6">
        <f>IF(AJ369="direct-wa",0,N369*Q369)</f>
        <v>0</v>
      </c>
      <c r="W369" s="20">
        <f>U369+V369</f>
        <v>4099.8500000000004</v>
      </c>
      <c r="X369" s="11">
        <f>IF(LEFT(AJ369,9)="direct-or",N369,0)</f>
        <v>0</v>
      </c>
      <c r="Y369" s="6">
        <f>S369-V369</f>
        <v>0</v>
      </c>
      <c r="Z369" s="20">
        <f>X369+Y369</f>
        <v>0</v>
      </c>
      <c r="AA369" s="25">
        <f>IF(LEFT(AJ369,6)="Direct",O369,0)</f>
        <v>4099.8500000000004</v>
      </c>
      <c r="AB369" s="25">
        <f>O369-AA369</f>
        <v>0</v>
      </c>
      <c r="AC369" s="25">
        <f>AA369+AB369</f>
        <v>4099.8500000000004</v>
      </c>
      <c r="AD369" s="25">
        <f>IF(LEFT(AJ369,9)="direct-wa", O369,0)</f>
        <v>4099.8500000000004</v>
      </c>
      <c r="AE369" s="25">
        <f>IF(AJ369="direct-wa",0,O369*Q369)</f>
        <v>0</v>
      </c>
      <c r="AF369" s="25">
        <f>AD369+AE369</f>
        <v>4099.8500000000004</v>
      </c>
      <c r="AG369" s="25">
        <f>IF(LEFT(AJ369,9)="direct-or",O369,0)</f>
        <v>0</v>
      </c>
      <c r="AH369" s="25">
        <f>AB369-AE369</f>
        <v>0</v>
      </c>
      <c r="AI369" s="25">
        <f>AG369+AH369</f>
        <v>0</v>
      </c>
      <c r="AJ369" s="7" t="s">
        <v>66</v>
      </c>
    </row>
    <row r="370" spans="1:36" outlineLevel="3" x14ac:dyDescent="0.25">
      <c r="A370" s="102" t="s">
        <v>114</v>
      </c>
      <c r="B370" s="99">
        <v>-5.4</v>
      </c>
      <c r="N370" s="23">
        <f>B370</f>
        <v>-5.4</v>
      </c>
      <c r="O370" s="23">
        <f>SUM(B370:M370)</f>
        <v>-5.4</v>
      </c>
      <c r="P370" s="103"/>
      <c r="Q370" s="117">
        <v>1</v>
      </c>
      <c r="R370" s="11">
        <f>IF(LEFT(AJ370,6)="Direct",N370,0)</f>
        <v>-5.4</v>
      </c>
      <c r="S370" s="6">
        <f>N370-R370</f>
        <v>0</v>
      </c>
      <c r="T370" s="20">
        <f>R370+S370</f>
        <v>-5.4</v>
      </c>
      <c r="U370" s="11">
        <f>IF(LEFT(AJ370,9)="direct-wa", N370,0)</f>
        <v>-5.4</v>
      </c>
      <c r="V370" s="6">
        <f>IF(AJ370="direct-wa",0,N370*Q370)</f>
        <v>0</v>
      </c>
      <c r="W370" s="20">
        <f>U370+V370</f>
        <v>-5.4</v>
      </c>
      <c r="X370" s="11">
        <f>IF(LEFT(AJ370,9)="direct-or",N370,0)</f>
        <v>0</v>
      </c>
      <c r="Y370" s="6">
        <f>S370-V370</f>
        <v>0</v>
      </c>
      <c r="Z370" s="20">
        <f>X370+Y370</f>
        <v>0</v>
      </c>
      <c r="AA370" s="25">
        <f>IF(LEFT(AJ370,6)="Direct",O370,0)</f>
        <v>-5.4</v>
      </c>
      <c r="AB370" s="25">
        <f>O370-AA370</f>
        <v>0</v>
      </c>
      <c r="AC370" s="25">
        <f>AA370+AB370</f>
        <v>-5.4</v>
      </c>
      <c r="AD370" s="25">
        <f>IF(LEFT(AJ370,9)="direct-wa", O370,0)</f>
        <v>-5.4</v>
      </c>
      <c r="AE370" s="25">
        <f>IF(AJ370="direct-wa",0,O370*Q370)</f>
        <v>0</v>
      </c>
      <c r="AF370" s="25">
        <f>AD370+AE370</f>
        <v>-5.4</v>
      </c>
      <c r="AG370" s="25">
        <f>IF(LEFT(AJ370,9)="direct-or",O370,0)</f>
        <v>0</v>
      </c>
      <c r="AH370" s="25">
        <f>AB370-AE370</f>
        <v>0</v>
      </c>
      <c r="AI370" s="25">
        <f>AG370+AH370</f>
        <v>0</v>
      </c>
      <c r="AJ370" s="7" t="s">
        <v>66</v>
      </c>
    </row>
    <row r="371" spans="1:36" outlineLevel="2" x14ac:dyDescent="0.25">
      <c r="A371" s="102"/>
      <c r="B371" s="99"/>
      <c r="C371" s="101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9"/>
      <c r="O371" s="109"/>
      <c r="P371" s="103"/>
      <c r="Q371" s="117"/>
      <c r="R371" s="11">
        <f t="shared" ref="R371:Z371" si="504">SUBTOTAL(9,R367:R370)</f>
        <v>5413.4700000000012</v>
      </c>
      <c r="S371" s="6">
        <f t="shared" si="504"/>
        <v>0</v>
      </c>
      <c r="T371" s="20">
        <f t="shared" si="504"/>
        <v>5413.4700000000012</v>
      </c>
      <c r="U371" s="11">
        <f t="shared" si="504"/>
        <v>5413.4700000000012</v>
      </c>
      <c r="V371" s="6">
        <f t="shared" si="504"/>
        <v>0</v>
      </c>
      <c r="W371" s="20">
        <f t="shared" si="504"/>
        <v>5413.4700000000012</v>
      </c>
      <c r="X371" s="11">
        <f t="shared" si="504"/>
        <v>0</v>
      </c>
      <c r="Y371" s="6">
        <f t="shared" si="504"/>
        <v>0</v>
      </c>
      <c r="Z371" s="20">
        <f t="shared" si="504"/>
        <v>0</v>
      </c>
      <c r="AA371" s="25"/>
      <c r="AB371" s="25"/>
      <c r="AC371" s="25"/>
      <c r="AD371" s="25"/>
      <c r="AE371" s="25"/>
      <c r="AF371" s="25"/>
      <c r="AG371" s="25"/>
      <c r="AH371" s="25"/>
      <c r="AI371" s="25"/>
      <c r="AJ371" s="118" t="s">
        <v>272</v>
      </c>
    </row>
    <row r="372" spans="1:36" outlineLevel="3" x14ac:dyDescent="0.25">
      <c r="A372" s="102" t="s">
        <v>114</v>
      </c>
      <c r="B372" s="99"/>
      <c r="N372" s="23">
        <f>B372</f>
        <v>0</v>
      </c>
      <c r="O372" s="23">
        <f>SUM(B372:M372)</f>
        <v>0</v>
      </c>
      <c r="P372" s="103"/>
      <c r="Q372" s="117">
        <v>1.17E-2</v>
      </c>
      <c r="R372" s="11">
        <f>IF(LEFT(AJ372,6)="Direct",N372,0)</f>
        <v>0</v>
      </c>
      <c r="S372" s="6">
        <f>N372-R372</f>
        <v>0</v>
      </c>
      <c r="T372" s="20">
        <f>R372+S372</f>
        <v>0</v>
      </c>
      <c r="U372" s="11">
        <f>IF(LEFT(AJ372,9)="direct-wa", N372,0)</f>
        <v>0</v>
      </c>
      <c r="V372" s="6">
        <f>IF(AJ372="direct-wa",0,N372*Q372)</f>
        <v>0</v>
      </c>
      <c r="W372" s="20">
        <f>U372+V372</f>
        <v>0</v>
      </c>
      <c r="X372" s="11">
        <f>IF(LEFT(AJ372,9)="direct-or",N372,0)</f>
        <v>0</v>
      </c>
      <c r="Y372" s="6">
        <f>S372-V372</f>
        <v>0</v>
      </c>
      <c r="Z372" s="20">
        <f>X372+Y372</f>
        <v>0</v>
      </c>
      <c r="AA372" s="25">
        <f>IF(LEFT(AJ372,6)="Direct",O372,0)</f>
        <v>0</v>
      </c>
      <c r="AB372" s="25">
        <f>O372-AA372</f>
        <v>0</v>
      </c>
      <c r="AC372" s="25">
        <f>AA372+AB372</f>
        <v>0</v>
      </c>
      <c r="AD372" s="25">
        <f>IF(LEFT(AJ372,9)="direct-wa", O372,0)</f>
        <v>0</v>
      </c>
      <c r="AE372" s="25">
        <f>IF(AJ372="direct-wa",0,O372*Q372)</f>
        <v>0</v>
      </c>
      <c r="AF372" s="25">
        <f>AD372+AE372</f>
        <v>0</v>
      </c>
      <c r="AG372" s="25">
        <f>IF(LEFT(AJ372,9)="direct-or",O372,0)</f>
        <v>0</v>
      </c>
      <c r="AH372" s="25">
        <f>AB372-AE372</f>
        <v>0</v>
      </c>
      <c r="AI372" s="25">
        <f>AG372+AH372</f>
        <v>0</v>
      </c>
      <c r="AJ372" s="7" t="s">
        <v>262</v>
      </c>
    </row>
    <row r="373" spans="1:36" outlineLevel="3" x14ac:dyDescent="0.25">
      <c r="A373" s="102" t="s">
        <v>114</v>
      </c>
      <c r="B373" s="99">
        <v>18145.060000000001</v>
      </c>
      <c r="N373" s="23">
        <f>B373</f>
        <v>18145.060000000001</v>
      </c>
      <c r="O373" s="23">
        <f>SUM(B373:M373)</f>
        <v>18145.060000000001</v>
      </c>
      <c r="P373" s="103"/>
      <c r="Q373" s="117">
        <v>1.17E-2</v>
      </c>
      <c r="R373" s="11">
        <f>IF(LEFT(AJ373,6)="Direct",N373,0)</f>
        <v>0</v>
      </c>
      <c r="S373" s="6">
        <f>N373-R373</f>
        <v>18145.060000000001</v>
      </c>
      <c r="T373" s="20">
        <f>R373+S373</f>
        <v>18145.060000000001</v>
      </c>
      <c r="U373" s="11">
        <f>IF(LEFT(AJ373,9)="direct-wa", N373,0)</f>
        <v>0</v>
      </c>
      <c r="V373" s="6">
        <f>IF(AJ373="direct-wa",0,N373*Q373)</f>
        <v>212.29720200000003</v>
      </c>
      <c r="W373" s="20">
        <f>U373+V373</f>
        <v>212.29720200000003</v>
      </c>
      <c r="X373" s="11">
        <f>IF(LEFT(AJ373,9)="direct-or",N373,0)</f>
        <v>0</v>
      </c>
      <c r="Y373" s="6">
        <f>S373-V373</f>
        <v>17932.762798</v>
      </c>
      <c r="Z373" s="20">
        <f>X373+Y373</f>
        <v>17932.762798</v>
      </c>
      <c r="AA373" s="25">
        <f>IF(LEFT(AJ373,6)="Direct",O373,0)</f>
        <v>0</v>
      </c>
      <c r="AB373" s="25">
        <f>O373-AA373</f>
        <v>18145.060000000001</v>
      </c>
      <c r="AC373" s="25">
        <f>AA373+AB373</f>
        <v>18145.060000000001</v>
      </c>
      <c r="AD373" s="25">
        <f>IF(LEFT(AJ373,9)="direct-wa", O373,0)</f>
        <v>0</v>
      </c>
      <c r="AE373" s="25">
        <f>IF(AJ373="direct-wa",0,O373*Q373)</f>
        <v>212.29720200000003</v>
      </c>
      <c r="AF373" s="25">
        <f>AD373+AE373</f>
        <v>212.29720200000003</v>
      </c>
      <c r="AG373" s="25">
        <f>IF(LEFT(AJ373,9)="direct-or",O373,0)</f>
        <v>0</v>
      </c>
      <c r="AH373" s="25">
        <f>AB373-AE373</f>
        <v>17932.762798</v>
      </c>
      <c r="AI373" s="25">
        <f>AG373+AH373</f>
        <v>17932.762798</v>
      </c>
      <c r="AJ373" s="7" t="s">
        <v>262</v>
      </c>
    </row>
    <row r="374" spans="1:36" outlineLevel="3" x14ac:dyDescent="0.25">
      <c r="A374" s="102" t="s">
        <v>114</v>
      </c>
      <c r="B374" s="99">
        <v>6339.83</v>
      </c>
      <c r="N374" s="23">
        <f>B374</f>
        <v>6339.83</v>
      </c>
      <c r="O374" s="23">
        <f>SUM(B374:M374)</f>
        <v>6339.83</v>
      </c>
      <c r="P374" s="103"/>
      <c r="Q374" s="117">
        <v>1.17E-2</v>
      </c>
      <c r="R374" s="11">
        <f>IF(LEFT(AJ374,6)="Direct",N374,0)</f>
        <v>0</v>
      </c>
      <c r="S374" s="6">
        <f>N374-R374</f>
        <v>6339.83</v>
      </c>
      <c r="T374" s="20">
        <f>R374+S374</f>
        <v>6339.83</v>
      </c>
      <c r="U374" s="11">
        <f>IF(LEFT(AJ374,9)="direct-wa", N374,0)</f>
        <v>0</v>
      </c>
      <c r="V374" s="6">
        <f>IF(AJ374="direct-wa",0,N374*Q374)</f>
        <v>74.176011000000003</v>
      </c>
      <c r="W374" s="20">
        <f>U374+V374</f>
        <v>74.176011000000003</v>
      </c>
      <c r="X374" s="11">
        <f>IF(LEFT(AJ374,9)="direct-or",N374,0)</f>
        <v>0</v>
      </c>
      <c r="Y374" s="6">
        <f>S374-V374</f>
        <v>6265.6539890000004</v>
      </c>
      <c r="Z374" s="20">
        <f>X374+Y374</f>
        <v>6265.6539890000004</v>
      </c>
      <c r="AA374" s="25">
        <f>IF(LEFT(AJ374,6)="Direct",O374,0)</f>
        <v>0</v>
      </c>
      <c r="AB374" s="25">
        <f>O374-AA374</f>
        <v>6339.83</v>
      </c>
      <c r="AC374" s="25">
        <f>AA374+AB374</f>
        <v>6339.83</v>
      </c>
      <c r="AD374" s="25">
        <f>IF(LEFT(AJ374,9)="direct-wa", O374,0)</f>
        <v>0</v>
      </c>
      <c r="AE374" s="25">
        <f>IF(AJ374="direct-wa",0,O374*Q374)</f>
        <v>74.176011000000003</v>
      </c>
      <c r="AF374" s="25">
        <f>AD374+AE374</f>
        <v>74.176011000000003</v>
      </c>
      <c r="AG374" s="25">
        <f>IF(LEFT(AJ374,9)="direct-or",O374,0)</f>
        <v>0</v>
      </c>
      <c r="AH374" s="25">
        <f>AB374-AE374</f>
        <v>6265.6539890000004</v>
      </c>
      <c r="AI374" s="25">
        <f>AG374+AH374</f>
        <v>6265.6539890000004</v>
      </c>
      <c r="AJ374" s="7" t="s">
        <v>262</v>
      </c>
    </row>
    <row r="375" spans="1:36" outlineLevel="3" x14ac:dyDescent="0.25">
      <c r="A375" s="102" t="s">
        <v>114</v>
      </c>
      <c r="B375" s="99">
        <v>1035.3800000000001</v>
      </c>
      <c r="N375" s="23">
        <f>B375</f>
        <v>1035.3800000000001</v>
      </c>
      <c r="O375" s="23">
        <f>SUM(B375:M375)</f>
        <v>1035.3800000000001</v>
      </c>
      <c r="P375" s="103"/>
      <c r="Q375" s="117">
        <v>1.17E-2</v>
      </c>
      <c r="R375" s="11">
        <f>IF(LEFT(AJ375,6)="Direct",N375,0)</f>
        <v>0</v>
      </c>
      <c r="S375" s="6">
        <f>N375-R375</f>
        <v>1035.3800000000001</v>
      </c>
      <c r="T375" s="20">
        <f>R375+S375</f>
        <v>1035.3800000000001</v>
      </c>
      <c r="U375" s="11">
        <f>IF(LEFT(AJ375,9)="direct-wa", N375,0)</f>
        <v>0</v>
      </c>
      <c r="V375" s="6">
        <f>IF(AJ375="direct-wa",0,N375*Q375)</f>
        <v>12.113946000000002</v>
      </c>
      <c r="W375" s="20">
        <f>U375+V375</f>
        <v>12.113946000000002</v>
      </c>
      <c r="X375" s="11">
        <f>IF(LEFT(AJ375,9)="direct-or",N375,0)</f>
        <v>0</v>
      </c>
      <c r="Y375" s="6">
        <f>S375-V375</f>
        <v>1023.2660540000001</v>
      </c>
      <c r="Z375" s="20">
        <f>X375+Y375</f>
        <v>1023.2660540000001</v>
      </c>
      <c r="AA375" s="25">
        <f>IF(LEFT(AJ375,6)="Direct",O375,0)</f>
        <v>0</v>
      </c>
      <c r="AB375" s="25">
        <f>O375-AA375</f>
        <v>1035.3800000000001</v>
      </c>
      <c r="AC375" s="25">
        <f>AA375+AB375</f>
        <v>1035.3800000000001</v>
      </c>
      <c r="AD375" s="25">
        <f>IF(LEFT(AJ375,9)="direct-wa", O375,0)</f>
        <v>0</v>
      </c>
      <c r="AE375" s="25">
        <f>IF(AJ375="direct-wa",0,O375*Q375)</f>
        <v>12.113946000000002</v>
      </c>
      <c r="AF375" s="25">
        <f>AD375+AE375</f>
        <v>12.113946000000002</v>
      </c>
      <c r="AG375" s="25">
        <f>IF(LEFT(AJ375,9)="direct-or",O375,0)</f>
        <v>0</v>
      </c>
      <c r="AH375" s="25">
        <f>AB375-AE375</f>
        <v>1023.2660540000001</v>
      </c>
      <c r="AI375" s="25">
        <f>AG375+AH375</f>
        <v>1023.2660540000001</v>
      </c>
      <c r="AJ375" s="7" t="s">
        <v>262</v>
      </c>
    </row>
    <row r="376" spans="1:36" outlineLevel="3" x14ac:dyDescent="0.25">
      <c r="A376" s="102" t="s">
        <v>114</v>
      </c>
      <c r="B376" s="99">
        <v>-1609.68</v>
      </c>
      <c r="N376" s="23">
        <f>B376</f>
        <v>-1609.68</v>
      </c>
      <c r="O376" s="23">
        <f>SUM(B376:M376)</f>
        <v>-1609.68</v>
      </c>
      <c r="P376" s="103"/>
      <c r="Q376" s="117">
        <v>1.17E-2</v>
      </c>
      <c r="R376" s="11">
        <f>IF(LEFT(AJ376,6)="Direct",N376,0)</f>
        <v>0</v>
      </c>
      <c r="S376" s="6">
        <f>N376-R376</f>
        <v>-1609.68</v>
      </c>
      <c r="T376" s="20">
        <f>R376+S376</f>
        <v>-1609.68</v>
      </c>
      <c r="U376" s="11">
        <f>IF(LEFT(AJ376,9)="direct-wa", N376,0)</f>
        <v>0</v>
      </c>
      <c r="V376" s="6">
        <f>IF(AJ376="direct-wa",0,N376*Q376)</f>
        <v>-18.833256000000002</v>
      </c>
      <c r="W376" s="20">
        <f>U376+V376</f>
        <v>-18.833256000000002</v>
      </c>
      <c r="X376" s="11">
        <f>IF(LEFT(AJ376,9)="direct-or",N376,0)</f>
        <v>0</v>
      </c>
      <c r="Y376" s="6">
        <f>S376-V376</f>
        <v>-1590.8467440000002</v>
      </c>
      <c r="Z376" s="20">
        <f>X376+Y376</f>
        <v>-1590.8467440000002</v>
      </c>
      <c r="AA376" s="25">
        <f>IF(LEFT(AJ376,6)="Direct",O376,0)</f>
        <v>0</v>
      </c>
      <c r="AB376" s="25">
        <f>O376-AA376</f>
        <v>-1609.68</v>
      </c>
      <c r="AC376" s="25">
        <f>AA376+AB376</f>
        <v>-1609.68</v>
      </c>
      <c r="AD376" s="25">
        <f>IF(LEFT(AJ376,9)="direct-wa", O376,0)</f>
        <v>0</v>
      </c>
      <c r="AE376" s="25">
        <f>IF(AJ376="direct-wa",0,O376*Q376)</f>
        <v>-18.833256000000002</v>
      </c>
      <c r="AF376" s="25">
        <f>AD376+AE376</f>
        <v>-18.833256000000002</v>
      </c>
      <c r="AG376" s="25">
        <f>IF(LEFT(AJ376,9)="direct-or",O376,0)</f>
        <v>0</v>
      </c>
      <c r="AH376" s="25">
        <f>AB376-AE376</f>
        <v>-1590.8467440000002</v>
      </c>
      <c r="AI376" s="25">
        <f>AG376+AH376</f>
        <v>-1590.8467440000002</v>
      </c>
      <c r="AJ376" s="7" t="s">
        <v>262</v>
      </c>
    </row>
    <row r="377" spans="1:36" outlineLevel="2" x14ac:dyDescent="0.25">
      <c r="A377" s="102"/>
      <c r="B377" s="99"/>
      <c r="C377" s="101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9"/>
      <c r="O377" s="109"/>
      <c r="P377" s="103"/>
      <c r="Q377" s="117"/>
      <c r="R377" s="11">
        <f t="shared" ref="R377:Z377" si="505">SUBTOTAL(9,R372:R376)</f>
        <v>0</v>
      </c>
      <c r="S377" s="6">
        <f t="shared" si="505"/>
        <v>23910.59</v>
      </c>
      <c r="T377" s="20">
        <f t="shared" si="505"/>
        <v>23910.59</v>
      </c>
      <c r="U377" s="11">
        <f t="shared" si="505"/>
        <v>0</v>
      </c>
      <c r="V377" s="6">
        <f t="shared" si="505"/>
        <v>279.75390300000004</v>
      </c>
      <c r="W377" s="20">
        <f t="shared" si="505"/>
        <v>279.75390300000004</v>
      </c>
      <c r="X377" s="11">
        <f t="shared" si="505"/>
        <v>0</v>
      </c>
      <c r="Y377" s="6">
        <f t="shared" si="505"/>
        <v>23630.836097000003</v>
      </c>
      <c r="Z377" s="20">
        <f t="shared" si="505"/>
        <v>23630.836097000003</v>
      </c>
      <c r="AA377" s="25"/>
      <c r="AB377" s="25"/>
      <c r="AC377" s="25"/>
      <c r="AD377" s="25"/>
      <c r="AE377" s="25"/>
      <c r="AF377" s="25"/>
      <c r="AG377" s="25"/>
      <c r="AH377" s="25"/>
      <c r="AI377" s="25"/>
      <c r="AJ377" s="118" t="s">
        <v>270</v>
      </c>
    </row>
    <row r="378" spans="1:36" outlineLevel="1" x14ac:dyDescent="0.25">
      <c r="A378" s="128" t="s">
        <v>113</v>
      </c>
      <c r="B378" s="119"/>
      <c r="C378" s="120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1"/>
      <c r="O378" s="121"/>
      <c r="P378" s="122"/>
      <c r="Q378" s="123"/>
      <c r="R378" s="124">
        <f t="shared" ref="R378:Z378" si="506">SUBTOTAL(9,R345:R376)</f>
        <v>64158.13</v>
      </c>
      <c r="S378" s="125">
        <f t="shared" si="506"/>
        <v>123484.82</v>
      </c>
      <c r="T378" s="126">
        <f t="shared" si="506"/>
        <v>187642.95</v>
      </c>
      <c r="U378" s="124">
        <f t="shared" si="506"/>
        <v>5413.4700000000012</v>
      </c>
      <c r="V378" s="125">
        <f t="shared" si="506"/>
        <v>12093.740652999997</v>
      </c>
      <c r="W378" s="126">
        <f t="shared" si="506"/>
        <v>17507.210652999998</v>
      </c>
      <c r="X378" s="124">
        <f t="shared" si="506"/>
        <v>58744.659999999996</v>
      </c>
      <c r="Y378" s="125">
        <f t="shared" si="506"/>
        <v>111391.07934699999</v>
      </c>
      <c r="Z378" s="126">
        <f t="shared" si="506"/>
        <v>170135.73934700002</v>
      </c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27"/>
    </row>
    <row r="379" spans="1:36" outlineLevel="3" x14ac:dyDescent="0.25">
      <c r="A379" s="102" t="s">
        <v>116</v>
      </c>
      <c r="B379" s="99"/>
      <c r="N379" s="23">
        <f>B379</f>
        <v>0</v>
      </c>
      <c r="O379" s="23">
        <f>SUM(B379:M379)</f>
        <v>0</v>
      </c>
      <c r="P379" s="103"/>
      <c r="Q379" s="117">
        <v>0.1013</v>
      </c>
      <c r="R379" s="11">
        <f>IF(LEFT(AJ379,6)="Direct",N379,0)</f>
        <v>0</v>
      </c>
      <c r="S379" s="6">
        <f>N379-R379</f>
        <v>0</v>
      </c>
      <c r="T379" s="20">
        <f>R379+S379</f>
        <v>0</v>
      </c>
      <c r="U379" s="11">
        <f>IF(LEFT(AJ379,9)="direct-wa", N379,0)</f>
        <v>0</v>
      </c>
      <c r="V379" s="6">
        <f>IF(AJ379="direct-wa",0,N379*Q379)</f>
        <v>0</v>
      </c>
      <c r="W379" s="20">
        <f>U379+V379</f>
        <v>0</v>
      </c>
      <c r="X379" s="11">
        <f>IF(LEFT(AJ379,9)="direct-or",N379,0)</f>
        <v>0</v>
      </c>
      <c r="Y379" s="6">
        <f>S379-V379</f>
        <v>0</v>
      </c>
      <c r="Z379" s="20">
        <f>X379+Y379</f>
        <v>0</v>
      </c>
      <c r="AA379" s="25">
        <f>IF(LEFT(AJ379,6)="Direct",O379,0)</f>
        <v>0</v>
      </c>
      <c r="AB379" s="25">
        <f>O379-AA379</f>
        <v>0</v>
      </c>
      <c r="AC379" s="25">
        <f>AA379+AB379</f>
        <v>0</v>
      </c>
      <c r="AD379" s="25">
        <f>IF(LEFT(AJ379,9)="direct-wa", O379,0)</f>
        <v>0</v>
      </c>
      <c r="AE379" s="25">
        <f>IF(AJ379="direct-wa",0,O379*Q379)</f>
        <v>0</v>
      </c>
      <c r="AF379" s="25">
        <f>AD379+AE379</f>
        <v>0</v>
      </c>
      <c r="AG379" s="25">
        <f>IF(LEFT(AJ379,9)="direct-or",O379,0)</f>
        <v>0</v>
      </c>
      <c r="AH379" s="25">
        <f>AB379-AE379</f>
        <v>0</v>
      </c>
      <c r="AI379" s="25">
        <f>AG379+AH379</f>
        <v>0</v>
      </c>
      <c r="AJ379" s="7" t="s">
        <v>52</v>
      </c>
    </row>
    <row r="380" spans="1:36" outlineLevel="3" x14ac:dyDescent="0.25">
      <c r="A380" s="102" t="s">
        <v>116</v>
      </c>
      <c r="B380" s="99"/>
      <c r="N380" s="23">
        <f>B380</f>
        <v>0</v>
      </c>
      <c r="O380" s="23">
        <f>SUM(B380:M380)</f>
        <v>0</v>
      </c>
      <c r="P380" s="103"/>
      <c r="Q380" s="117">
        <v>0.1013</v>
      </c>
      <c r="R380" s="11">
        <f>IF(LEFT(AJ380,6)="Direct",N380,0)</f>
        <v>0</v>
      </c>
      <c r="S380" s="6">
        <f>N380-R380</f>
        <v>0</v>
      </c>
      <c r="T380" s="20">
        <f>R380+S380</f>
        <v>0</v>
      </c>
      <c r="U380" s="11">
        <f>IF(LEFT(AJ380,9)="direct-wa", N380,0)</f>
        <v>0</v>
      </c>
      <c r="V380" s="6">
        <f>IF(AJ380="direct-wa",0,N380*Q380)</f>
        <v>0</v>
      </c>
      <c r="W380" s="20">
        <f>U380+V380</f>
        <v>0</v>
      </c>
      <c r="X380" s="11">
        <f>IF(LEFT(AJ380,9)="direct-or",N380,0)</f>
        <v>0</v>
      </c>
      <c r="Y380" s="6">
        <f>S380-V380</f>
        <v>0</v>
      </c>
      <c r="Z380" s="20">
        <f>X380+Y380</f>
        <v>0</v>
      </c>
      <c r="AA380" s="25">
        <f>IF(LEFT(AJ380,6)="Direct",O380,0)</f>
        <v>0</v>
      </c>
      <c r="AB380" s="25">
        <f>O380-AA380</f>
        <v>0</v>
      </c>
      <c r="AC380" s="25">
        <f>AA380+AB380</f>
        <v>0</v>
      </c>
      <c r="AD380" s="25">
        <f>IF(LEFT(AJ380,9)="direct-wa", O380,0)</f>
        <v>0</v>
      </c>
      <c r="AE380" s="25">
        <f>IF(AJ380="direct-wa",0,O380*Q380)</f>
        <v>0</v>
      </c>
      <c r="AF380" s="25">
        <f>AD380+AE380</f>
        <v>0</v>
      </c>
      <c r="AG380" s="25">
        <f>IF(LEFT(AJ380,9)="direct-or",O380,0)</f>
        <v>0</v>
      </c>
      <c r="AH380" s="25">
        <f>AB380-AE380</f>
        <v>0</v>
      </c>
      <c r="AI380" s="25">
        <f>AG380+AH380</f>
        <v>0</v>
      </c>
      <c r="AJ380" s="7" t="s">
        <v>52</v>
      </c>
    </row>
    <row r="381" spans="1:36" outlineLevel="3" x14ac:dyDescent="0.25">
      <c r="A381" s="102" t="s">
        <v>116</v>
      </c>
      <c r="B381" s="99">
        <v>293.2</v>
      </c>
      <c r="N381" s="23">
        <f>B381</f>
        <v>293.2</v>
      </c>
      <c r="O381" s="23">
        <f>SUM(B381:M381)</f>
        <v>293.2</v>
      </c>
      <c r="P381" s="103"/>
      <c r="Q381" s="117">
        <v>0.1013</v>
      </c>
      <c r="R381" s="11">
        <f>IF(LEFT(AJ381,6)="Direct",N381,0)</f>
        <v>0</v>
      </c>
      <c r="S381" s="6">
        <f>N381-R381</f>
        <v>293.2</v>
      </c>
      <c r="T381" s="20">
        <f>R381+S381</f>
        <v>293.2</v>
      </c>
      <c r="U381" s="11">
        <f>IF(LEFT(AJ381,9)="direct-wa", N381,0)</f>
        <v>0</v>
      </c>
      <c r="V381" s="6">
        <f>IF(AJ381="direct-wa",0,N381*Q381)</f>
        <v>29.701159999999998</v>
      </c>
      <c r="W381" s="20">
        <f>U381+V381</f>
        <v>29.701159999999998</v>
      </c>
      <c r="X381" s="11">
        <f>IF(LEFT(AJ381,9)="direct-or",N381,0)</f>
        <v>0</v>
      </c>
      <c r="Y381" s="6">
        <f>S381-V381</f>
        <v>263.49883999999997</v>
      </c>
      <c r="Z381" s="20">
        <f>X381+Y381</f>
        <v>263.49883999999997</v>
      </c>
      <c r="AA381" s="25">
        <f>IF(LEFT(AJ381,6)="Direct",O381,0)</f>
        <v>0</v>
      </c>
      <c r="AB381" s="25">
        <f>O381-AA381</f>
        <v>293.2</v>
      </c>
      <c r="AC381" s="25">
        <f>AA381+AB381</f>
        <v>293.2</v>
      </c>
      <c r="AD381" s="25">
        <f>IF(LEFT(AJ381,9)="direct-wa", O381,0)</f>
        <v>0</v>
      </c>
      <c r="AE381" s="25">
        <f>IF(AJ381="direct-wa",0,O381*Q381)</f>
        <v>29.701159999999998</v>
      </c>
      <c r="AF381" s="25">
        <f>AD381+AE381</f>
        <v>29.701159999999998</v>
      </c>
      <c r="AG381" s="25">
        <f>IF(LEFT(AJ381,9)="direct-or",O381,0)</f>
        <v>0</v>
      </c>
      <c r="AH381" s="25">
        <f>AB381-AE381</f>
        <v>263.49883999999997</v>
      </c>
      <c r="AI381" s="25">
        <f>AG381+AH381</f>
        <v>263.49883999999997</v>
      </c>
      <c r="AJ381" s="7" t="s">
        <v>52</v>
      </c>
    </row>
    <row r="382" spans="1:36" outlineLevel="3" x14ac:dyDescent="0.25">
      <c r="A382" s="102" t="s">
        <v>116</v>
      </c>
      <c r="B382" s="99"/>
      <c r="N382" s="23">
        <f>B382</f>
        <v>0</v>
      </c>
      <c r="O382" s="23">
        <f>SUM(B382:M382)</f>
        <v>0</v>
      </c>
      <c r="P382" s="103"/>
      <c r="Q382" s="117">
        <v>0.1013</v>
      </c>
      <c r="R382" s="11">
        <f>IF(LEFT(AJ382,6)="Direct",N382,0)</f>
        <v>0</v>
      </c>
      <c r="S382" s="6">
        <f>N382-R382</f>
        <v>0</v>
      </c>
      <c r="T382" s="20">
        <f>R382+S382</f>
        <v>0</v>
      </c>
      <c r="U382" s="11">
        <f>IF(LEFT(AJ382,9)="direct-wa", N382,0)</f>
        <v>0</v>
      </c>
      <c r="V382" s="6">
        <f>IF(AJ382="direct-wa",0,N382*Q382)</f>
        <v>0</v>
      </c>
      <c r="W382" s="20">
        <f>U382+V382</f>
        <v>0</v>
      </c>
      <c r="X382" s="11">
        <f>IF(LEFT(AJ382,9)="direct-or",N382,0)</f>
        <v>0</v>
      </c>
      <c r="Y382" s="6">
        <f>S382-V382</f>
        <v>0</v>
      </c>
      <c r="Z382" s="20">
        <f>X382+Y382</f>
        <v>0</v>
      </c>
      <c r="AA382" s="25">
        <f>IF(LEFT(AJ382,6)="Direct",O382,0)</f>
        <v>0</v>
      </c>
      <c r="AB382" s="25">
        <f>O382-AA382</f>
        <v>0</v>
      </c>
      <c r="AC382" s="25">
        <f>AA382+AB382</f>
        <v>0</v>
      </c>
      <c r="AD382" s="25">
        <f>IF(LEFT(AJ382,9)="direct-wa", O382,0)</f>
        <v>0</v>
      </c>
      <c r="AE382" s="25">
        <f>IF(AJ382="direct-wa",0,O382*Q382)</f>
        <v>0</v>
      </c>
      <c r="AF382" s="25">
        <f>AD382+AE382</f>
        <v>0</v>
      </c>
      <c r="AG382" s="25">
        <f>IF(LEFT(AJ382,9)="direct-or",O382,0)</f>
        <v>0</v>
      </c>
      <c r="AH382" s="25">
        <f>AB382-AE382</f>
        <v>0</v>
      </c>
      <c r="AI382" s="25">
        <f>AG382+AH382</f>
        <v>0</v>
      </c>
      <c r="AJ382" s="7" t="s">
        <v>52</v>
      </c>
    </row>
    <row r="383" spans="1:36" outlineLevel="3" x14ac:dyDescent="0.25">
      <c r="A383" s="102" t="s">
        <v>116</v>
      </c>
      <c r="B383" s="99">
        <v>1462.25</v>
      </c>
      <c r="N383" s="23">
        <f>B383</f>
        <v>1462.25</v>
      </c>
      <c r="O383" s="23">
        <f>SUM(B383:M383)</f>
        <v>1462.25</v>
      </c>
      <c r="P383" s="103"/>
      <c r="Q383" s="117">
        <v>0.1013</v>
      </c>
      <c r="R383" s="11">
        <f>IF(LEFT(AJ383,6)="Direct",N383,0)</f>
        <v>0</v>
      </c>
      <c r="S383" s="6">
        <f>N383-R383</f>
        <v>1462.25</v>
      </c>
      <c r="T383" s="20">
        <f>R383+S383</f>
        <v>1462.25</v>
      </c>
      <c r="U383" s="11">
        <f>IF(LEFT(AJ383,9)="direct-wa", N383,0)</f>
        <v>0</v>
      </c>
      <c r="V383" s="6">
        <f>IF(AJ383="direct-wa",0,N383*Q383)</f>
        <v>148.125925</v>
      </c>
      <c r="W383" s="20">
        <f>U383+V383</f>
        <v>148.125925</v>
      </c>
      <c r="X383" s="11">
        <f>IF(LEFT(AJ383,9)="direct-or",N383,0)</f>
        <v>0</v>
      </c>
      <c r="Y383" s="6">
        <f>S383-V383</f>
        <v>1314.1240749999999</v>
      </c>
      <c r="Z383" s="20">
        <f>X383+Y383</f>
        <v>1314.1240749999999</v>
      </c>
      <c r="AA383" s="25">
        <f>IF(LEFT(AJ383,6)="Direct",O383,0)</f>
        <v>0</v>
      </c>
      <c r="AB383" s="25">
        <f>O383-AA383</f>
        <v>1462.25</v>
      </c>
      <c r="AC383" s="25">
        <f>AA383+AB383</f>
        <v>1462.25</v>
      </c>
      <c r="AD383" s="25">
        <f>IF(LEFT(AJ383,9)="direct-wa", O383,0)</f>
        <v>0</v>
      </c>
      <c r="AE383" s="25">
        <f>IF(AJ383="direct-wa",0,O383*Q383)</f>
        <v>148.125925</v>
      </c>
      <c r="AF383" s="25">
        <f>AD383+AE383</f>
        <v>148.125925</v>
      </c>
      <c r="AG383" s="25">
        <f>IF(LEFT(AJ383,9)="direct-or",O383,0)</f>
        <v>0</v>
      </c>
      <c r="AH383" s="25">
        <f>AB383-AE383</f>
        <v>1314.1240749999999</v>
      </c>
      <c r="AI383" s="25">
        <f>AG383+AH383</f>
        <v>1314.1240749999999</v>
      </c>
      <c r="AJ383" s="7" t="s">
        <v>52</v>
      </c>
    </row>
    <row r="384" spans="1:36" outlineLevel="2" x14ac:dyDescent="0.25">
      <c r="A384" s="102"/>
      <c r="B384" s="99"/>
      <c r="C384" s="101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9"/>
      <c r="O384" s="109"/>
      <c r="P384" s="103"/>
      <c r="Q384" s="117"/>
      <c r="R384" s="11">
        <f t="shared" ref="R384:Z384" si="507">SUBTOTAL(9,R379:R383)</f>
        <v>0</v>
      </c>
      <c r="S384" s="6">
        <f t="shared" si="507"/>
        <v>1755.45</v>
      </c>
      <c r="T384" s="20">
        <f t="shared" si="507"/>
        <v>1755.45</v>
      </c>
      <c r="U384" s="11">
        <f t="shared" si="507"/>
        <v>0</v>
      </c>
      <c r="V384" s="6">
        <f t="shared" si="507"/>
        <v>177.82708499999998</v>
      </c>
      <c r="W384" s="20">
        <f t="shared" si="507"/>
        <v>177.82708499999998</v>
      </c>
      <c r="X384" s="11">
        <f t="shared" si="507"/>
        <v>0</v>
      </c>
      <c r="Y384" s="6">
        <f t="shared" si="507"/>
        <v>1577.6229149999999</v>
      </c>
      <c r="Z384" s="20">
        <f t="shared" si="507"/>
        <v>1577.6229149999999</v>
      </c>
      <c r="AA384" s="25"/>
      <c r="AB384" s="25"/>
      <c r="AC384" s="25"/>
      <c r="AD384" s="25"/>
      <c r="AE384" s="25"/>
      <c r="AF384" s="25"/>
      <c r="AG384" s="25"/>
      <c r="AH384" s="25"/>
      <c r="AI384" s="25"/>
      <c r="AJ384" s="118" t="s">
        <v>268</v>
      </c>
    </row>
    <row r="385" spans="1:36" outlineLevel="3" x14ac:dyDescent="0.25">
      <c r="A385" s="102" t="s">
        <v>116</v>
      </c>
      <c r="B385" s="99">
        <v>361.1</v>
      </c>
      <c r="N385" s="23">
        <f>B385</f>
        <v>361.1</v>
      </c>
      <c r="O385" s="23">
        <f>SUM(B385:M385)</f>
        <v>361.1</v>
      </c>
      <c r="P385" s="103"/>
      <c r="Q385" s="117">
        <v>0.1086</v>
      </c>
      <c r="R385" s="11">
        <f>IF(LEFT(AJ385,6)="Direct",N385,0)</f>
        <v>0</v>
      </c>
      <c r="S385" s="6">
        <f>N385-R385</f>
        <v>361.1</v>
      </c>
      <c r="T385" s="20">
        <f>R385+S385</f>
        <v>361.1</v>
      </c>
      <c r="U385" s="11">
        <f>IF(LEFT(AJ385,9)="direct-wa", N385,0)</f>
        <v>0</v>
      </c>
      <c r="V385" s="6">
        <f>IF(AJ385="direct-wa",0,N385*Q385)</f>
        <v>39.21546</v>
      </c>
      <c r="W385" s="20">
        <f>U385+V385</f>
        <v>39.21546</v>
      </c>
      <c r="X385" s="11">
        <f>IF(LEFT(AJ385,9)="direct-or",N385,0)</f>
        <v>0</v>
      </c>
      <c r="Y385" s="6">
        <f>S385-V385</f>
        <v>321.88454000000002</v>
      </c>
      <c r="Z385" s="20">
        <f>X385+Y385</f>
        <v>321.88454000000002</v>
      </c>
      <c r="AA385" s="25">
        <f>IF(LEFT(AJ385,6)="Direct",O385,0)</f>
        <v>0</v>
      </c>
      <c r="AB385" s="25">
        <f>O385-AA385</f>
        <v>361.1</v>
      </c>
      <c r="AC385" s="25">
        <f>AA385+AB385</f>
        <v>361.1</v>
      </c>
      <c r="AD385" s="25">
        <f>IF(LEFT(AJ385,9)="direct-wa", O385,0)</f>
        <v>0</v>
      </c>
      <c r="AE385" s="25">
        <f>IF(AJ385="direct-wa",0,O385*Q385)</f>
        <v>39.21546</v>
      </c>
      <c r="AF385" s="25">
        <f>AD385+AE385</f>
        <v>39.21546</v>
      </c>
      <c r="AG385" s="25">
        <f>IF(LEFT(AJ385,9)="direct-or",O385,0)</f>
        <v>0</v>
      </c>
      <c r="AH385" s="25">
        <f>AB385-AE385</f>
        <v>321.88454000000002</v>
      </c>
      <c r="AI385" s="25">
        <f>AG385+AH385</f>
        <v>321.88454000000002</v>
      </c>
      <c r="AJ385" s="7" t="s">
        <v>60</v>
      </c>
    </row>
    <row r="386" spans="1:36" outlineLevel="2" x14ac:dyDescent="0.25">
      <c r="A386" s="102"/>
      <c r="B386" s="99"/>
      <c r="C386" s="101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9"/>
      <c r="O386" s="109"/>
      <c r="P386" s="103"/>
      <c r="Q386" s="117"/>
      <c r="R386" s="11">
        <f t="shared" ref="R386:Z386" si="508">SUBTOTAL(9,R385:R385)</f>
        <v>0</v>
      </c>
      <c r="S386" s="6">
        <f t="shared" si="508"/>
        <v>361.1</v>
      </c>
      <c r="T386" s="20">
        <f t="shared" si="508"/>
        <v>361.1</v>
      </c>
      <c r="U386" s="11">
        <f t="shared" si="508"/>
        <v>0</v>
      </c>
      <c r="V386" s="6">
        <f t="shared" si="508"/>
        <v>39.21546</v>
      </c>
      <c r="W386" s="20">
        <f t="shared" si="508"/>
        <v>39.21546</v>
      </c>
      <c r="X386" s="11">
        <f t="shared" si="508"/>
        <v>0</v>
      </c>
      <c r="Y386" s="6">
        <f t="shared" si="508"/>
        <v>321.88454000000002</v>
      </c>
      <c r="Z386" s="20">
        <f t="shared" si="508"/>
        <v>321.88454000000002</v>
      </c>
      <c r="AA386" s="25"/>
      <c r="AB386" s="25"/>
      <c r="AC386" s="25"/>
      <c r="AD386" s="25"/>
      <c r="AE386" s="25"/>
      <c r="AF386" s="25"/>
      <c r="AG386" s="25"/>
      <c r="AH386" s="25"/>
      <c r="AI386" s="25"/>
      <c r="AJ386" s="118" t="s">
        <v>266</v>
      </c>
    </row>
    <row r="387" spans="1:36" outlineLevel="3" x14ac:dyDescent="0.25">
      <c r="A387" s="102" t="s">
        <v>116</v>
      </c>
      <c r="B387" s="99"/>
      <c r="N387" s="23">
        <f>B387</f>
        <v>0</v>
      </c>
      <c r="O387" s="23">
        <f>SUM(B387:M387)</f>
        <v>0</v>
      </c>
      <c r="P387" s="103"/>
      <c r="Q387" s="117">
        <v>0</v>
      </c>
      <c r="R387" s="11">
        <f>IF(LEFT(AJ387,6)="Direct",N387,0)</f>
        <v>0</v>
      </c>
      <c r="S387" s="6">
        <f>N387-R387</f>
        <v>0</v>
      </c>
      <c r="T387" s="20">
        <f>R387+S387</f>
        <v>0</v>
      </c>
      <c r="U387" s="11">
        <f>IF(LEFT(AJ387,9)="direct-wa", N387,0)</f>
        <v>0</v>
      </c>
      <c r="V387" s="6">
        <f>IF(AJ387="direct-wa",0,N387*Q387)</f>
        <v>0</v>
      </c>
      <c r="W387" s="20">
        <f>U387+V387</f>
        <v>0</v>
      </c>
      <c r="X387" s="11">
        <f>IF(LEFT(AJ387,9)="direct-or",N387,0)</f>
        <v>0</v>
      </c>
      <c r="Y387" s="6">
        <f>S387-V387</f>
        <v>0</v>
      </c>
      <c r="Z387" s="20">
        <f>X387+Y387</f>
        <v>0</v>
      </c>
      <c r="AA387" s="25">
        <f>IF(LEFT(AJ387,6)="Direct",O387,0)</f>
        <v>0</v>
      </c>
      <c r="AB387" s="25">
        <f>O387-AA387</f>
        <v>0</v>
      </c>
      <c r="AC387" s="25">
        <f>AA387+AB387</f>
        <v>0</v>
      </c>
      <c r="AD387" s="25">
        <f>IF(LEFT(AJ387,9)="direct-wa", O387,0)</f>
        <v>0</v>
      </c>
      <c r="AE387" s="25">
        <f>IF(AJ387="direct-wa",0,O387*Q387)</f>
        <v>0</v>
      </c>
      <c r="AF387" s="25">
        <f>AD387+AE387</f>
        <v>0</v>
      </c>
      <c r="AG387" s="25">
        <f>IF(LEFT(AJ387,9)="direct-or",O387,0)</f>
        <v>0</v>
      </c>
      <c r="AH387" s="25">
        <f>AB387-AE387</f>
        <v>0</v>
      </c>
      <c r="AI387" s="25">
        <f>AG387+AH387</f>
        <v>0</v>
      </c>
      <c r="AJ387" s="7" t="s">
        <v>61</v>
      </c>
    </row>
    <row r="388" spans="1:36" outlineLevel="2" x14ac:dyDescent="0.25">
      <c r="A388" s="102"/>
      <c r="B388" s="99"/>
      <c r="C388" s="101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9"/>
      <c r="O388" s="109"/>
      <c r="P388" s="103"/>
      <c r="Q388" s="117"/>
      <c r="R388" s="11">
        <f t="shared" ref="R388:Z388" si="509">SUBTOTAL(9,R387:R387)</f>
        <v>0</v>
      </c>
      <c r="S388" s="6">
        <f t="shared" si="509"/>
        <v>0</v>
      </c>
      <c r="T388" s="20">
        <f t="shared" si="509"/>
        <v>0</v>
      </c>
      <c r="U388" s="11">
        <f t="shared" si="509"/>
        <v>0</v>
      </c>
      <c r="V388" s="6">
        <f t="shared" si="509"/>
        <v>0</v>
      </c>
      <c r="W388" s="20">
        <f t="shared" si="509"/>
        <v>0</v>
      </c>
      <c r="X388" s="11">
        <f t="shared" si="509"/>
        <v>0</v>
      </c>
      <c r="Y388" s="6">
        <f t="shared" si="509"/>
        <v>0</v>
      </c>
      <c r="Z388" s="20">
        <f t="shared" si="509"/>
        <v>0</v>
      </c>
      <c r="AA388" s="25"/>
      <c r="AB388" s="25"/>
      <c r="AC388" s="25"/>
      <c r="AD388" s="25"/>
      <c r="AE388" s="25"/>
      <c r="AF388" s="25"/>
      <c r="AG388" s="25"/>
      <c r="AH388" s="25"/>
      <c r="AI388" s="25"/>
      <c r="AJ388" s="118" t="s">
        <v>267</v>
      </c>
    </row>
    <row r="389" spans="1:36" outlineLevel="3" x14ac:dyDescent="0.25">
      <c r="A389" s="102" t="s">
        <v>116</v>
      </c>
      <c r="B389" s="99">
        <v>68069.919999999998</v>
      </c>
      <c r="N389" s="23">
        <f t="shared" ref="N389:N395" si="510">B389</f>
        <v>68069.919999999998</v>
      </c>
      <c r="O389" s="23">
        <f t="shared" ref="O389:O395" si="511">SUM(B389:M389)</f>
        <v>68069.919999999998</v>
      </c>
      <c r="P389" s="103"/>
      <c r="Q389" s="117">
        <v>7.9699999999999993E-2</v>
      </c>
      <c r="R389" s="11">
        <f t="shared" ref="R389:R395" si="512">IF(LEFT(AJ389,6)="Direct",N389,0)</f>
        <v>0</v>
      </c>
      <c r="S389" s="6">
        <f t="shared" ref="S389:S395" si="513">N389-R389</f>
        <v>68069.919999999998</v>
      </c>
      <c r="T389" s="20">
        <f t="shared" ref="T389:T395" si="514">R389+S389</f>
        <v>68069.919999999998</v>
      </c>
      <c r="U389" s="11">
        <f t="shared" ref="U389:U395" si="515">IF(LEFT(AJ389,9)="direct-wa", N389,0)</f>
        <v>0</v>
      </c>
      <c r="V389" s="6">
        <f t="shared" ref="V389:V395" si="516">IF(AJ389="direct-wa",0,N389*Q389)</f>
        <v>5425.1726239999998</v>
      </c>
      <c r="W389" s="20">
        <f t="shared" ref="W389:W395" si="517">U389+V389</f>
        <v>5425.1726239999998</v>
      </c>
      <c r="X389" s="11">
        <f t="shared" ref="X389:X395" si="518">IF(LEFT(AJ389,9)="direct-or",N389,0)</f>
        <v>0</v>
      </c>
      <c r="Y389" s="6">
        <f t="shared" ref="Y389:Y395" si="519">S389-V389</f>
        <v>62644.747375999999</v>
      </c>
      <c r="Z389" s="20">
        <f t="shared" ref="Z389:Z395" si="520">X389+Y389</f>
        <v>62644.747375999999</v>
      </c>
      <c r="AA389" s="25">
        <f t="shared" ref="AA389:AA395" si="521">IF(LEFT(AJ389,6)="Direct",O389,0)</f>
        <v>0</v>
      </c>
      <c r="AB389" s="25">
        <f t="shared" ref="AB389:AB395" si="522">O389-AA389</f>
        <v>68069.919999999998</v>
      </c>
      <c r="AC389" s="25">
        <f t="shared" ref="AC389:AC395" si="523">AA389+AB389</f>
        <v>68069.919999999998</v>
      </c>
      <c r="AD389" s="25">
        <f t="shared" ref="AD389:AD395" si="524">IF(LEFT(AJ389,9)="direct-wa", O389,0)</f>
        <v>0</v>
      </c>
      <c r="AE389" s="25">
        <f t="shared" ref="AE389:AE395" si="525">IF(AJ389="direct-wa",0,O389*Q389)</f>
        <v>5425.1726239999998</v>
      </c>
      <c r="AF389" s="25">
        <f t="shared" ref="AF389:AF395" si="526">AD389+AE389</f>
        <v>5425.1726239999998</v>
      </c>
      <c r="AG389" s="25">
        <f t="shared" ref="AG389:AG395" si="527">IF(LEFT(AJ389,9)="direct-or",O389,0)</f>
        <v>0</v>
      </c>
      <c r="AH389" s="25">
        <f t="shared" ref="AH389:AH395" si="528">AB389-AE389</f>
        <v>62644.747375999999</v>
      </c>
      <c r="AI389" s="25">
        <f t="shared" ref="AI389:AI395" si="529">AG389+AH389</f>
        <v>62644.747375999999</v>
      </c>
      <c r="AJ389" s="7" t="s">
        <v>48</v>
      </c>
    </row>
    <row r="390" spans="1:36" outlineLevel="3" x14ac:dyDescent="0.25">
      <c r="A390" s="102" t="s">
        <v>116</v>
      </c>
      <c r="B390" s="99">
        <v>43584.4</v>
      </c>
      <c r="N390" s="23">
        <f t="shared" si="510"/>
        <v>43584.4</v>
      </c>
      <c r="O390" s="23">
        <f t="shared" si="511"/>
        <v>43584.4</v>
      </c>
      <c r="P390" s="103"/>
      <c r="Q390" s="117">
        <v>7.9699999999999993E-2</v>
      </c>
      <c r="R390" s="11">
        <f t="shared" si="512"/>
        <v>0</v>
      </c>
      <c r="S390" s="6">
        <f t="shared" si="513"/>
        <v>43584.4</v>
      </c>
      <c r="T390" s="20">
        <f t="shared" si="514"/>
        <v>43584.4</v>
      </c>
      <c r="U390" s="11">
        <f t="shared" si="515"/>
        <v>0</v>
      </c>
      <c r="V390" s="6">
        <f t="shared" si="516"/>
        <v>3473.67668</v>
      </c>
      <c r="W390" s="20">
        <f t="shared" si="517"/>
        <v>3473.67668</v>
      </c>
      <c r="X390" s="11">
        <f t="shared" si="518"/>
        <v>0</v>
      </c>
      <c r="Y390" s="6">
        <f t="shared" si="519"/>
        <v>40110.723320000005</v>
      </c>
      <c r="Z390" s="20">
        <f t="shared" si="520"/>
        <v>40110.723320000005</v>
      </c>
      <c r="AA390" s="25">
        <f t="shared" si="521"/>
        <v>0</v>
      </c>
      <c r="AB390" s="25">
        <f t="shared" si="522"/>
        <v>43584.4</v>
      </c>
      <c r="AC390" s="25">
        <f t="shared" si="523"/>
        <v>43584.4</v>
      </c>
      <c r="AD390" s="25">
        <f t="shared" si="524"/>
        <v>0</v>
      </c>
      <c r="AE390" s="25">
        <f t="shared" si="525"/>
        <v>3473.67668</v>
      </c>
      <c r="AF390" s="25">
        <f t="shared" si="526"/>
        <v>3473.67668</v>
      </c>
      <c r="AG390" s="25">
        <f t="shared" si="527"/>
        <v>0</v>
      </c>
      <c r="AH390" s="25">
        <f t="shared" si="528"/>
        <v>40110.723320000005</v>
      </c>
      <c r="AI390" s="25">
        <f t="shared" si="529"/>
        <v>40110.723320000005</v>
      </c>
      <c r="AJ390" s="7" t="s">
        <v>48</v>
      </c>
    </row>
    <row r="391" spans="1:36" outlineLevel="3" x14ac:dyDescent="0.25">
      <c r="A391" s="102" t="s">
        <v>116</v>
      </c>
      <c r="B391" s="99">
        <v>3203.57</v>
      </c>
      <c r="N391" s="23">
        <f t="shared" si="510"/>
        <v>3203.57</v>
      </c>
      <c r="O391" s="23">
        <f t="shared" si="511"/>
        <v>3203.57</v>
      </c>
      <c r="P391" s="103"/>
      <c r="Q391" s="117">
        <v>7.9699999999999993E-2</v>
      </c>
      <c r="R391" s="11">
        <f t="shared" si="512"/>
        <v>0</v>
      </c>
      <c r="S391" s="6">
        <f t="shared" si="513"/>
        <v>3203.57</v>
      </c>
      <c r="T391" s="20">
        <f t="shared" si="514"/>
        <v>3203.57</v>
      </c>
      <c r="U391" s="11">
        <f t="shared" si="515"/>
        <v>0</v>
      </c>
      <c r="V391" s="6">
        <f t="shared" si="516"/>
        <v>255.32452899999998</v>
      </c>
      <c r="W391" s="20">
        <f t="shared" si="517"/>
        <v>255.32452899999998</v>
      </c>
      <c r="X391" s="11">
        <f t="shared" si="518"/>
        <v>0</v>
      </c>
      <c r="Y391" s="6">
        <f t="shared" si="519"/>
        <v>2948.2454710000002</v>
      </c>
      <c r="Z391" s="20">
        <f t="shared" si="520"/>
        <v>2948.2454710000002</v>
      </c>
      <c r="AA391" s="25">
        <f t="shared" si="521"/>
        <v>0</v>
      </c>
      <c r="AB391" s="25">
        <f t="shared" si="522"/>
        <v>3203.57</v>
      </c>
      <c r="AC391" s="25">
        <f t="shared" si="523"/>
        <v>3203.57</v>
      </c>
      <c r="AD391" s="25">
        <f t="shared" si="524"/>
        <v>0</v>
      </c>
      <c r="AE391" s="25">
        <f t="shared" si="525"/>
        <v>255.32452899999998</v>
      </c>
      <c r="AF391" s="25">
        <f t="shared" si="526"/>
        <v>255.32452899999998</v>
      </c>
      <c r="AG391" s="25">
        <f t="shared" si="527"/>
        <v>0</v>
      </c>
      <c r="AH391" s="25">
        <f t="shared" si="528"/>
        <v>2948.2454710000002</v>
      </c>
      <c r="AI391" s="25">
        <f t="shared" si="529"/>
        <v>2948.2454710000002</v>
      </c>
      <c r="AJ391" s="7" t="s">
        <v>48</v>
      </c>
    </row>
    <row r="392" spans="1:36" outlineLevel="3" x14ac:dyDescent="0.25">
      <c r="A392" s="102" t="s">
        <v>116</v>
      </c>
      <c r="B392" s="99">
        <v>914.79</v>
      </c>
      <c r="N392" s="23">
        <f t="shared" si="510"/>
        <v>914.79</v>
      </c>
      <c r="O392" s="23">
        <f t="shared" si="511"/>
        <v>914.79</v>
      </c>
      <c r="P392" s="103"/>
      <c r="Q392" s="117">
        <v>7.9699999999999993E-2</v>
      </c>
      <c r="R392" s="11">
        <f t="shared" si="512"/>
        <v>0</v>
      </c>
      <c r="S392" s="6">
        <f t="shared" si="513"/>
        <v>914.79</v>
      </c>
      <c r="T392" s="20">
        <f t="shared" si="514"/>
        <v>914.79</v>
      </c>
      <c r="U392" s="11">
        <f t="shared" si="515"/>
        <v>0</v>
      </c>
      <c r="V392" s="6">
        <f t="shared" si="516"/>
        <v>72.908762999999993</v>
      </c>
      <c r="W392" s="20">
        <f t="shared" si="517"/>
        <v>72.908762999999993</v>
      </c>
      <c r="X392" s="11">
        <f t="shared" si="518"/>
        <v>0</v>
      </c>
      <c r="Y392" s="6">
        <f t="shared" si="519"/>
        <v>841.88123699999994</v>
      </c>
      <c r="Z392" s="20">
        <f t="shared" si="520"/>
        <v>841.88123699999994</v>
      </c>
      <c r="AA392" s="25">
        <f t="shared" si="521"/>
        <v>0</v>
      </c>
      <c r="AB392" s="25">
        <f t="shared" si="522"/>
        <v>914.79</v>
      </c>
      <c r="AC392" s="25">
        <f t="shared" si="523"/>
        <v>914.79</v>
      </c>
      <c r="AD392" s="25">
        <f t="shared" si="524"/>
        <v>0</v>
      </c>
      <c r="AE392" s="25">
        <f t="shared" si="525"/>
        <v>72.908762999999993</v>
      </c>
      <c r="AF392" s="25">
        <f t="shared" si="526"/>
        <v>72.908762999999993</v>
      </c>
      <c r="AG392" s="25">
        <f t="shared" si="527"/>
        <v>0</v>
      </c>
      <c r="AH392" s="25">
        <f t="shared" si="528"/>
        <v>841.88123699999994</v>
      </c>
      <c r="AI392" s="25">
        <f t="shared" si="529"/>
        <v>841.88123699999994</v>
      </c>
      <c r="AJ392" s="7" t="s">
        <v>48</v>
      </c>
    </row>
    <row r="393" spans="1:36" outlineLevel="3" x14ac:dyDescent="0.25">
      <c r="A393" s="102" t="s">
        <v>116</v>
      </c>
      <c r="B393" s="99">
        <v>3157.42</v>
      </c>
      <c r="N393" s="23">
        <f t="shared" si="510"/>
        <v>3157.42</v>
      </c>
      <c r="O393" s="23">
        <f t="shared" si="511"/>
        <v>3157.42</v>
      </c>
      <c r="P393" s="103"/>
      <c r="Q393" s="117">
        <v>7.9699999999999993E-2</v>
      </c>
      <c r="R393" s="11">
        <f t="shared" si="512"/>
        <v>0</v>
      </c>
      <c r="S393" s="6">
        <f t="shared" si="513"/>
        <v>3157.42</v>
      </c>
      <c r="T393" s="20">
        <f t="shared" si="514"/>
        <v>3157.42</v>
      </c>
      <c r="U393" s="11">
        <f t="shared" si="515"/>
        <v>0</v>
      </c>
      <c r="V393" s="6">
        <f t="shared" si="516"/>
        <v>251.64637399999998</v>
      </c>
      <c r="W393" s="20">
        <f t="shared" si="517"/>
        <v>251.64637399999998</v>
      </c>
      <c r="X393" s="11">
        <f t="shared" si="518"/>
        <v>0</v>
      </c>
      <c r="Y393" s="6">
        <f t="shared" si="519"/>
        <v>2905.7736260000001</v>
      </c>
      <c r="Z393" s="20">
        <f t="shared" si="520"/>
        <v>2905.7736260000001</v>
      </c>
      <c r="AA393" s="25">
        <f t="shared" si="521"/>
        <v>0</v>
      </c>
      <c r="AB393" s="25">
        <f t="shared" si="522"/>
        <v>3157.42</v>
      </c>
      <c r="AC393" s="25">
        <f t="shared" si="523"/>
        <v>3157.42</v>
      </c>
      <c r="AD393" s="25">
        <f t="shared" si="524"/>
        <v>0</v>
      </c>
      <c r="AE393" s="25">
        <f t="shared" si="525"/>
        <v>251.64637399999998</v>
      </c>
      <c r="AF393" s="25">
        <f t="shared" si="526"/>
        <v>251.64637399999998</v>
      </c>
      <c r="AG393" s="25">
        <f t="shared" si="527"/>
        <v>0</v>
      </c>
      <c r="AH393" s="25">
        <f t="shared" si="528"/>
        <v>2905.7736260000001</v>
      </c>
      <c r="AI393" s="25">
        <f t="shared" si="529"/>
        <v>2905.7736260000001</v>
      </c>
      <c r="AJ393" s="7" t="s">
        <v>48</v>
      </c>
    </row>
    <row r="394" spans="1:36" outlineLevel="3" x14ac:dyDescent="0.25">
      <c r="A394" s="102" t="s">
        <v>116</v>
      </c>
      <c r="B394" s="99"/>
      <c r="N394" s="23">
        <f t="shared" si="510"/>
        <v>0</v>
      </c>
      <c r="O394" s="23">
        <f t="shared" si="511"/>
        <v>0</v>
      </c>
      <c r="P394" s="103"/>
      <c r="Q394" s="117">
        <v>7.9699999999999993E-2</v>
      </c>
      <c r="R394" s="11">
        <f t="shared" si="512"/>
        <v>0</v>
      </c>
      <c r="S394" s="6">
        <f t="shared" si="513"/>
        <v>0</v>
      </c>
      <c r="T394" s="20">
        <f t="shared" si="514"/>
        <v>0</v>
      </c>
      <c r="U394" s="11">
        <f t="shared" si="515"/>
        <v>0</v>
      </c>
      <c r="V394" s="6">
        <f t="shared" si="516"/>
        <v>0</v>
      </c>
      <c r="W394" s="20">
        <f t="shared" si="517"/>
        <v>0</v>
      </c>
      <c r="X394" s="11">
        <f t="shared" si="518"/>
        <v>0</v>
      </c>
      <c r="Y394" s="6">
        <f t="shared" si="519"/>
        <v>0</v>
      </c>
      <c r="Z394" s="20">
        <f t="shared" si="520"/>
        <v>0</v>
      </c>
      <c r="AA394" s="25">
        <f t="shared" si="521"/>
        <v>0</v>
      </c>
      <c r="AB394" s="25">
        <f t="shared" si="522"/>
        <v>0</v>
      </c>
      <c r="AC394" s="25">
        <f t="shared" si="523"/>
        <v>0</v>
      </c>
      <c r="AD394" s="25">
        <f t="shared" si="524"/>
        <v>0</v>
      </c>
      <c r="AE394" s="25">
        <f t="shared" si="525"/>
        <v>0</v>
      </c>
      <c r="AF394" s="25">
        <f t="shared" si="526"/>
        <v>0</v>
      </c>
      <c r="AG394" s="25">
        <f t="shared" si="527"/>
        <v>0</v>
      </c>
      <c r="AH394" s="25">
        <f t="shared" si="528"/>
        <v>0</v>
      </c>
      <c r="AI394" s="25">
        <f t="shared" si="529"/>
        <v>0</v>
      </c>
      <c r="AJ394" s="7" t="s">
        <v>48</v>
      </c>
    </row>
    <row r="395" spans="1:36" outlineLevel="3" x14ac:dyDescent="0.25">
      <c r="A395" s="102" t="s">
        <v>116</v>
      </c>
      <c r="B395" s="99">
        <v>28.88</v>
      </c>
      <c r="N395" s="23">
        <f t="shared" si="510"/>
        <v>28.88</v>
      </c>
      <c r="O395" s="23">
        <f t="shared" si="511"/>
        <v>28.88</v>
      </c>
      <c r="P395" s="103"/>
      <c r="Q395" s="117">
        <v>7.9699999999999993E-2</v>
      </c>
      <c r="R395" s="11">
        <f t="shared" si="512"/>
        <v>0</v>
      </c>
      <c r="S395" s="6">
        <f t="shared" si="513"/>
        <v>28.88</v>
      </c>
      <c r="T395" s="20">
        <f t="shared" si="514"/>
        <v>28.88</v>
      </c>
      <c r="U395" s="11">
        <f t="shared" si="515"/>
        <v>0</v>
      </c>
      <c r="V395" s="6">
        <f t="shared" si="516"/>
        <v>2.3017359999999996</v>
      </c>
      <c r="W395" s="20">
        <f t="shared" si="517"/>
        <v>2.3017359999999996</v>
      </c>
      <c r="X395" s="11">
        <f t="shared" si="518"/>
        <v>0</v>
      </c>
      <c r="Y395" s="6">
        <f t="shared" si="519"/>
        <v>26.578264000000001</v>
      </c>
      <c r="Z395" s="20">
        <f t="shared" si="520"/>
        <v>26.578264000000001</v>
      </c>
      <c r="AA395" s="25">
        <f t="shared" si="521"/>
        <v>0</v>
      </c>
      <c r="AB395" s="25">
        <f t="shared" si="522"/>
        <v>28.88</v>
      </c>
      <c r="AC395" s="25">
        <f t="shared" si="523"/>
        <v>28.88</v>
      </c>
      <c r="AD395" s="25">
        <f t="shared" si="524"/>
        <v>0</v>
      </c>
      <c r="AE395" s="25">
        <f t="shared" si="525"/>
        <v>2.3017359999999996</v>
      </c>
      <c r="AF395" s="25">
        <f t="shared" si="526"/>
        <v>2.3017359999999996</v>
      </c>
      <c r="AG395" s="25">
        <f t="shared" si="527"/>
        <v>0</v>
      </c>
      <c r="AH395" s="25">
        <f t="shared" si="528"/>
        <v>26.578264000000001</v>
      </c>
      <c r="AI395" s="25">
        <f t="shared" si="529"/>
        <v>26.578264000000001</v>
      </c>
      <c r="AJ395" s="7" t="s">
        <v>48</v>
      </c>
    </row>
    <row r="396" spans="1:36" outlineLevel="2" x14ac:dyDescent="0.25">
      <c r="A396" s="102"/>
      <c r="B396" s="99"/>
      <c r="C396" s="101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9"/>
      <c r="O396" s="109"/>
      <c r="P396" s="103"/>
      <c r="Q396" s="117"/>
      <c r="R396" s="11">
        <f t="shared" ref="R396:Z396" si="530">SUBTOTAL(9,R389:R395)</f>
        <v>0</v>
      </c>
      <c r="S396" s="6">
        <f t="shared" si="530"/>
        <v>118958.98000000001</v>
      </c>
      <c r="T396" s="20">
        <f t="shared" si="530"/>
        <v>118958.98000000001</v>
      </c>
      <c r="U396" s="11">
        <f t="shared" si="530"/>
        <v>0</v>
      </c>
      <c r="V396" s="6">
        <f t="shared" si="530"/>
        <v>9481.0307059999977</v>
      </c>
      <c r="W396" s="20">
        <f t="shared" si="530"/>
        <v>9481.0307059999977</v>
      </c>
      <c r="X396" s="11">
        <f t="shared" si="530"/>
        <v>0</v>
      </c>
      <c r="Y396" s="6">
        <f t="shared" si="530"/>
        <v>109477.94929399999</v>
      </c>
      <c r="Z396" s="20">
        <f t="shared" si="530"/>
        <v>109477.94929399999</v>
      </c>
      <c r="AA396" s="25"/>
      <c r="AB396" s="25"/>
      <c r="AC396" s="25"/>
      <c r="AD396" s="25"/>
      <c r="AE396" s="25"/>
      <c r="AF396" s="25"/>
      <c r="AG396" s="25"/>
      <c r="AH396" s="25"/>
      <c r="AI396" s="25"/>
      <c r="AJ396" s="118" t="s">
        <v>269</v>
      </c>
    </row>
    <row r="397" spans="1:36" outlineLevel="3" x14ac:dyDescent="0.25">
      <c r="A397" s="102" t="s">
        <v>116</v>
      </c>
      <c r="B397" s="99">
        <v>11212.27</v>
      </c>
      <c r="N397" s="23">
        <f>B397</f>
        <v>11212.27</v>
      </c>
      <c r="O397" s="23">
        <f>SUM(B397:M397)</f>
        <v>11212.27</v>
      </c>
      <c r="P397" s="103"/>
      <c r="Q397" s="117">
        <v>0.1077</v>
      </c>
      <c r="R397" s="11">
        <f>IF(LEFT(AJ397,6)="Direct",N397,0)</f>
        <v>0</v>
      </c>
      <c r="S397" s="6">
        <f>N397-R397</f>
        <v>11212.27</v>
      </c>
      <c r="T397" s="20">
        <f>R397+S397</f>
        <v>11212.27</v>
      </c>
      <c r="U397" s="11">
        <f>IF(LEFT(AJ397,9)="direct-wa", N397,0)</f>
        <v>0</v>
      </c>
      <c r="V397" s="6">
        <f>IF(AJ397="direct-wa",0,N397*Q397)</f>
        <v>1207.5614790000002</v>
      </c>
      <c r="W397" s="20">
        <f>U397+V397</f>
        <v>1207.5614790000002</v>
      </c>
      <c r="X397" s="11">
        <f>IF(LEFT(AJ397,9)="direct-or",N397,0)</f>
        <v>0</v>
      </c>
      <c r="Y397" s="6">
        <f>S397-V397</f>
        <v>10004.708521</v>
      </c>
      <c r="Z397" s="20">
        <f>X397+Y397</f>
        <v>10004.708521</v>
      </c>
      <c r="AA397" s="25">
        <f>IF(LEFT(AJ397,6)="Direct",O397,0)</f>
        <v>0</v>
      </c>
      <c r="AB397" s="25">
        <f>O397-AA397</f>
        <v>11212.27</v>
      </c>
      <c r="AC397" s="25">
        <f>AA397+AB397</f>
        <v>11212.27</v>
      </c>
      <c r="AD397" s="25">
        <f>IF(LEFT(AJ397,9)="direct-wa", O397,0)</f>
        <v>0</v>
      </c>
      <c r="AE397" s="25">
        <f>IF(AJ397="direct-wa",0,O397*Q397)</f>
        <v>1207.5614790000002</v>
      </c>
      <c r="AF397" s="25">
        <f>AD397+AE397</f>
        <v>1207.5614790000002</v>
      </c>
      <c r="AG397" s="25">
        <f>IF(LEFT(AJ397,9)="direct-or",O397,0)</f>
        <v>0</v>
      </c>
      <c r="AH397" s="25">
        <f>AB397-AE397</f>
        <v>10004.708521</v>
      </c>
      <c r="AI397" s="25">
        <f>AG397+AH397</f>
        <v>10004.708521</v>
      </c>
      <c r="AJ397" s="7" t="s">
        <v>59</v>
      </c>
    </row>
    <row r="398" spans="1:36" outlineLevel="3" x14ac:dyDescent="0.25">
      <c r="A398" s="102" t="s">
        <v>116</v>
      </c>
      <c r="B398" s="99"/>
      <c r="N398" s="23">
        <f>B398</f>
        <v>0</v>
      </c>
      <c r="O398" s="23">
        <f>SUM(B398:M398)</f>
        <v>0</v>
      </c>
      <c r="P398" s="103"/>
      <c r="Q398" s="117">
        <v>0.1077</v>
      </c>
      <c r="R398" s="11">
        <f>IF(LEFT(AJ398,6)="Direct",N398,0)</f>
        <v>0</v>
      </c>
      <c r="S398" s="6">
        <f>N398-R398</f>
        <v>0</v>
      </c>
      <c r="T398" s="20">
        <f>R398+S398</f>
        <v>0</v>
      </c>
      <c r="U398" s="11">
        <f>IF(LEFT(AJ398,9)="direct-wa", N398,0)</f>
        <v>0</v>
      </c>
      <c r="V398" s="6">
        <f>IF(AJ398="direct-wa",0,N398*Q398)</f>
        <v>0</v>
      </c>
      <c r="W398" s="20">
        <f>U398+V398</f>
        <v>0</v>
      </c>
      <c r="X398" s="11">
        <f>IF(LEFT(AJ398,9)="direct-or",N398,0)</f>
        <v>0</v>
      </c>
      <c r="Y398" s="6">
        <f>S398-V398</f>
        <v>0</v>
      </c>
      <c r="Z398" s="20">
        <f>X398+Y398</f>
        <v>0</v>
      </c>
      <c r="AA398" s="25">
        <f>IF(LEFT(AJ398,6)="Direct",O398,0)</f>
        <v>0</v>
      </c>
      <c r="AB398" s="25">
        <f>O398-AA398</f>
        <v>0</v>
      </c>
      <c r="AC398" s="25">
        <f>AA398+AB398</f>
        <v>0</v>
      </c>
      <c r="AD398" s="25">
        <f>IF(LEFT(AJ398,9)="direct-wa", O398,0)</f>
        <v>0</v>
      </c>
      <c r="AE398" s="25">
        <f>IF(AJ398="direct-wa",0,O398*Q398)</f>
        <v>0</v>
      </c>
      <c r="AF398" s="25">
        <f>AD398+AE398</f>
        <v>0</v>
      </c>
      <c r="AG398" s="25">
        <f>IF(LEFT(AJ398,9)="direct-or",O398,0)</f>
        <v>0</v>
      </c>
      <c r="AH398" s="25">
        <f>AB398-AE398</f>
        <v>0</v>
      </c>
      <c r="AI398" s="25">
        <f>AG398+AH398</f>
        <v>0</v>
      </c>
      <c r="AJ398" s="7" t="s">
        <v>70</v>
      </c>
    </row>
    <row r="399" spans="1:36" outlineLevel="2" x14ac:dyDescent="0.25">
      <c r="A399" s="102"/>
      <c r="B399" s="99"/>
      <c r="C399" s="101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9"/>
      <c r="O399" s="109"/>
      <c r="P399" s="103"/>
      <c r="Q399" s="117"/>
      <c r="R399" s="11">
        <f t="shared" ref="R399:Z399" si="531">SUBTOTAL(9,R397:R398)</f>
        <v>0</v>
      </c>
      <c r="S399" s="6">
        <f t="shared" si="531"/>
        <v>11212.27</v>
      </c>
      <c r="T399" s="20">
        <f t="shared" si="531"/>
        <v>11212.27</v>
      </c>
      <c r="U399" s="11">
        <f t="shared" si="531"/>
        <v>0</v>
      </c>
      <c r="V399" s="6">
        <f t="shared" si="531"/>
        <v>1207.5614790000002</v>
      </c>
      <c r="W399" s="20">
        <f t="shared" si="531"/>
        <v>1207.5614790000002</v>
      </c>
      <c r="X399" s="11">
        <f t="shared" si="531"/>
        <v>0</v>
      </c>
      <c r="Y399" s="6">
        <f t="shared" si="531"/>
        <v>10004.708521</v>
      </c>
      <c r="Z399" s="20">
        <f t="shared" si="531"/>
        <v>10004.708521</v>
      </c>
      <c r="AA399" s="25"/>
      <c r="AB399" s="25"/>
      <c r="AC399" s="25"/>
      <c r="AD399" s="25"/>
      <c r="AE399" s="25"/>
      <c r="AF399" s="25"/>
      <c r="AG399" s="25"/>
      <c r="AH399" s="25"/>
      <c r="AI399" s="25"/>
      <c r="AJ399" s="118" t="s">
        <v>275</v>
      </c>
    </row>
    <row r="400" spans="1:36" outlineLevel="3" x14ac:dyDescent="0.25">
      <c r="A400" s="102" t="s">
        <v>116</v>
      </c>
      <c r="B400" s="99">
        <v>-361.1</v>
      </c>
      <c r="N400" s="23">
        <f>B400</f>
        <v>-361.1</v>
      </c>
      <c r="O400" s="23">
        <f>SUM(B400:M400)</f>
        <v>-361.1</v>
      </c>
      <c r="P400" s="103"/>
      <c r="Q400" s="117">
        <v>1.17E-2</v>
      </c>
      <c r="R400" s="11">
        <f>IF(LEFT(AJ400,6)="Direct",N400,0)</f>
        <v>0</v>
      </c>
      <c r="S400" s="6">
        <f>N400-R400</f>
        <v>-361.1</v>
      </c>
      <c r="T400" s="20">
        <f>R400+S400</f>
        <v>-361.1</v>
      </c>
      <c r="U400" s="11">
        <f>IF(LEFT(AJ400,9)="direct-wa", N400,0)</f>
        <v>0</v>
      </c>
      <c r="V400" s="6">
        <f>IF(AJ400="direct-wa",0,N400*Q400)</f>
        <v>-4.2248700000000001</v>
      </c>
      <c r="W400" s="20">
        <f>U400+V400</f>
        <v>-4.2248700000000001</v>
      </c>
      <c r="X400" s="11">
        <f>IF(LEFT(AJ400,9)="direct-or",N400,0)</f>
        <v>0</v>
      </c>
      <c r="Y400" s="6">
        <f>S400-V400</f>
        <v>-356.87513000000001</v>
      </c>
      <c r="Z400" s="20">
        <f>X400+Y400</f>
        <v>-356.87513000000001</v>
      </c>
      <c r="AA400" s="25">
        <f>IF(LEFT(AJ400,6)="Direct",O400,0)</f>
        <v>0</v>
      </c>
      <c r="AB400" s="25">
        <f>O400-AA400</f>
        <v>-361.1</v>
      </c>
      <c r="AC400" s="25">
        <f>AA400+AB400</f>
        <v>-361.1</v>
      </c>
      <c r="AD400" s="25">
        <f>IF(LEFT(AJ400,9)="direct-wa", O400,0)</f>
        <v>0</v>
      </c>
      <c r="AE400" s="25">
        <f>IF(AJ400="direct-wa",0,O400*Q400)</f>
        <v>-4.2248700000000001</v>
      </c>
      <c r="AF400" s="25">
        <f>AD400+AE400</f>
        <v>-4.2248700000000001</v>
      </c>
      <c r="AG400" s="25">
        <f>IF(LEFT(AJ400,9)="direct-or",O400,0)</f>
        <v>0</v>
      </c>
      <c r="AH400" s="25">
        <f>AB400-AE400</f>
        <v>-356.87513000000001</v>
      </c>
      <c r="AI400" s="25">
        <f>AG400+AH400</f>
        <v>-356.87513000000001</v>
      </c>
      <c r="AJ400" s="7" t="s">
        <v>262</v>
      </c>
    </row>
    <row r="401" spans="1:36" outlineLevel="3" x14ac:dyDescent="0.25">
      <c r="A401" s="102" t="s">
        <v>116</v>
      </c>
      <c r="B401" s="99"/>
      <c r="N401" s="23">
        <f>B401</f>
        <v>0</v>
      </c>
      <c r="O401" s="23">
        <f>SUM(B401:M401)</f>
        <v>0</v>
      </c>
      <c r="P401" s="103"/>
      <c r="Q401" s="117">
        <v>1.17E-2</v>
      </c>
      <c r="R401" s="11">
        <f>IF(LEFT(AJ401,6)="Direct",N401,0)</f>
        <v>0</v>
      </c>
      <c r="S401" s="6">
        <f>N401-R401</f>
        <v>0</v>
      </c>
      <c r="T401" s="20">
        <f>R401+S401</f>
        <v>0</v>
      </c>
      <c r="U401" s="11">
        <f>IF(LEFT(AJ401,9)="direct-wa", N401,0)</f>
        <v>0</v>
      </c>
      <c r="V401" s="6">
        <f>IF(AJ401="direct-wa",0,N401*Q401)</f>
        <v>0</v>
      </c>
      <c r="W401" s="20">
        <f>U401+V401</f>
        <v>0</v>
      </c>
      <c r="X401" s="11">
        <f>IF(LEFT(AJ401,9)="direct-or",N401,0)</f>
        <v>0</v>
      </c>
      <c r="Y401" s="6">
        <f>S401-V401</f>
        <v>0</v>
      </c>
      <c r="Z401" s="20">
        <f>X401+Y401</f>
        <v>0</v>
      </c>
      <c r="AA401" s="25">
        <f>IF(LEFT(AJ401,6)="Direct",O401,0)</f>
        <v>0</v>
      </c>
      <c r="AB401" s="25">
        <f>O401-AA401</f>
        <v>0</v>
      </c>
      <c r="AC401" s="25">
        <f>AA401+AB401</f>
        <v>0</v>
      </c>
      <c r="AD401" s="25">
        <f>IF(LEFT(AJ401,9)="direct-wa", O401,0)</f>
        <v>0</v>
      </c>
      <c r="AE401" s="25">
        <f>IF(AJ401="direct-wa",0,O401*Q401)</f>
        <v>0</v>
      </c>
      <c r="AF401" s="25">
        <f>AD401+AE401</f>
        <v>0</v>
      </c>
      <c r="AG401" s="25">
        <f>IF(LEFT(AJ401,9)="direct-or",O401,0)</f>
        <v>0</v>
      </c>
      <c r="AH401" s="25">
        <f>AB401-AE401</f>
        <v>0</v>
      </c>
      <c r="AI401" s="25">
        <f>AG401+AH401</f>
        <v>0</v>
      </c>
      <c r="AJ401" s="7" t="s">
        <v>262</v>
      </c>
    </row>
    <row r="402" spans="1:36" outlineLevel="2" x14ac:dyDescent="0.25">
      <c r="A402" s="102"/>
      <c r="B402" s="99"/>
      <c r="C402" s="101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9"/>
      <c r="O402" s="109"/>
      <c r="P402" s="103"/>
      <c r="Q402" s="117"/>
      <c r="R402" s="11">
        <f t="shared" ref="R402:Z402" si="532">SUBTOTAL(9,R400:R401)</f>
        <v>0</v>
      </c>
      <c r="S402" s="6">
        <f t="shared" si="532"/>
        <v>-361.1</v>
      </c>
      <c r="T402" s="20">
        <f t="shared" si="532"/>
        <v>-361.1</v>
      </c>
      <c r="U402" s="11">
        <f t="shared" si="532"/>
        <v>0</v>
      </c>
      <c r="V402" s="6">
        <f t="shared" si="532"/>
        <v>-4.2248700000000001</v>
      </c>
      <c r="W402" s="20">
        <f t="shared" si="532"/>
        <v>-4.2248700000000001</v>
      </c>
      <c r="X402" s="11">
        <f t="shared" si="532"/>
        <v>0</v>
      </c>
      <c r="Y402" s="6">
        <f t="shared" si="532"/>
        <v>-356.87513000000001</v>
      </c>
      <c r="Z402" s="20">
        <f t="shared" si="532"/>
        <v>-356.87513000000001</v>
      </c>
      <c r="AA402" s="25"/>
      <c r="AB402" s="25"/>
      <c r="AC402" s="25"/>
      <c r="AD402" s="25"/>
      <c r="AE402" s="25"/>
      <c r="AF402" s="25"/>
      <c r="AG402" s="25"/>
      <c r="AH402" s="25"/>
      <c r="AI402" s="25"/>
      <c r="AJ402" s="118" t="s">
        <v>270</v>
      </c>
    </row>
    <row r="403" spans="1:36" outlineLevel="1" x14ac:dyDescent="0.25">
      <c r="A403" s="128" t="s">
        <v>115</v>
      </c>
      <c r="B403" s="119"/>
      <c r="C403" s="120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1"/>
      <c r="O403" s="121"/>
      <c r="P403" s="122"/>
      <c r="Q403" s="123"/>
      <c r="R403" s="124">
        <f t="shared" ref="R403:Z403" si="533">SUBTOTAL(9,R379:R401)</f>
        <v>0</v>
      </c>
      <c r="S403" s="125">
        <f t="shared" si="533"/>
        <v>131926.69999999998</v>
      </c>
      <c r="T403" s="126">
        <f t="shared" si="533"/>
        <v>131926.69999999998</v>
      </c>
      <c r="U403" s="124">
        <f t="shared" si="533"/>
        <v>0</v>
      </c>
      <c r="V403" s="125">
        <f t="shared" si="533"/>
        <v>10901.409859999998</v>
      </c>
      <c r="W403" s="126">
        <f t="shared" si="533"/>
        <v>10901.409859999998</v>
      </c>
      <c r="X403" s="124">
        <f t="shared" si="533"/>
        <v>0</v>
      </c>
      <c r="Y403" s="125">
        <f t="shared" si="533"/>
        <v>121025.29014</v>
      </c>
      <c r="Z403" s="126">
        <f t="shared" si="533"/>
        <v>121025.29014</v>
      </c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27"/>
    </row>
    <row r="404" spans="1:36" outlineLevel="3" x14ac:dyDescent="0.25">
      <c r="A404" s="102" t="s">
        <v>118</v>
      </c>
      <c r="B404" s="99">
        <v>2681.84</v>
      </c>
      <c r="N404" s="23">
        <f>B404</f>
        <v>2681.84</v>
      </c>
      <c r="O404" s="23">
        <f>SUM(B404:M404)</f>
        <v>2681.84</v>
      </c>
      <c r="P404" s="103"/>
      <c r="Q404" s="117">
        <v>0.1013</v>
      </c>
      <c r="R404" s="11">
        <f>IF(LEFT(AJ404,6)="Direct",N404,0)</f>
        <v>0</v>
      </c>
      <c r="S404" s="6">
        <f>N404-R404</f>
        <v>2681.84</v>
      </c>
      <c r="T404" s="20">
        <f>R404+S404</f>
        <v>2681.84</v>
      </c>
      <c r="U404" s="11">
        <f>IF(LEFT(AJ404,9)="direct-wa", N404,0)</f>
        <v>0</v>
      </c>
      <c r="V404" s="6">
        <f>IF(AJ404="direct-wa",0,N404*Q404)</f>
        <v>271.67039199999999</v>
      </c>
      <c r="W404" s="20">
        <f>U404+V404</f>
        <v>271.67039199999999</v>
      </c>
      <c r="X404" s="11">
        <f>IF(LEFT(AJ404,9)="direct-or",N404,0)</f>
        <v>0</v>
      </c>
      <c r="Y404" s="6">
        <f>S404-V404</f>
        <v>2410.1696080000002</v>
      </c>
      <c r="Z404" s="20">
        <f>X404+Y404</f>
        <v>2410.1696080000002</v>
      </c>
      <c r="AA404" s="25">
        <f>IF(LEFT(AJ404,6)="Direct",O404,0)</f>
        <v>0</v>
      </c>
      <c r="AB404" s="25">
        <f>O404-AA404</f>
        <v>2681.84</v>
      </c>
      <c r="AC404" s="25">
        <f>AA404+AB404</f>
        <v>2681.84</v>
      </c>
      <c r="AD404" s="25">
        <f>IF(LEFT(AJ404,9)="direct-wa", O404,0)</f>
        <v>0</v>
      </c>
      <c r="AE404" s="25">
        <f>IF(AJ404="direct-wa",0,O404*Q404)</f>
        <v>271.67039199999999</v>
      </c>
      <c r="AF404" s="25">
        <f>AD404+AE404</f>
        <v>271.67039199999999</v>
      </c>
      <c r="AG404" s="25">
        <f>IF(LEFT(AJ404,9)="direct-or",O404,0)</f>
        <v>0</v>
      </c>
      <c r="AH404" s="25">
        <f>AB404-AE404</f>
        <v>2410.1696080000002</v>
      </c>
      <c r="AI404" s="25">
        <f>AG404+AH404</f>
        <v>2410.1696080000002</v>
      </c>
      <c r="AJ404" s="7" t="s">
        <v>52</v>
      </c>
    </row>
    <row r="405" spans="1:36" outlineLevel="2" x14ac:dyDescent="0.25">
      <c r="A405" s="102"/>
      <c r="B405" s="99"/>
      <c r="C405" s="101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9"/>
      <c r="O405" s="109"/>
      <c r="P405" s="103"/>
      <c r="Q405" s="117"/>
      <c r="R405" s="11">
        <f t="shared" ref="R405:Z405" si="534">SUBTOTAL(9,R404:R404)</f>
        <v>0</v>
      </c>
      <c r="S405" s="6">
        <f t="shared" si="534"/>
        <v>2681.84</v>
      </c>
      <c r="T405" s="20">
        <f t="shared" si="534"/>
        <v>2681.84</v>
      </c>
      <c r="U405" s="11">
        <f t="shared" si="534"/>
        <v>0</v>
      </c>
      <c r="V405" s="6">
        <f t="shared" si="534"/>
        <v>271.67039199999999</v>
      </c>
      <c r="W405" s="20">
        <f t="shared" si="534"/>
        <v>271.67039199999999</v>
      </c>
      <c r="X405" s="11">
        <f t="shared" si="534"/>
        <v>0</v>
      </c>
      <c r="Y405" s="6">
        <f t="shared" si="534"/>
        <v>2410.1696080000002</v>
      </c>
      <c r="Z405" s="20">
        <f t="shared" si="534"/>
        <v>2410.1696080000002</v>
      </c>
      <c r="AA405" s="25"/>
      <c r="AB405" s="25"/>
      <c r="AC405" s="25"/>
      <c r="AD405" s="25"/>
      <c r="AE405" s="25"/>
      <c r="AF405" s="25"/>
      <c r="AG405" s="25"/>
      <c r="AH405" s="25"/>
      <c r="AI405" s="25"/>
      <c r="AJ405" s="118" t="s">
        <v>268</v>
      </c>
    </row>
    <row r="406" spans="1:36" outlineLevel="3" x14ac:dyDescent="0.25">
      <c r="A406" s="102" t="s">
        <v>118</v>
      </c>
      <c r="B406" s="99"/>
      <c r="N406" s="23">
        <f>B406</f>
        <v>0</v>
      </c>
      <c r="O406" s="23">
        <f>SUM(B406:M406)</f>
        <v>0</v>
      </c>
      <c r="P406" s="103"/>
      <c r="Q406" s="117">
        <v>0</v>
      </c>
      <c r="R406" s="11">
        <f>IF(LEFT(AJ406,6)="Direct",N406,0)</f>
        <v>0</v>
      </c>
      <c r="S406" s="6">
        <f>N406-R406</f>
        <v>0</v>
      </c>
      <c r="T406" s="20">
        <f>R406+S406</f>
        <v>0</v>
      </c>
      <c r="U406" s="11">
        <f>IF(LEFT(AJ406,9)="direct-wa", N406,0)</f>
        <v>0</v>
      </c>
      <c r="V406" s="6">
        <f>IF(AJ406="direct-wa",0,N406*Q406)</f>
        <v>0</v>
      </c>
      <c r="W406" s="20">
        <f>U406+V406</f>
        <v>0</v>
      </c>
      <c r="X406" s="11">
        <f>IF(LEFT(AJ406,9)="direct-or",N406,0)</f>
        <v>0</v>
      </c>
      <c r="Y406" s="6">
        <f>S406-V406</f>
        <v>0</v>
      </c>
      <c r="Z406" s="20">
        <f>X406+Y406</f>
        <v>0</v>
      </c>
      <c r="AA406" s="25">
        <f>IF(LEFT(AJ406,6)="Direct",O406,0)</f>
        <v>0</v>
      </c>
      <c r="AB406" s="25">
        <f>O406-AA406</f>
        <v>0</v>
      </c>
      <c r="AC406" s="25">
        <f>AA406+AB406</f>
        <v>0</v>
      </c>
      <c r="AD406" s="25">
        <f>IF(LEFT(AJ406,9)="direct-wa", O406,0)</f>
        <v>0</v>
      </c>
      <c r="AE406" s="25">
        <f>IF(AJ406="direct-wa",0,O406*Q406)</f>
        <v>0</v>
      </c>
      <c r="AF406" s="25">
        <f>AD406+AE406</f>
        <v>0</v>
      </c>
      <c r="AG406" s="25">
        <f>IF(LEFT(AJ406,9)="direct-or",O406,0)</f>
        <v>0</v>
      </c>
      <c r="AH406" s="25">
        <f>AB406-AE406</f>
        <v>0</v>
      </c>
      <c r="AI406" s="25">
        <f>AG406+AH406</f>
        <v>0</v>
      </c>
      <c r="AJ406" s="7" t="s">
        <v>67</v>
      </c>
    </row>
    <row r="407" spans="1:36" outlineLevel="2" x14ac:dyDescent="0.25">
      <c r="A407" s="102"/>
      <c r="B407" s="99"/>
      <c r="C407" s="101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9"/>
      <c r="O407" s="109"/>
      <c r="P407" s="103"/>
      <c r="Q407" s="117"/>
      <c r="R407" s="11">
        <f t="shared" ref="R407:Z407" si="535">SUBTOTAL(9,R406:R406)</f>
        <v>0</v>
      </c>
      <c r="S407" s="6">
        <f t="shared" si="535"/>
        <v>0</v>
      </c>
      <c r="T407" s="20">
        <f t="shared" si="535"/>
        <v>0</v>
      </c>
      <c r="U407" s="11">
        <f t="shared" si="535"/>
        <v>0</v>
      </c>
      <c r="V407" s="6">
        <f t="shared" si="535"/>
        <v>0</v>
      </c>
      <c r="W407" s="20">
        <f t="shared" si="535"/>
        <v>0</v>
      </c>
      <c r="X407" s="11">
        <f t="shared" si="535"/>
        <v>0</v>
      </c>
      <c r="Y407" s="6">
        <f t="shared" si="535"/>
        <v>0</v>
      </c>
      <c r="Z407" s="20">
        <f t="shared" si="535"/>
        <v>0</v>
      </c>
      <c r="AA407" s="25"/>
      <c r="AB407" s="25"/>
      <c r="AC407" s="25"/>
      <c r="AD407" s="25"/>
      <c r="AE407" s="25"/>
      <c r="AF407" s="25"/>
      <c r="AG407" s="25"/>
      <c r="AH407" s="25"/>
      <c r="AI407" s="25"/>
      <c r="AJ407" s="118" t="s">
        <v>276</v>
      </c>
    </row>
    <row r="408" spans="1:36" outlineLevel="3" x14ac:dyDescent="0.25">
      <c r="A408" s="102" t="s">
        <v>118</v>
      </c>
      <c r="B408" s="99">
        <v>10258.33</v>
      </c>
      <c r="N408" s="23">
        <f>B408</f>
        <v>10258.33</v>
      </c>
      <c r="O408" s="23">
        <f>SUM(B408:M408)</f>
        <v>10258.33</v>
      </c>
      <c r="P408" s="103"/>
      <c r="Q408" s="117">
        <v>7.9699999999999993E-2</v>
      </c>
      <c r="R408" s="11">
        <f>IF(LEFT(AJ408,6)="Direct",N408,0)</f>
        <v>0</v>
      </c>
      <c r="S408" s="6">
        <f>N408-R408</f>
        <v>10258.33</v>
      </c>
      <c r="T408" s="20">
        <f>R408+S408</f>
        <v>10258.33</v>
      </c>
      <c r="U408" s="11">
        <f>IF(LEFT(AJ408,9)="direct-wa", N408,0)</f>
        <v>0</v>
      </c>
      <c r="V408" s="6">
        <f>IF(AJ408="direct-wa",0,N408*Q408)</f>
        <v>817.58890099999996</v>
      </c>
      <c r="W408" s="20">
        <f>U408+V408</f>
        <v>817.58890099999996</v>
      </c>
      <c r="X408" s="11">
        <f>IF(LEFT(AJ408,9)="direct-or",N408,0)</f>
        <v>0</v>
      </c>
      <c r="Y408" s="6">
        <f>S408-V408</f>
        <v>9440.7410990000008</v>
      </c>
      <c r="Z408" s="20">
        <f>X408+Y408</f>
        <v>9440.7410990000008</v>
      </c>
      <c r="AA408" s="25">
        <f>IF(LEFT(AJ408,6)="Direct",O408,0)</f>
        <v>0</v>
      </c>
      <c r="AB408" s="25">
        <f>O408-AA408</f>
        <v>10258.33</v>
      </c>
      <c r="AC408" s="25">
        <f>AA408+AB408</f>
        <v>10258.33</v>
      </c>
      <c r="AD408" s="25">
        <f>IF(LEFT(AJ408,9)="direct-wa", O408,0)</f>
        <v>0</v>
      </c>
      <c r="AE408" s="25">
        <f>IF(AJ408="direct-wa",0,O408*Q408)</f>
        <v>817.58890099999996</v>
      </c>
      <c r="AF408" s="25">
        <f>AD408+AE408</f>
        <v>817.58890099999996</v>
      </c>
      <c r="AG408" s="25">
        <f>IF(LEFT(AJ408,9)="direct-or",O408,0)</f>
        <v>0</v>
      </c>
      <c r="AH408" s="25">
        <f>AB408-AE408</f>
        <v>9440.7410990000008</v>
      </c>
      <c r="AI408" s="25">
        <f>AG408+AH408</f>
        <v>9440.7410990000008</v>
      </c>
      <c r="AJ408" s="7" t="s">
        <v>48</v>
      </c>
    </row>
    <row r="409" spans="1:36" outlineLevel="3" x14ac:dyDescent="0.25">
      <c r="A409" s="102" t="s">
        <v>118</v>
      </c>
      <c r="B409" s="99">
        <v>8410.49</v>
      </c>
      <c r="N409" s="23">
        <f>B409</f>
        <v>8410.49</v>
      </c>
      <c r="O409" s="23">
        <f>SUM(B409:M409)</f>
        <v>8410.49</v>
      </c>
      <c r="P409" s="103"/>
      <c r="Q409" s="117">
        <v>7.9699999999999993E-2</v>
      </c>
      <c r="R409" s="11">
        <f>IF(LEFT(AJ409,6)="Direct",N409,0)</f>
        <v>0</v>
      </c>
      <c r="S409" s="6">
        <f>N409-R409</f>
        <v>8410.49</v>
      </c>
      <c r="T409" s="20">
        <f>R409+S409</f>
        <v>8410.49</v>
      </c>
      <c r="U409" s="11">
        <f>IF(LEFT(AJ409,9)="direct-wa", N409,0)</f>
        <v>0</v>
      </c>
      <c r="V409" s="6">
        <f>IF(AJ409="direct-wa",0,N409*Q409)</f>
        <v>670.3160529999999</v>
      </c>
      <c r="W409" s="20">
        <f>U409+V409</f>
        <v>670.3160529999999</v>
      </c>
      <c r="X409" s="11">
        <f>IF(LEFT(AJ409,9)="direct-or",N409,0)</f>
        <v>0</v>
      </c>
      <c r="Y409" s="6">
        <f>S409-V409</f>
        <v>7740.1739470000002</v>
      </c>
      <c r="Z409" s="20">
        <f>X409+Y409</f>
        <v>7740.1739470000002</v>
      </c>
      <c r="AA409" s="25">
        <f>IF(LEFT(AJ409,6)="Direct",O409,0)</f>
        <v>0</v>
      </c>
      <c r="AB409" s="25">
        <f>O409-AA409</f>
        <v>8410.49</v>
      </c>
      <c r="AC409" s="25">
        <f>AA409+AB409</f>
        <v>8410.49</v>
      </c>
      <c r="AD409" s="25">
        <f>IF(LEFT(AJ409,9)="direct-wa", O409,0)</f>
        <v>0</v>
      </c>
      <c r="AE409" s="25">
        <f>IF(AJ409="direct-wa",0,O409*Q409)</f>
        <v>670.3160529999999</v>
      </c>
      <c r="AF409" s="25">
        <f>AD409+AE409</f>
        <v>670.3160529999999</v>
      </c>
      <c r="AG409" s="25">
        <f>IF(LEFT(AJ409,9)="direct-or",O409,0)</f>
        <v>0</v>
      </c>
      <c r="AH409" s="25">
        <f>AB409-AE409</f>
        <v>7740.1739470000002</v>
      </c>
      <c r="AI409" s="25">
        <f>AG409+AH409</f>
        <v>7740.1739470000002</v>
      </c>
      <c r="AJ409" s="7" t="s">
        <v>50</v>
      </c>
    </row>
    <row r="410" spans="1:36" outlineLevel="2" x14ac:dyDescent="0.25">
      <c r="A410" s="102"/>
      <c r="B410" s="99"/>
      <c r="C410" s="101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9"/>
      <c r="O410" s="109"/>
      <c r="P410" s="103"/>
      <c r="Q410" s="117"/>
      <c r="R410" s="11">
        <f t="shared" ref="R410:Z410" si="536">SUBTOTAL(9,R408:R409)</f>
        <v>0</v>
      </c>
      <c r="S410" s="6">
        <f t="shared" si="536"/>
        <v>18668.82</v>
      </c>
      <c r="T410" s="20">
        <f t="shared" si="536"/>
        <v>18668.82</v>
      </c>
      <c r="U410" s="11">
        <f t="shared" si="536"/>
        <v>0</v>
      </c>
      <c r="V410" s="6">
        <f t="shared" si="536"/>
        <v>1487.9049539999999</v>
      </c>
      <c r="W410" s="20">
        <f t="shared" si="536"/>
        <v>1487.9049539999999</v>
      </c>
      <c r="X410" s="11">
        <f t="shared" si="536"/>
        <v>0</v>
      </c>
      <c r="Y410" s="6">
        <f t="shared" si="536"/>
        <v>17180.915046000002</v>
      </c>
      <c r="Z410" s="20">
        <f t="shared" si="536"/>
        <v>17180.915046000002</v>
      </c>
      <c r="AA410" s="25"/>
      <c r="AB410" s="25"/>
      <c r="AC410" s="25"/>
      <c r="AD410" s="25"/>
      <c r="AE410" s="25"/>
      <c r="AF410" s="25"/>
      <c r="AG410" s="25"/>
      <c r="AH410" s="25"/>
      <c r="AI410" s="25"/>
      <c r="AJ410" s="118" t="s">
        <v>269</v>
      </c>
    </row>
    <row r="411" spans="1:36" outlineLevel="1" x14ac:dyDescent="0.25">
      <c r="A411" s="128" t="s">
        <v>117</v>
      </c>
      <c r="B411" s="119"/>
      <c r="C411" s="120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1"/>
      <c r="O411" s="121"/>
      <c r="P411" s="122"/>
      <c r="Q411" s="123"/>
      <c r="R411" s="124">
        <f t="shared" ref="R411:Z411" si="537">SUBTOTAL(9,R404:R409)</f>
        <v>0</v>
      </c>
      <c r="S411" s="125">
        <f t="shared" si="537"/>
        <v>21350.66</v>
      </c>
      <c r="T411" s="126">
        <f t="shared" si="537"/>
        <v>21350.66</v>
      </c>
      <c r="U411" s="124">
        <f t="shared" si="537"/>
        <v>0</v>
      </c>
      <c r="V411" s="125">
        <f t="shared" si="537"/>
        <v>1759.5753460000001</v>
      </c>
      <c r="W411" s="126">
        <f t="shared" si="537"/>
        <v>1759.5753460000001</v>
      </c>
      <c r="X411" s="124">
        <f t="shared" si="537"/>
        <v>0</v>
      </c>
      <c r="Y411" s="125">
        <f t="shared" si="537"/>
        <v>19591.084654000002</v>
      </c>
      <c r="Z411" s="126">
        <f t="shared" si="537"/>
        <v>19591.084654000002</v>
      </c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27"/>
    </row>
    <row r="412" spans="1:36" outlineLevel="3" x14ac:dyDescent="0.25">
      <c r="A412" s="102" t="s">
        <v>120</v>
      </c>
      <c r="B412" s="99">
        <v>532.38</v>
      </c>
      <c r="N412" s="23">
        <f>B412</f>
        <v>532.38</v>
      </c>
      <c r="O412" s="23">
        <f>SUM(B412:M412)</f>
        <v>532.38</v>
      </c>
      <c r="P412" s="103"/>
      <c r="Q412" s="117">
        <v>0.1013</v>
      </c>
      <c r="R412" s="11">
        <f>IF(LEFT(AJ412,6)="Direct",N412,0)</f>
        <v>0</v>
      </c>
      <c r="S412" s="6">
        <f>N412-R412</f>
        <v>532.38</v>
      </c>
      <c r="T412" s="20">
        <f>R412+S412</f>
        <v>532.38</v>
      </c>
      <c r="U412" s="11">
        <f>IF(LEFT(AJ412,9)="direct-wa", N412,0)</f>
        <v>0</v>
      </c>
      <c r="V412" s="6">
        <f>IF(AJ412="direct-wa",0,N412*Q412)</f>
        <v>53.930093999999997</v>
      </c>
      <c r="W412" s="20">
        <f>U412+V412</f>
        <v>53.930093999999997</v>
      </c>
      <c r="X412" s="11">
        <f>IF(LEFT(AJ412,9)="direct-or",N412,0)</f>
        <v>0</v>
      </c>
      <c r="Y412" s="6">
        <f>S412-V412</f>
        <v>478.449906</v>
      </c>
      <c r="Z412" s="20">
        <f>X412+Y412</f>
        <v>478.449906</v>
      </c>
      <c r="AA412" s="25">
        <f>IF(LEFT(AJ412,6)="Direct",O412,0)</f>
        <v>0</v>
      </c>
      <c r="AB412" s="25">
        <f>O412-AA412</f>
        <v>532.38</v>
      </c>
      <c r="AC412" s="25">
        <f>AA412+AB412</f>
        <v>532.38</v>
      </c>
      <c r="AD412" s="25">
        <f>IF(LEFT(AJ412,9)="direct-wa", O412,0)</f>
        <v>0</v>
      </c>
      <c r="AE412" s="25">
        <f>IF(AJ412="direct-wa",0,O412*Q412)</f>
        <v>53.930093999999997</v>
      </c>
      <c r="AF412" s="25">
        <f>AD412+AE412</f>
        <v>53.930093999999997</v>
      </c>
      <c r="AG412" s="25">
        <f>IF(LEFT(AJ412,9)="direct-or",O412,0)</f>
        <v>0</v>
      </c>
      <c r="AH412" s="25">
        <f>AB412-AE412</f>
        <v>478.449906</v>
      </c>
      <c r="AI412" s="25">
        <f>AG412+AH412</f>
        <v>478.449906</v>
      </c>
      <c r="AJ412" s="7" t="s">
        <v>52</v>
      </c>
    </row>
    <row r="413" spans="1:36" outlineLevel="3" x14ac:dyDescent="0.25">
      <c r="A413" s="102" t="s">
        <v>120</v>
      </c>
      <c r="B413" s="99"/>
      <c r="N413" s="23">
        <f>B413</f>
        <v>0</v>
      </c>
      <c r="O413" s="23">
        <f>SUM(B413:M413)</f>
        <v>0</v>
      </c>
      <c r="P413" s="103"/>
      <c r="Q413" s="117">
        <v>0.1013</v>
      </c>
      <c r="R413" s="11">
        <f>IF(LEFT(AJ413,6)="Direct",N413,0)</f>
        <v>0</v>
      </c>
      <c r="S413" s="6">
        <f>N413-R413</f>
        <v>0</v>
      </c>
      <c r="T413" s="20">
        <f>R413+S413</f>
        <v>0</v>
      </c>
      <c r="U413" s="11">
        <f>IF(LEFT(AJ413,9)="direct-wa", N413,0)</f>
        <v>0</v>
      </c>
      <c r="V413" s="6">
        <f>IF(AJ413="direct-wa",0,N413*Q413)</f>
        <v>0</v>
      </c>
      <c r="W413" s="20">
        <f>U413+V413</f>
        <v>0</v>
      </c>
      <c r="X413" s="11">
        <f>IF(LEFT(AJ413,9)="direct-or",N413,0)</f>
        <v>0</v>
      </c>
      <c r="Y413" s="6">
        <f>S413-V413</f>
        <v>0</v>
      </c>
      <c r="Z413" s="20">
        <f>X413+Y413</f>
        <v>0</v>
      </c>
      <c r="AA413" s="25">
        <f>IF(LEFT(AJ413,6)="Direct",O413,0)</f>
        <v>0</v>
      </c>
      <c r="AB413" s="25">
        <f>O413-AA413</f>
        <v>0</v>
      </c>
      <c r="AC413" s="25">
        <f>AA413+AB413</f>
        <v>0</v>
      </c>
      <c r="AD413" s="25">
        <f>IF(LEFT(AJ413,9)="direct-wa", O413,0)</f>
        <v>0</v>
      </c>
      <c r="AE413" s="25">
        <f>IF(AJ413="direct-wa",0,O413*Q413)</f>
        <v>0</v>
      </c>
      <c r="AF413" s="25">
        <f>AD413+AE413</f>
        <v>0</v>
      </c>
      <c r="AG413" s="25">
        <f>IF(LEFT(AJ413,9)="direct-or",O413,0)</f>
        <v>0</v>
      </c>
      <c r="AH413" s="25">
        <f>AB413-AE413</f>
        <v>0</v>
      </c>
      <c r="AI413" s="25">
        <f>AG413+AH413</f>
        <v>0</v>
      </c>
      <c r="AJ413" s="7" t="s">
        <v>52</v>
      </c>
    </row>
    <row r="414" spans="1:36" outlineLevel="3" x14ac:dyDescent="0.25">
      <c r="A414" s="102" t="s">
        <v>120</v>
      </c>
      <c r="B414" s="99">
        <v>565.91</v>
      </c>
      <c r="N414" s="23">
        <f>B414</f>
        <v>565.91</v>
      </c>
      <c r="O414" s="23">
        <f>SUM(B414:M414)</f>
        <v>565.91</v>
      </c>
      <c r="P414" s="103"/>
      <c r="Q414" s="117">
        <v>0.1013</v>
      </c>
      <c r="R414" s="11">
        <f>IF(LEFT(AJ414,6)="Direct",N414,0)</f>
        <v>0</v>
      </c>
      <c r="S414" s="6">
        <f>N414-R414</f>
        <v>565.91</v>
      </c>
      <c r="T414" s="20">
        <f>R414+S414</f>
        <v>565.91</v>
      </c>
      <c r="U414" s="11">
        <f>IF(LEFT(AJ414,9)="direct-wa", N414,0)</f>
        <v>0</v>
      </c>
      <c r="V414" s="6">
        <f>IF(AJ414="direct-wa",0,N414*Q414)</f>
        <v>57.326682999999996</v>
      </c>
      <c r="W414" s="20">
        <f>U414+V414</f>
        <v>57.326682999999996</v>
      </c>
      <c r="X414" s="11">
        <f>IF(LEFT(AJ414,9)="direct-or",N414,0)</f>
        <v>0</v>
      </c>
      <c r="Y414" s="6">
        <f>S414-V414</f>
        <v>508.58331699999997</v>
      </c>
      <c r="Z414" s="20">
        <f>X414+Y414</f>
        <v>508.58331699999997</v>
      </c>
      <c r="AA414" s="25">
        <f>IF(LEFT(AJ414,6)="Direct",O414,0)</f>
        <v>0</v>
      </c>
      <c r="AB414" s="25">
        <f>O414-AA414</f>
        <v>565.91</v>
      </c>
      <c r="AC414" s="25">
        <f>AA414+AB414</f>
        <v>565.91</v>
      </c>
      <c r="AD414" s="25">
        <f>IF(LEFT(AJ414,9)="direct-wa", O414,0)</f>
        <v>0</v>
      </c>
      <c r="AE414" s="25">
        <f>IF(AJ414="direct-wa",0,O414*Q414)</f>
        <v>57.326682999999996</v>
      </c>
      <c r="AF414" s="25">
        <f>AD414+AE414</f>
        <v>57.326682999999996</v>
      </c>
      <c r="AG414" s="25">
        <f>IF(LEFT(AJ414,9)="direct-or",O414,0)</f>
        <v>0</v>
      </c>
      <c r="AH414" s="25">
        <f>AB414-AE414</f>
        <v>508.58331699999997</v>
      </c>
      <c r="AI414" s="25">
        <f>AG414+AH414</f>
        <v>508.58331699999997</v>
      </c>
      <c r="AJ414" s="7" t="s">
        <v>52</v>
      </c>
    </row>
    <row r="415" spans="1:36" outlineLevel="2" x14ac:dyDescent="0.25">
      <c r="A415" s="102"/>
      <c r="B415" s="99"/>
      <c r="C415" s="101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9"/>
      <c r="O415" s="109"/>
      <c r="P415" s="103"/>
      <c r="Q415" s="117"/>
      <c r="R415" s="11">
        <f t="shared" ref="R415:Z415" si="538">SUBTOTAL(9,R412:R414)</f>
        <v>0</v>
      </c>
      <c r="S415" s="6">
        <f t="shared" si="538"/>
        <v>1098.29</v>
      </c>
      <c r="T415" s="20">
        <f t="shared" si="538"/>
        <v>1098.29</v>
      </c>
      <c r="U415" s="11">
        <f t="shared" si="538"/>
        <v>0</v>
      </c>
      <c r="V415" s="6">
        <f t="shared" si="538"/>
        <v>111.256777</v>
      </c>
      <c r="W415" s="20">
        <f t="shared" si="538"/>
        <v>111.256777</v>
      </c>
      <c r="X415" s="11">
        <f t="shared" si="538"/>
        <v>0</v>
      </c>
      <c r="Y415" s="6">
        <f t="shared" si="538"/>
        <v>987.03322299999991</v>
      </c>
      <c r="Z415" s="20">
        <f t="shared" si="538"/>
        <v>987.03322299999991</v>
      </c>
      <c r="AA415" s="25"/>
      <c r="AB415" s="25"/>
      <c r="AC415" s="25"/>
      <c r="AD415" s="25"/>
      <c r="AE415" s="25"/>
      <c r="AF415" s="25"/>
      <c r="AG415" s="25"/>
      <c r="AH415" s="25"/>
      <c r="AI415" s="25"/>
      <c r="AJ415" s="118" t="s">
        <v>268</v>
      </c>
    </row>
    <row r="416" spans="1:36" outlineLevel="3" x14ac:dyDescent="0.25">
      <c r="A416" s="102" t="s">
        <v>120</v>
      </c>
      <c r="B416" s="99">
        <v>800</v>
      </c>
      <c r="N416" s="23">
        <f>B416</f>
        <v>800</v>
      </c>
      <c r="O416" s="23">
        <f>SUM(B416:M416)</f>
        <v>800</v>
      </c>
      <c r="P416" s="103"/>
      <c r="Q416" s="117">
        <v>0.1086</v>
      </c>
      <c r="R416" s="11">
        <f>IF(LEFT(AJ416,6)="Direct",N416,0)</f>
        <v>0</v>
      </c>
      <c r="S416" s="6">
        <f>N416-R416</f>
        <v>800</v>
      </c>
      <c r="T416" s="20">
        <f>R416+S416</f>
        <v>800</v>
      </c>
      <c r="U416" s="11">
        <f>IF(LEFT(AJ416,9)="direct-wa", N416,0)</f>
        <v>0</v>
      </c>
      <c r="V416" s="6">
        <f>IF(AJ416="direct-wa",0,N416*Q416)</f>
        <v>86.88</v>
      </c>
      <c r="W416" s="20">
        <f>U416+V416</f>
        <v>86.88</v>
      </c>
      <c r="X416" s="11">
        <f>IF(LEFT(AJ416,9)="direct-or",N416,0)</f>
        <v>0</v>
      </c>
      <c r="Y416" s="6">
        <f>S416-V416</f>
        <v>713.12</v>
      </c>
      <c r="Z416" s="20">
        <f>X416+Y416</f>
        <v>713.12</v>
      </c>
      <c r="AA416" s="25">
        <f>IF(LEFT(AJ416,6)="Direct",O416,0)</f>
        <v>0</v>
      </c>
      <c r="AB416" s="25">
        <f>O416-AA416</f>
        <v>800</v>
      </c>
      <c r="AC416" s="25">
        <f>AA416+AB416</f>
        <v>800</v>
      </c>
      <c r="AD416" s="25">
        <f>IF(LEFT(AJ416,9)="direct-wa", O416,0)</f>
        <v>0</v>
      </c>
      <c r="AE416" s="25">
        <f>IF(AJ416="direct-wa",0,O416*Q416)</f>
        <v>86.88</v>
      </c>
      <c r="AF416" s="25">
        <f>AD416+AE416</f>
        <v>86.88</v>
      </c>
      <c r="AG416" s="25">
        <f>IF(LEFT(AJ416,9)="direct-or",O416,0)</f>
        <v>0</v>
      </c>
      <c r="AH416" s="25">
        <f>AB416-AE416</f>
        <v>713.12</v>
      </c>
      <c r="AI416" s="25">
        <f>AG416+AH416</f>
        <v>713.12</v>
      </c>
      <c r="AJ416" s="7" t="s">
        <v>64</v>
      </c>
    </row>
    <row r="417" spans="1:36" outlineLevel="3" x14ac:dyDescent="0.25">
      <c r="A417" s="102" t="s">
        <v>120</v>
      </c>
      <c r="B417" s="99">
        <v>1350.57</v>
      </c>
      <c r="N417" s="23">
        <f>B417</f>
        <v>1350.57</v>
      </c>
      <c r="O417" s="23">
        <f>SUM(B417:M417)</f>
        <v>1350.57</v>
      </c>
      <c r="P417" s="103"/>
      <c r="Q417" s="117">
        <v>0.1086</v>
      </c>
      <c r="R417" s="11">
        <f>IF(LEFT(AJ417,6)="Direct",N417,0)</f>
        <v>0</v>
      </c>
      <c r="S417" s="6">
        <f>N417-R417</f>
        <v>1350.57</v>
      </c>
      <c r="T417" s="20">
        <f>R417+S417</f>
        <v>1350.57</v>
      </c>
      <c r="U417" s="11">
        <f>IF(LEFT(AJ417,9)="direct-wa", N417,0)</f>
        <v>0</v>
      </c>
      <c r="V417" s="6">
        <f>IF(AJ417="direct-wa",0,N417*Q417)</f>
        <v>146.67190199999999</v>
      </c>
      <c r="W417" s="20">
        <f>U417+V417</f>
        <v>146.67190199999999</v>
      </c>
      <c r="X417" s="11">
        <f>IF(LEFT(AJ417,9)="direct-or",N417,0)</f>
        <v>0</v>
      </c>
      <c r="Y417" s="6">
        <f>S417-V417</f>
        <v>1203.8980979999999</v>
      </c>
      <c r="Z417" s="20">
        <f>X417+Y417</f>
        <v>1203.8980979999999</v>
      </c>
      <c r="AA417" s="25">
        <f>IF(LEFT(AJ417,6)="Direct",O417,0)</f>
        <v>0</v>
      </c>
      <c r="AB417" s="25">
        <f>O417-AA417</f>
        <v>1350.57</v>
      </c>
      <c r="AC417" s="25">
        <f>AA417+AB417</f>
        <v>1350.57</v>
      </c>
      <c r="AD417" s="25">
        <f>IF(LEFT(AJ417,9)="direct-wa", O417,0)</f>
        <v>0</v>
      </c>
      <c r="AE417" s="25">
        <f>IF(AJ417="direct-wa",0,O417*Q417)</f>
        <v>146.67190199999999</v>
      </c>
      <c r="AF417" s="25">
        <f>AD417+AE417</f>
        <v>146.67190199999999</v>
      </c>
      <c r="AG417" s="25">
        <f>IF(LEFT(AJ417,9)="direct-or",O417,0)</f>
        <v>0</v>
      </c>
      <c r="AH417" s="25">
        <f>AB417-AE417</f>
        <v>1203.8980979999999</v>
      </c>
      <c r="AI417" s="25">
        <f>AG417+AH417</f>
        <v>1203.8980979999999</v>
      </c>
      <c r="AJ417" s="7" t="s">
        <v>64</v>
      </c>
    </row>
    <row r="418" spans="1:36" outlineLevel="2" x14ac:dyDescent="0.25">
      <c r="A418" s="102"/>
      <c r="B418" s="99"/>
      <c r="C418" s="101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9"/>
      <c r="O418" s="109"/>
      <c r="P418" s="103"/>
      <c r="Q418" s="117"/>
      <c r="R418" s="11">
        <f t="shared" ref="R418:Z418" si="539">SUBTOTAL(9,R416:R417)</f>
        <v>0</v>
      </c>
      <c r="S418" s="6">
        <f t="shared" si="539"/>
        <v>2150.5699999999997</v>
      </c>
      <c r="T418" s="20">
        <f t="shared" si="539"/>
        <v>2150.5699999999997</v>
      </c>
      <c r="U418" s="11">
        <f t="shared" si="539"/>
        <v>0</v>
      </c>
      <c r="V418" s="6">
        <f t="shared" si="539"/>
        <v>233.55190199999998</v>
      </c>
      <c r="W418" s="20">
        <f t="shared" si="539"/>
        <v>233.55190199999998</v>
      </c>
      <c r="X418" s="11">
        <f t="shared" si="539"/>
        <v>0</v>
      </c>
      <c r="Y418" s="6">
        <f t="shared" si="539"/>
        <v>1917.018098</v>
      </c>
      <c r="Z418" s="20">
        <f t="shared" si="539"/>
        <v>1917.018098</v>
      </c>
      <c r="AA418" s="25"/>
      <c r="AB418" s="25"/>
      <c r="AC418" s="25"/>
      <c r="AD418" s="25"/>
      <c r="AE418" s="25"/>
      <c r="AF418" s="25"/>
      <c r="AG418" s="25"/>
      <c r="AH418" s="25"/>
      <c r="AI418" s="25"/>
      <c r="AJ418" s="118" t="s">
        <v>278</v>
      </c>
    </row>
    <row r="419" spans="1:36" outlineLevel="3" x14ac:dyDescent="0.25">
      <c r="A419" s="102" t="s">
        <v>120</v>
      </c>
      <c r="B419" s="99">
        <v>1811.85</v>
      </c>
      <c r="N419" s="23">
        <f>B419</f>
        <v>1811.85</v>
      </c>
      <c r="O419" s="23">
        <f>SUM(B419:M419)</f>
        <v>1811.85</v>
      </c>
      <c r="P419" s="103"/>
      <c r="Q419" s="117">
        <v>0</v>
      </c>
      <c r="R419" s="11">
        <f>IF(LEFT(AJ419,6)="Direct",N419,0)</f>
        <v>1811.85</v>
      </c>
      <c r="S419" s="6">
        <f>N419-R419</f>
        <v>0</v>
      </c>
      <c r="T419" s="20">
        <f>R419+S419</f>
        <v>1811.85</v>
      </c>
      <c r="U419" s="11">
        <f>IF(LEFT(AJ419,9)="direct-wa", N419,0)</f>
        <v>0</v>
      </c>
      <c r="V419" s="6">
        <f>IF(AJ419="direct-wa",0,N419*Q419)</f>
        <v>0</v>
      </c>
      <c r="W419" s="20">
        <f>U419+V419</f>
        <v>0</v>
      </c>
      <c r="X419" s="11">
        <f>IF(LEFT(AJ419,9)="direct-or",N419,0)</f>
        <v>1811.85</v>
      </c>
      <c r="Y419" s="6">
        <f>S419-V419</f>
        <v>0</v>
      </c>
      <c r="Z419" s="20">
        <f>X419+Y419</f>
        <v>1811.85</v>
      </c>
      <c r="AA419" s="25">
        <f>IF(LEFT(AJ419,6)="Direct",O419,0)</f>
        <v>1811.85</v>
      </c>
      <c r="AB419" s="25">
        <f>O419-AA419</f>
        <v>0</v>
      </c>
      <c r="AC419" s="25">
        <f>AA419+AB419</f>
        <v>1811.85</v>
      </c>
      <c r="AD419" s="25">
        <f>IF(LEFT(AJ419,9)="direct-wa", O419,0)</f>
        <v>0</v>
      </c>
      <c r="AE419" s="25">
        <f>IF(AJ419="direct-wa",0,O419*Q419)</f>
        <v>0</v>
      </c>
      <c r="AF419" s="25">
        <f>AD419+AE419</f>
        <v>0</v>
      </c>
      <c r="AG419" s="25">
        <f>IF(LEFT(AJ419,9)="direct-or",O419,0)</f>
        <v>1811.85</v>
      </c>
      <c r="AH419" s="25">
        <f>AB419-AE419</f>
        <v>0</v>
      </c>
      <c r="AI419" s="25">
        <f>AG419+AH419</f>
        <v>1811.85</v>
      </c>
      <c r="AJ419" s="7" t="s">
        <v>61</v>
      </c>
    </row>
    <row r="420" spans="1:36" outlineLevel="3" x14ac:dyDescent="0.25">
      <c r="A420" s="102" t="s">
        <v>120</v>
      </c>
      <c r="B420" s="99">
        <v>11416.86</v>
      </c>
      <c r="N420" s="23">
        <f>B420</f>
        <v>11416.86</v>
      </c>
      <c r="O420" s="23">
        <f>SUM(B420:M420)</f>
        <v>11416.86</v>
      </c>
      <c r="P420" s="103"/>
      <c r="Q420" s="117">
        <v>0</v>
      </c>
      <c r="R420" s="11">
        <f>IF(LEFT(AJ420,6)="Direct",N420,0)</f>
        <v>11416.86</v>
      </c>
      <c r="S420" s="6">
        <f>N420-R420</f>
        <v>0</v>
      </c>
      <c r="T420" s="20">
        <f>R420+S420</f>
        <v>11416.86</v>
      </c>
      <c r="U420" s="11">
        <f>IF(LEFT(AJ420,9)="direct-wa", N420,0)</f>
        <v>0</v>
      </c>
      <c r="V420" s="6">
        <f>IF(AJ420="direct-wa",0,N420*Q420)</f>
        <v>0</v>
      </c>
      <c r="W420" s="20">
        <f>U420+V420</f>
        <v>0</v>
      </c>
      <c r="X420" s="11">
        <f>IF(LEFT(AJ420,9)="direct-or",N420,0)</f>
        <v>11416.86</v>
      </c>
      <c r="Y420" s="6">
        <f>S420-V420</f>
        <v>0</v>
      </c>
      <c r="Z420" s="20">
        <f>X420+Y420</f>
        <v>11416.86</v>
      </c>
      <c r="AA420" s="25">
        <f>IF(LEFT(AJ420,6)="Direct",O420,0)</f>
        <v>11416.86</v>
      </c>
      <c r="AB420" s="25">
        <f>O420-AA420</f>
        <v>0</v>
      </c>
      <c r="AC420" s="25">
        <f>AA420+AB420</f>
        <v>11416.86</v>
      </c>
      <c r="AD420" s="25">
        <f>IF(LEFT(AJ420,9)="direct-wa", O420,0)</f>
        <v>0</v>
      </c>
      <c r="AE420" s="25">
        <f>IF(AJ420="direct-wa",0,O420*Q420)</f>
        <v>0</v>
      </c>
      <c r="AF420" s="25">
        <f>AD420+AE420</f>
        <v>0</v>
      </c>
      <c r="AG420" s="25">
        <f>IF(LEFT(AJ420,9)="direct-or",O420,0)</f>
        <v>11416.86</v>
      </c>
      <c r="AH420" s="25">
        <f>AB420-AE420</f>
        <v>0</v>
      </c>
      <c r="AI420" s="25">
        <f>AG420+AH420</f>
        <v>11416.86</v>
      </c>
      <c r="AJ420" s="7" t="s">
        <v>61</v>
      </c>
    </row>
    <row r="421" spans="1:36" outlineLevel="3" x14ac:dyDescent="0.25">
      <c r="A421" s="102" t="s">
        <v>120</v>
      </c>
      <c r="B421" s="99">
        <v>2913.48</v>
      </c>
      <c r="N421" s="23">
        <f>B421</f>
        <v>2913.48</v>
      </c>
      <c r="O421" s="23">
        <f>SUM(B421:M421)</f>
        <v>2913.48</v>
      </c>
      <c r="P421" s="103"/>
      <c r="Q421" s="117">
        <v>0</v>
      </c>
      <c r="R421" s="11">
        <f>IF(LEFT(AJ421,6)="Direct",N421,0)</f>
        <v>2913.48</v>
      </c>
      <c r="S421" s="6">
        <f>N421-R421</f>
        <v>0</v>
      </c>
      <c r="T421" s="20">
        <f>R421+S421</f>
        <v>2913.48</v>
      </c>
      <c r="U421" s="11">
        <f>IF(LEFT(AJ421,9)="direct-wa", N421,0)</f>
        <v>0</v>
      </c>
      <c r="V421" s="6">
        <f>IF(AJ421="direct-wa",0,N421*Q421)</f>
        <v>0</v>
      </c>
      <c r="W421" s="20">
        <f>U421+V421</f>
        <v>0</v>
      </c>
      <c r="X421" s="11">
        <f>IF(LEFT(AJ421,9)="direct-or",N421,0)</f>
        <v>2913.48</v>
      </c>
      <c r="Y421" s="6">
        <f>S421-V421</f>
        <v>0</v>
      </c>
      <c r="Z421" s="20">
        <f>X421+Y421</f>
        <v>2913.48</v>
      </c>
      <c r="AA421" s="25">
        <f>IF(LEFT(AJ421,6)="Direct",O421,0)</f>
        <v>2913.48</v>
      </c>
      <c r="AB421" s="25">
        <f>O421-AA421</f>
        <v>0</v>
      </c>
      <c r="AC421" s="25">
        <f>AA421+AB421</f>
        <v>2913.48</v>
      </c>
      <c r="AD421" s="25">
        <f>IF(LEFT(AJ421,9)="direct-wa", O421,0)</f>
        <v>0</v>
      </c>
      <c r="AE421" s="25">
        <f>IF(AJ421="direct-wa",0,O421*Q421)</f>
        <v>0</v>
      </c>
      <c r="AF421" s="25">
        <f>AD421+AE421</f>
        <v>0</v>
      </c>
      <c r="AG421" s="25">
        <f>IF(LEFT(AJ421,9)="direct-or",O421,0)</f>
        <v>2913.48</v>
      </c>
      <c r="AH421" s="25">
        <f>AB421-AE421</f>
        <v>0</v>
      </c>
      <c r="AI421" s="25">
        <f>AG421+AH421</f>
        <v>2913.48</v>
      </c>
      <c r="AJ421" s="7" t="s">
        <v>61</v>
      </c>
    </row>
    <row r="422" spans="1:36" outlineLevel="3" x14ac:dyDescent="0.25">
      <c r="A422" s="102" t="s">
        <v>120</v>
      </c>
      <c r="B422" s="99">
        <v>16430.810000000001</v>
      </c>
      <c r="N422" s="23">
        <f>B422</f>
        <v>16430.810000000001</v>
      </c>
      <c r="O422" s="23">
        <f>SUM(B422:M422)</f>
        <v>16430.810000000001</v>
      </c>
      <c r="P422" s="103"/>
      <c r="Q422" s="117">
        <v>0</v>
      </c>
      <c r="R422" s="11">
        <f>IF(LEFT(AJ422,6)="Direct",N422,0)</f>
        <v>16430.810000000001</v>
      </c>
      <c r="S422" s="6">
        <f>N422-R422</f>
        <v>0</v>
      </c>
      <c r="T422" s="20">
        <f>R422+S422</f>
        <v>16430.810000000001</v>
      </c>
      <c r="U422" s="11">
        <f>IF(LEFT(AJ422,9)="direct-wa", N422,0)</f>
        <v>0</v>
      </c>
      <c r="V422" s="6">
        <f>IF(AJ422="direct-wa",0,N422*Q422)</f>
        <v>0</v>
      </c>
      <c r="W422" s="20">
        <f>U422+V422</f>
        <v>0</v>
      </c>
      <c r="X422" s="11">
        <f>IF(LEFT(AJ422,9)="direct-or",N422,0)</f>
        <v>16430.810000000001</v>
      </c>
      <c r="Y422" s="6">
        <f>S422-V422</f>
        <v>0</v>
      </c>
      <c r="Z422" s="20">
        <f>X422+Y422</f>
        <v>16430.810000000001</v>
      </c>
      <c r="AA422" s="25">
        <f>IF(LEFT(AJ422,6)="Direct",O422,0)</f>
        <v>16430.810000000001</v>
      </c>
      <c r="AB422" s="25">
        <f>O422-AA422</f>
        <v>0</v>
      </c>
      <c r="AC422" s="25">
        <f>AA422+AB422</f>
        <v>16430.810000000001</v>
      </c>
      <c r="AD422" s="25">
        <f>IF(LEFT(AJ422,9)="direct-wa", O422,0)</f>
        <v>0</v>
      </c>
      <c r="AE422" s="25">
        <f>IF(AJ422="direct-wa",0,O422*Q422)</f>
        <v>0</v>
      </c>
      <c r="AF422" s="25">
        <f>AD422+AE422</f>
        <v>0</v>
      </c>
      <c r="AG422" s="25">
        <f>IF(LEFT(AJ422,9)="direct-or",O422,0)</f>
        <v>16430.810000000001</v>
      </c>
      <c r="AH422" s="25">
        <f>AB422-AE422</f>
        <v>0</v>
      </c>
      <c r="AI422" s="25">
        <f>AG422+AH422</f>
        <v>16430.810000000001</v>
      </c>
      <c r="AJ422" s="7" t="s">
        <v>61</v>
      </c>
    </row>
    <row r="423" spans="1:36" outlineLevel="3" x14ac:dyDescent="0.25">
      <c r="A423" s="102" t="s">
        <v>120</v>
      </c>
      <c r="B423" s="99">
        <v>14860.59</v>
      </c>
      <c r="N423" s="23">
        <f>B423</f>
        <v>14860.59</v>
      </c>
      <c r="O423" s="23">
        <f>SUM(B423:M423)</f>
        <v>14860.59</v>
      </c>
      <c r="P423" s="103"/>
      <c r="Q423" s="117">
        <v>0</v>
      </c>
      <c r="R423" s="11">
        <f>IF(LEFT(AJ423,6)="Direct",N423,0)</f>
        <v>14860.59</v>
      </c>
      <c r="S423" s="6">
        <f>N423-R423</f>
        <v>0</v>
      </c>
      <c r="T423" s="20">
        <f>R423+S423</f>
        <v>14860.59</v>
      </c>
      <c r="U423" s="11">
        <f>IF(LEFT(AJ423,9)="direct-wa", N423,0)</f>
        <v>0</v>
      </c>
      <c r="V423" s="6">
        <f>IF(AJ423="direct-wa",0,N423*Q423)</f>
        <v>0</v>
      </c>
      <c r="W423" s="20">
        <f>U423+V423</f>
        <v>0</v>
      </c>
      <c r="X423" s="11">
        <f>IF(LEFT(AJ423,9)="direct-or",N423,0)</f>
        <v>14860.59</v>
      </c>
      <c r="Y423" s="6">
        <f>S423-V423</f>
        <v>0</v>
      </c>
      <c r="Z423" s="20">
        <f>X423+Y423</f>
        <v>14860.59</v>
      </c>
      <c r="AA423" s="25">
        <f>IF(LEFT(AJ423,6)="Direct",O423,0)</f>
        <v>14860.59</v>
      </c>
      <c r="AB423" s="25">
        <f>O423-AA423</f>
        <v>0</v>
      </c>
      <c r="AC423" s="25">
        <f>AA423+AB423</f>
        <v>14860.59</v>
      </c>
      <c r="AD423" s="25">
        <f>IF(LEFT(AJ423,9)="direct-wa", O423,0)</f>
        <v>0</v>
      </c>
      <c r="AE423" s="25">
        <f>IF(AJ423="direct-wa",0,O423*Q423)</f>
        <v>0</v>
      </c>
      <c r="AF423" s="25">
        <f>AD423+AE423</f>
        <v>0</v>
      </c>
      <c r="AG423" s="25">
        <f>IF(LEFT(AJ423,9)="direct-or",O423,0)</f>
        <v>14860.59</v>
      </c>
      <c r="AH423" s="25">
        <f>AB423-AE423</f>
        <v>0</v>
      </c>
      <c r="AI423" s="25">
        <f>AG423+AH423</f>
        <v>14860.59</v>
      </c>
      <c r="AJ423" s="7" t="s">
        <v>61</v>
      </c>
    </row>
    <row r="424" spans="1:36" outlineLevel="2" x14ac:dyDescent="0.25">
      <c r="A424" s="102"/>
      <c r="B424" s="99"/>
      <c r="C424" s="101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9"/>
      <c r="O424" s="109"/>
      <c r="P424" s="103"/>
      <c r="Q424" s="117"/>
      <c r="R424" s="11">
        <f t="shared" ref="R424:Z424" si="540">SUBTOTAL(9,R419:R423)</f>
        <v>47433.59</v>
      </c>
      <c r="S424" s="6">
        <f t="shared" si="540"/>
        <v>0</v>
      </c>
      <c r="T424" s="20">
        <f t="shared" si="540"/>
        <v>47433.59</v>
      </c>
      <c r="U424" s="11">
        <f t="shared" si="540"/>
        <v>0</v>
      </c>
      <c r="V424" s="6">
        <f t="shared" si="540"/>
        <v>0</v>
      </c>
      <c r="W424" s="20">
        <f t="shared" si="540"/>
        <v>0</v>
      </c>
      <c r="X424" s="11">
        <f t="shared" si="540"/>
        <v>47433.59</v>
      </c>
      <c r="Y424" s="6">
        <f t="shared" si="540"/>
        <v>0</v>
      </c>
      <c r="Z424" s="20">
        <f t="shared" si="540"/>
        <v>47433.59</v>
      </c>
      <c r="AA424" s="25"/>
      <c r="AB424" s="25"/>
      <c r="AC424" s="25"/>
      <c r="AD424" s="25"/>
      <c r="AE424" s="25"/>
      <c r="AF424" s="25"/>
      <c r="AG424" s="25"/>
      <c r="AH424" s="25"/>
      <c r="AI424" s="25"/>
      <c r="AJ424" s="118" t="s">
        <v>267</v>
      </c>
    </row>
    <row r="425" spans="1:36" outlineLevel="3" x14ac:dyDescent="0.25">
      <c r="A425" s="102" t="s">
        <v>120</v>
      </c>
      <c r="B425" s="99">
        <v>796.44</v>
      </c>
      <c r="N425" s="23">
        <f>B425</f>
        <v>796.44</v>
      </c>
      <c r="O425" s="23">
        <f>SUM(B425:M425)</f>
        <v>796.44</v>
      </c>
      <c r="P425" s="103"/>
      <c r="Q425" s="117">
        <v>1</v>
      </c>
      <c r="R425" s="11">
        <f>IF(LEFT(AJ425,6)="Direct",N425,0)</f>
        <v>796.44</v>
      </c>
      <c r="S425" s="6">
        <f>N425-R425</f>
        <v>0</v>
      </c>
      <c r="T425" s="20">
        <f>R425+S425</f>
        <v>796.44</v>
      </c>
      <c r="U425" s="11">
        <f>IF(LEFT(AJ425,9)="direct-wa", N425,0)</f>
        <v>796.44</v>
      </c>
      <c r="V425" s="6">
        <f>IF(AJ425="direct-wa",0,N425*Q425)</f>
        <v>0</v>
      </c>
      <c r="W425" s="20">
        <f>U425+V425</f>
        <v>796.44</v>
      </c>
      <c r="X425" s="11">
        <f>IF(LEFT(AJ425,9)="direct-or",N425,0)</f>
        <v>0</v>
      </c>
      <c r="Y425" s="6">
        <f>S425-V425</f>
        <v>0</v>
      </c>
      <c r="Z425" s="20">
        <f>X425+Y425</f>
        <v>0</v>
      </c>
      <c r="AA425" s="25">
        <f>IF(LEFT(AJ425,6)="Direct",O425,0)</f>
        <v>796.44</v>
      </c>
      <c r="AB425" s="25">
        <f>O425-AA425</f>
        <v>0</v>
      </c>
      <c r="AC425" s="25">
        <f>AA425+AB425</f>
        <v>796.44</v>
      </c>
      <c r="AD425" s="25">
        <f>IF(LEFT(AJ425,9)="direct-wa", O425,0)</f>
        <v>796.44</v>
      </c>
      <c r="AE425" s="25">
        <f>IF(AJ425="direct-wa",0,O425*Q425)</f>
        <v>0</v>
      </c>
      <c r="AF425" s="25">
        <f>AD425+AE425</f>
        <v>796.44</v>
      </c>
      <c r="AG425" s="25">
        <f>IF(LEFT(AJ425,9)="direct-or",O425,0)</f>
        <v>0</v>
      </c>
      <c r="AH425" s="25">
        <f>AB425-AE425</f>
        <v>0</v>
      </c>
      <c r="AI425" s="25">
        <f>AG425+AH425</f>
        <v>0</v>
      </c>
      <c r="AJ425" s="7" t="s">
        <v>66</v>
      </c>
    </row>
    <row r="426" spans="1:36" outlineLevel="2" x14ac:dyDescent="0.25">
      <c r="A426" s="102"/>
      <c r="B426" s="99"/>
      <c r="C426" s="101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9"/>
      <c r="O426" s="109"/>
      <c r="P426" s="103"/>
      <c r="Q426" s="117"/>
      <c r="R426" s="11">
        <f t="shared" ref="R426:Z426" si="541">SUBTOTAL(9,R425:R425)</f>
        <v>796.44</v>
      </c>
      <c r="S426" s="6">
        <f t="shared" si="541"/>
        <v>0</v>
      </c>
      <c r="T426" s="20">
        <f t="shared" si="541"/>
        <v>796.44</v>
      </c>
      <c r="U426" s="11">
        <f t="shared" si="541"/>
        <v>796.44</v>
      </c>
      <c r="V426" s="6">
        <f t="shared" si="541"/>
        <v>0</v>
      </c>
      <c r="W426" s="20">
        <f t="shared" si="541"/>
        <v>796.44</v>
      </c>
      <c r="X426" s="11">
        <f t="shared" si="541"/>
        <v>0</v>
      </c>
      <c r="Y426" s="6">
        <f t="shared" si="541"/>
        <v>0</v>
      </c>
      <c r="Z426" s="20">
        <f t="shared" si="541"/>
        <v>0</v>
      </c>
      <c r="AA426" s="25"/>
      <c r="AB426" s="25"/>
      <c r="AC426" s="25"/>
      <c r="AD426" s="25"/>
      <c r="AE426" s="25"/>
      <c r="AF426" s="25"/>
      <c r="AG426" s="25"/>
      <c r="AH426" s="25"/>
      <c r="AI426" s="25"/>
      <c r="AJ426" s="118" t="s">
        <v>272</v>
      </c>
    </row>
    <row r="427" spans="1:36" outlineLevel="3" x14ac:dyDescent="0.25">
      <c r="A427" s="102" t="s">
        <v>120</v>
      </c>
      <c r="B427" s="99"/>
      <c r="N427" s="23">
        <f>B427</f>
        <v>0</v>
      </c>
      <c r="O427" s="23">
        <f>SUM(B427:M427)</f>
        <v>0</v>
      </c>
      <c r="P427" s="103"/>
      <c r="Q427" s="117">
        <v>7.9699999999999993E-2</v>
      </c>
      <c r="R427" s="11">
        <f>IF(LEFT(AJ427,6)="Direct",N427,0)</f>
        <v>0</v>
      </c>
      <c r="S427" s="6">
        <f>N427-R427</f>
        <v>0</v>
      </c>
      <c r="T427" s="20">
        <f>R427+S427</f>
        <v>0</v>
      </c>
      <c r="U427" s="11">
        <f>IF(LEFT(AJ427,9)="direct-wa", N427,0)</f>
        <v>0</v>
      </c>
      <c r="V427" s="6">
        <f>IF(AJ427="direct-wa",0,N427*Q427)</f>
        <v>0</v>
      </c>
      <c r="W427" s="20">
        <f>U427+V427</f>
        <v>0</v>
      </c>
      <c r="X427" s="11">
        <f>IF(LEFT(AJ427,9)="direct-or",N427,0)</f>
        <v>0</v>
      </c>
      <c r="Y427" s="6">
        <f>S427-V427</f>
        <v>0</v>
      </c>
      <c r="Z427" s="20">
        <f>X427+Y427</f>
        <v>0</v>
      </c>
      <c r="AA427" s="25">
        <f>IF(LEFT(AJ427,6)="Direct",O427,0)</f>
        <v>0</v>
      </c>
      <c r="AB427" s="25">
        <f>O427-AA427</f>
        <v>0</v>
      </c>
      <c r="AC427" s="25">
        <f>AA427+AB427</f>
        <v>0</v>
      </c>
      <c r="AD427" s="25">
        <f>IF(LEFT(AJ427,9)="direct-wa", O427,0)</f>
        <v>0</v>
      </c>
      <c r="AE427" s="25">
        <f>IF(AJ427="direct-wa",0,O427*Q427)</f>
        <v>0</v>
      </c>
      <c r="AF427" s="25">
        <f>AD427+AE427</f>
        <v>0</v>
      </c>
      <c r="AG427" s="25">
        <f>IF(LEFT(AJ427,9)="direct-or",O427,0)</f>
        <v>0</v>
      </c>
      <c r="AH427" s="25">
        <f>AB427-AE427</f>
        <v>0</v>
      </c>
      <c r="AI427" s="25">
        <f>AG427+AH427</f>
        <v>0</v>
      </c>
      <c r="AJ427" s="7" t="s">
        <v>48</v>
      </c>
    </row>
    <row r="428" spans="1:36" outlineLevel="3" x14ac:dyDescent="0.25">
      <c r="A428" s="102" t="s">
        <v>120</v>
      </c>
      <c r="B428" s="99">
        <v>5278.86</v>
      </c>
      <c r="N428" s="23">
        <f>B428</f>
        <v>5278.86</v>
      </c>
      <c r="O428" s="23">
        <f>SUM(B428:M428)</f>
        <v>5278.86</v>
      </c>
      <c r="P428" s="103"/>
      <c r="Q428" s="117">
        <v>7.9699999999999993E-2</v>
      </c>
      <c r="R428" s="11">
        <f>IF(LEFT(AJ428,6)="Direct",N428,0)</f>
        <v>0</v>
      </c>
      <c r="S428" s="6">
        <f>N428-R428</f>
        <v>5278.86</v>
      </c>
      <c r="T428" s="20">
        <f>R428+S428</f>
        <v>5278.86</v>
      </c>
      <c r="U428" s="11">
        <f>IF(LEFT(AJ428,9)="direct-wa", N428,0)</f>
        <v>0</v>
      </c>
      <c r="V428" s="6">
        <f>IF(AJ428="direct-wa",0,N428*Q428)</f>
        <v>420.72514199999995</v>
      </c>
      <c r="W428" s="20">
        <f>U428+V428</f>
        <v>420.72514199999995</v>
      </c>
      <c r="X428" s="11">
        <f>IF(LEFT(AJ428,9)="direct-or",N428,0)</f>
        <v>0</v>
      </c>
      <c r="Y428" s="6">
        <f>S428-V428</f>
        <v>4858.1348579999994</v>
      </c>
      <c r="Z428" s="20">
        <f>X428+Y428</f>
        <v>4858.1348579999994</v>
      </c>
      <c r="AA428" s="25">
        <f>IF(LEFT(AJ428,6)="Direct",O428,0)</f>
        <v>0</v>
      </c>
      <c r="AB428" s="25">
        <f>O428-AA428</f>
        <v>5278.86</v>
      </c>
      <c r="AC428" s="25">
        <f>AA428+AB428</f>
        <v>5278.86</v>
      </c>
      <c r="AD428" s="25">
        <f>IF(LEFT(AJ428,9)="direct-wa", O428,0)</f>
        <v>0</v>
      </c>
      <c r="AE428" s="25">
        <f>IF(AJ428="direct-wa",0,O428*Q428)</f>
        <v>420.72514199999995</v>
      </c>
      <c r="AF428" s="25">
        <f>AD428+AE428</f>
        <v>420.72514199999995</v>
      </c>
      <c r="AG428" s="25">
        <f>IF(LEFT(AJ428,9)="direct-or",O428,0)</f>
        <v>0</v>
      </c>
      <c r="AH428" s="25">
        <f>AB428-AE428</f>
        <v>4858.1348579999994</v>
      </c>
      <c r="AI428" s="25">
        <f>AG428+AH428</f>
        <v>4858.1348579999994</v>
      </c>
      <c r="AJ428" s="7" t="s">
        <v>48</v>
      </c>
    </row>
    <row r="429" spans="1:36" outlineLevel="2" x14ac:dyDescent="0.25">
      <c r="A429" s="102"/>
      <c r="B429" s="99"/>
      <c r="C429" s="101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9"/>
      <c r="O429" s="109"/>
      <c r="P429" s="103"/>
      <c r="Q429" s="117"/>
      <c r="R429" s="11">
        <f t="shared" ref="R429:Z429" si="542">SUBTOTAL(9,R427:R428)</f>
        <v>0</v>
      </c>
      <c r="S429" s="6">
        <f t="shared" si="542"/>
        <v>5278.86</v>
      </c>
      <c r="T429" s="20">
        <f t="shared" si="542"/>
        <v>5278.86</v>
      </c>
      <c r="U429" s="11">
        <f t="shared" si="542"/>
        <v>0</v>
      </c>
      <c r="V429" s="6">
        <f t="shared" si="542"/>
        <v>420.72514199999995</v>
      </c>
      <c r="W429" s="20">
        <f t="shared" si="542"/>
        <v>420.72514199999995</v>
      </c>
      <c r="X429" s="11">
        <f t="shared" si="542"/>
        <v>0</v>
      </c>
      <c r="Y429" s="6">
        <f t="shared" si="542"/>
        <v>4858.1348579999994</v>
      </c>
      <c r="Z429" s="20">
        <f t="shared" si="542"/>
        <v>4858.1348579999994</v>
      </c>
      <c r="AA429" s="25"/>
      <c r="AB429" s="25"/>
      <c r="AC429" s="25"/>
      <c r="AD429" s="25"/>
      <c r="AE429" s="25"/>
      <c r="AF429" s="25"/>
      <c r="AG429" s="25"/>
      <c r="AH429" s="25"/>
      <c r="AI429" s="25"/>
      <c r="AJ429" s="118" t="s">
        <v>269</v>
      </c>
    </row>
    <row r="430" spans="1:36" outlineLevel="3" x14ac:dyDescent="0.25">
      <c r="A430" s="102" t="s">
        <v>120</v>
      </c>
      <c r="B430" s="99">
        <v>111.6</v>
      </c>
      <c r="N430" s="23">
        <f>B430</f>
        <v>111.6</v>
      </c>
      <c r="O430" s="23">
        <f>SUM(B430:M430)</f>
        <v>111.6</v>
      </c>
      <c r="P430" s="103"/>
      <c r="Q430" s="117">
        <v>1.17E-2</v>
      </c>
      <c r="R430" s="11">
        <f>IF(LEFT(AJ430,6)="Direct",N430,0)</f>
        <v>0</v>
      </c>
      <c r="S430" s="6">
        <f>N430-R430</f>
        <v>111.6</v>
      </c>
      <c r="T430" s="20">
        <f>R430+S430</f>
        <v>111.6</v>
      </c>
      <c r="U430" s="11">
        <f>IF(LEFT(AJ430,9)="direct-wa", N430,0)</f>
        <v>0</v>
      </c>
      <c r="V430" s="6">
        <f>IF(AJ430="direct-wa",0,N430*Q430)</f>
        <v>1.30572</v>
      </c>
      <c r="W430" s="20">
        <f>U430+V430</f>
        <v>1.30572</v>
      </c>
      <c r="X430" s="11">
        <f>IF(LEFT(AJ430,9)="direct-or",N430,0)</f>
        <v>0</v>
      </c>
      <c r="Y430" s="6">
        <f>S430-V430</f>
        <v>110.29428</v>
      </c>
      <c r="Z430" s="20">
        <f>X430+Y430</f>
        <v>110.29428</v>
      </c>
      <c r="AA430" s="25">
        <f>IF(LEFT(AJ430,6)="Direct",O430,0)</f>
        <v>0</v>
      </c>
      <c r="AB430" s="25">
        <f>O430-AA430</f>
        <v>111.6</v>
      </c>
      <c r="AC430" s="25">
        <f>AA430+AB430</f>
        <v>111.6</v>
      </c>
      <c r="AD430" s="25">
        <f>IF(LEFT(AJ430,9)="direct-wa", O430,0)</f>
        <v>0</v>
      </c>
      <c r="AE430" s="25">
        <f>IF(AJ430="direct-wa",0,O430*Q430)</f>
        <v>1.30572</v>
      </c>
      <c r="AF430" s="25">
        <f>AD430+AE430</f>
        <v>1.30572</v>
      </c>
      <c r="AG430" s="25">
        <f>IF(LEFT(AJ430,9)="direct-or",O430,0)</f>
        <v>0</v>
      </c>
      <c r="AH430" s="25">
        <f>AB430-AE430</f>
        <v>110.29428</v>
      </c>
      <c r="AI430" s="25">
        <f>AG430+AH430</f>
        <v>110.29428</v>
      </c>
      <c r="AJ430" s="7" t="s">
        <v>262</v>
      </c>
    </row>
    <row r="431" spans="1:36" outlineLevel="3" x14ac:dyDescent="0.25">
      <c r="A431" s="102" t="s">
        <v>120</v>
      </c>
      <c r="B431" s="99">
        <v>19835.32</v>
      </c>
      <c r="N431" s="23">
        <f>B431</f>
        <v>19835.32</v>
      </c>
      <c r="O431" s="23">
        <f>SUM(B431:M431)</f>
        <v>19835.32</v>
      </c>
      <c r="P431" s="103"/>
      <c r="Q431" s="117">
        <v>1.17E-2</v>
      </c>
      <c r="R431" s="11">
        <f>IF(LEFT(AJ431,6)="Direct",N431,0)</f>
        <v>0</v>
      </c>
      <c r="S431" s="6">
        <f>N431-R431</f>
        <v>19835.32</v>
      </c>
      <c r="T431" s="20">
        <f>R431+S431</f>
        <v>19835.32</v>
      </c>
      <c r="U431" s="11">
        <f>IF(LEFT(AJ431,9)="direct-wa", N431,0)</f>
        <v>0</v>
      </c>
      <c r="V431" s="6">
        <f>IF(AJ431="direct-wa",0,N431*Q431)</f>
        <v>232.07324400000002</v>
      </c>
      <c r="W431" s="20">
        <f>U431+V431</f>
        <v>232.07324400000002</v>
      </c>
      <c r="X431" s="11">
        <f>IF(LEFT(AJ431,9)="direct-or",N431,0)</f>
        <v>0</v>
      </c>
      <c r="Y431" s="6">
        <f>S431-V431</f>
        <v>19603.246756</v>
      </c>
      <c r="Z431" s="20">
        <f>X431+Y431</f>
        <v>19603.246756</v>
      </c>
      <c r="AA431" s="25">
        <f>IF(LEFT(AJ431,6)="Direct",O431,0)</f>
        <v>0</v>
      </c>
      <c r="AB431" s="25">
        <f>O431-AA431</f>
        <v>19835.32</v>
      </c>
      <c r="AC431" s="25">
        <f>AA431+AB431</f>
        <v>19835.32</v>
      </c>
      <c r="AD431" s="25">
        <f>IF(LEFT(AJ431,9)="direct-wa", O431,0)</f>
        <v>0</v>
      </c>
      <c r="AE431" s="25">
        <f>IF(AJ431="direct-wa",0,O431*Q431)</f>
        <v>232.07324400000002</v>
      </c>
      <c r="AF431" s="25">
        <f>AD431+AE431</f>
        <v>232.07324400000002</v>
      </c>
      <c r="AG431" s="25">
        <f>IF(LEFT(AJ431,9)="direct-or",O431,0)</f>
        <v>0</v>
      </c>
      <c r="AH431" s="25">
        <f>AB431-AE431</f>
        <v>19603.246756</v>
      </c>
      <c r="AI431" s="25">
        <f>AG431+AH431</f>
        <v>19603.246756</v>
      </c>
      <c r="AJ431" s="7" t="s">
        <v>262</v>
      </c>
    </row>
    <row r="432" spans="1:36" outlineLevel="3" x14ac:dyDescent="0.25">
      <c r="A432" s="102" t="s">
        <v>120</v>
      </c>
      <c r="B432" s="99">
        <v>-1086.4000000000001</v>
      </c>
      <c r="N432" s="23">
        <f>B432</f>
        <v>-1086.4000000000001</v>
      </c>
      <c r="O432" s="23">
        <f>SUM(B432:M432)</f>
        <v>-1086.4000000000001</v>
      </c>
      <c r="P432" s="103"/>
      <c r="Q432" s="117">
        <v>1.17E-2</v>
      </c>
      <c r="R432" s="11">
        <f>IF(LEFT(AJ432,6)="Direct",N432,0)</f>
        <v>0</v>
      </c>
      <c r="S432" s="6">
        <f>N432-R432</f>
        <v>-1086.4000000000001</v>
      </c>
      <c r="T432" s="20">
        <f>R432+S432</f>
        <v>-1086.4000000000001</v>
      </c>
      <c r="U432" s="11">
        <f>IF(LEFT(AJ432,9)="direct-wa", N432,0)</f>
        <v>0</v>
      </c>
      <c r="V432" s="6">
        <f>IF(AJ432="direct-wa",0,N432*Q432)</f>
        <v>-12.710880000000001</v>
      </c>
      <c r="W432" s="20">
        <f>U432+V432</f>
        <v>-12.710880000000001</v>
      </c>
      <c r="X432" s="11">
        <f>IF(LEFT(AJ432,9)="direct-or",N432,0)</f>
        <v>0</v>
      </c>
      <c r="Y432" s="6">
        <f>S432-V432</f>
        <v>-1073.68912</v>
      </c>
      <c r="Z432" s="20">
        <f>X432+Y432</f>
        <v>-1073.68912</v>
      </c>
      <c r="AA432" s="25">
        <f>IF(LEFT(AJ432,6)="Direct",O432,0)</f>
        <v>0</v>
      </c>
      <c r="AB432" s="25">
        <f>O432-AA432</f>
        <v>-1086.4000000000001</v>
      </c>
      <c r="AC432" s="25">
        <f>AA432+AB432</f>
        <v>-1086.4000000000001</v>
      </c>
      <c r="AD432" s="25">
        <f>IF(LEFT(AJ432,9)="direct-wa", O432,0)</f>
        <v>0</v>
      </c>
      <c r="AE432" s="25">
        <f>IF(AJ432="direct-wa",0,O432*Q432)</f>
        <v>-12.710880000000001</v>
      </c>
      <c r="AF432" s="25">
        <f>AD432+AE432</f>
        <v>-12.710880000000001</v>
      </c>
      <c r="AG432" s="25">
        <f>IF(LEFT(AJ432,9)="direct-or",O432,0)</f>
        <v>0</v>
      </c>
      <c r="AH432" s="25">
        <f>AB432-AE432</f>
        <v>-1073.68912</v>
      </c>
      <c r="AI432" s="25">
        <f>AG432+AH432</f>
        <v>-1073.68912</v>
      </c>
      <c r="AJ432" s="7" t="s">
        <v>262</v>
      </c>
    </row>
    <row r="433" spans="1:36" outlineLevel="2" x14ac:dyDescent="0.25">
      <c r="A433" s="102"/>
      <c r="B433" s="99"/>
      <c r="C433" s="101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9"/>
      <c r="O433" s="109"/>
      <c r="P433" s="103"/>
      <c r="Q433" s="117"/>
      <c r="R433" s="11">
        <f t="shared" ref="R433:Z433" si="543">SUBTOTAL(9,R430:R432)</f>
        <v>0</v>
      </c>
      <c r="S433" s="6">
        <f t="shared" si="543"/>
        <v>18860.519999999997</v>
      </c>
      <c r="T433" s="20">
        <f t="shared" si="543"/>
        <v>18860.519999999997</v>
      </c>
      <c r="U433" s="11">
        <f t="shared" si="543"/>
        <v>0</v>
      </c>
      <c r="V433" s="6">
        <f t="shared" si="543"/>
        <v>220.66808400000002</v>
      </c>
      <c r="W433" s="20">
        <f t="shared" si="543"/>
        <v>220.66808400000002</v>
      </c>
      <c r="X433" s="11">
        <f t="shared" si="543"/>
        <v>0</v>
      </c>
      <c r="Y433" s="6">
        <f t="shared" si="543"/>
        <v>18639.851916</v>
      </c>
      <c r="Z433" s="20">
        <f t="shared" si="543"/>
        <v>18639.851916</v>
      </c>
      <c r="AA433" s="25"/>
      <c r="AB433" s="25"/>
      <c r="AC433" s="25"/>
      <c r="AD433" s="25"/>
      <c r="AE433" s="25"/>
      <c r="AF433" s="25"/>
      <c r="AG433" s="25"/>
      <c r="AH433" s="25"/>
      <c r="AI433" s="25"/>
      <c r="AJ433" s="118" t="s">
        <v>270</v>
      </c>
    </row>
    <row r="434" spans="1:36" outlineLevel="1" x14ac:dyDescent="0.25">
      <c r="A434" s="128" t="s">
        <v>119</v>
      </c>
      <c r="B434" s="119"/>
      <c r="C434" s="120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1"/>
      <c r="O434" s="121"/>
      <c r="P434" s="122"/>
      <c r="Q434" s="123"/>
      <c r="R434" s="124">
        <f t="shared" ref="R434:Z434" si="544">SUBTOTAL(9,R412:R432)</f>
        <v>48230.03</v>
      </c>
      <c r="S434" s="125">
        <f t="shared" si="544"/>
        <v>27388.239999999998</v>
      </c>
      <c r="T434" s="126">
        <f t="shared" si="544"/>
        <v>75618.27</v>
      </c>
      <c r="U434" s="124">
        <f t="shared" si="544"/>
        <v>796.44</v>
      </c>
      <c r="V434" s="125">
        <f t="shared" si="544"/>
        <v>986.20190500000001</v>
      </c>
      <c r="W434" s="126">
        <f t="shared" si="544"/>
        <v>1782.641905</v>
      </c>
      <c r="X434" s="124">
        <f t="shared" si="544"/>
        <v>47433.59</v>
      </c>
      <c r="Y434" s="125">
        <f t="shared" si="544"/>
        <v>26402.038095</v>
      </c>
      <c r="Z434" s="126">
        <f t="shared" si="544"/>
        <v>73835.628095000007</v>
      </c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27"/>
    </row>
    <row r="435" spans="1:36" outlineLevel="3" x14ac:dyDescent="0.25">
      <c r="A435" s="102" t="s">
        <v>122</v>
      </c>
      <c r="B435" s="99">
        <v>48</v>
      </c>
      <c r="N435" s="23">
        <f>B435</f>
        <v>48</v>
      </c>
      <c r="O435" s="23">
        <f>SUM(B435:M435)</f>
        <v>48</v>
      </c>
      <c r="P435" s="103"/>
      <c r="Q435" s="117">
        <v>0.1013</v>
      </c>
      <c r="R435" s="11">
        <f>IF(LEFT(AJ435,6)="Direct",N435,0)</f>
        <v>0</v>
      </c>
      <c r="S435" s="6">
        <f>N435-R435</f>
        <v>48</v>
      </c>
      <c r="T435" s="20">
        <f>R435+S435</f>
        <v>48</v>
      </c>
      <c r="U435" s="11">
        <f>IF(LEFT(AJ435,9)="direct-wa", N435,0)</f>
        <v>0</v>
      </c>
      <c r="V435" s="6">
        <f>IF(AJ435="direct-wa",0,N435*Q435)</f>
        <v>4.8624000000000001</v>
      </c>
      <c r="W435" s="20">
        <f>U435+V435</f>
        <v>4.8624000000000001</v>
      </c>
      <c r="X435" s="11">
        <f>IF(LEFT(AJ435,9)="direct-or",N435,0)</f>
        <v>0</v>
      </c>
      <c r="Y435" s="6">
        <f>S435-V435</f>
        <v>43.137599999999999</v>
      </c>
      <c r="Z435" s="20">
        <f>X435+Y435</f>
        <v>43.137599999999999</v>
      </c>
      <c r="AA435" s="25">
        <f>IF(LEFT(AJ435,6)="Direct",O435,0)</f>
        <v>0</v>
      </c>
      <c r="AB435" s="25">
        <f>O435-AA435</f>
        <v>48</v>
      </c>
      <c r="AC435" s="25">
        <f>AA435+AB435</f>
        <v>48</v>
      </c>
      <c r="AD435" s="25">
        <f>IF(LEFT(AJ435,9)="direct-wa", O435,0)</f>
        <v>0</v>
      </c>
      <c r="AE435" s="25">
        <f>IF(AJ435="direct-wa",0,O435*Q435)</f>
        <v>4.8624000000000001</v>
      </c>
      <c r="AF435" s="25">
        <f>AD435+AE435</f>
        <v>4.8624000000000001</v>
      </c>
      <c r="AG435" s="25">
        <f>IF(LEFT(AJ435,9)="direct-or",O435,0)</f>
        <v>0</v>
      </c>
      <c r="AH435" s="25">
        <f>AB435-AE435</f>
        <v>43.137599999999999</v>
      </c>
      <c r="AI435" s="25">
        <f>AG435+AH435</f>
        <v>43.137599999999999</v>
      </c>
      <c r="AJ435" s="7" t="s">
        <v>52</v>
      </c>
    </row>
    <row r="436" spans="1:36" outlineLevel="3" x14ac:dyDescent="0.25">
      <c r="A436" s="102" t="s">
        <v>122</v>
      </c>
      <c r="B436" s="99">
        <v>12.95</v>
      </c>
      <c r="N436" s="23">
        <f>B436</f>
        <v>12.95</v>
      </c>
      <c r="O436" s="23">
        <f>SUM(B436:M436)</f>
        <v>12.95</v>
      </c>
      <c r="P436" s="103"/>
      <c r="Q436" s="117">
        <v>0.1013</v>
      </c>
      <c r="R436" s="11">
        <f>IF(LEFT(AJ436,6)="Direct",N436,0)</f>
        <v>0</v>
      </c>
      <c r="S436" s="6">
        <f>N436-R436</f>
        <v>12.95</v>
      </c>
      <c r="T436" s="20">
        <f>R436+S436</f>
        <v>12.95</v>
      </c>
      <c r="U436" s="11">
        <f>IF(LEFT(AJ436,9)="direct-wa", N436,0)</f>
        <v>0</v>
      </c>
      <c r="V436" s="6">
        <f>IF(AJ436="direct-wa",0,N436*Q436)</f>
        <v>1.3118349999999999</v>
      </c>
      <c r="W436" s="20">
        <f>U436+V436</f>
        <v>1.3118349999999999</v>
      </c>
      <c r="X436" s="11">
        <f>IF(LEFT(AJ436,9)="direct-or",N436,0)</f>
        <v>0</v>
      </c>
      <c r="Y436" s="6">
        <f>S436-V436</f>
        <v>11.638164999999999</v>
      </c>
      <c r="Z436" s="20">
        <f>X436+Y436</f>
        <v>11.638164999999999</v>
      </c>
      <c r="AA436" s="25">
        <f>IF(LEFT(AJ436,6)="Direct",O436,0)</f>
        <v>0</v>
      </c>
      <c r="AB436" s="25">
        <f>O436-AA436</f>
        <v>12.95</v>
      </c>
      <c r="AC436" s="25">
        <f>AA436+AB436</f>
        <v>12.95</v>
      </c>
      <c r="AD436" s="25">
        <f>IF(LEFT(AJ436,9)="direct-wa", O436,0)</f>
        <v>0</v>
      </c>
      <c r="AE436" s="25">
        <f>IF(AJ436="direct-wa",0,O436*Q436)</f>
        <v>1.3118349999999999</v>
      </c>
      <c r="AF436" s="25">
        <f>AD436+AE436</f>
        <v>1.3118349999999999</v>
      </c>
      <c r="AG436" s="25">
        <f>IF(LEFT(AJ436,9)="direct-or",O436,0)</f>
        <v>0</v>
      </c>
      <c r="AH436" s="25">
        <f>AB436-AE436</f>
        <v>11.638164999999999</v>
      </c>
      <c r="AI436" s="25">
        <f>AG436+AH436</f>
        <v>11.638164999999999</v>
      </c>
      <c r="AJ436" s="7" t="s">
        <v>52</v>
      </c>
    </row>
    <row r="437" spans="1:36" outlineLevel="2" x14ac:dyDescent="0.25">
      <c r="A437" s="102"/>
      <c r="B437" s="99"/>
      <c r="C437" s="101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9"/>
      <c r="O437" s="109"/>
      <c r="P437" s="103"/>
      <c r="Q437" s="117"/>
      <c r="R437" s="11">
        <f t="shared" ref="R437:Z437" si="545">SUBTOTAL(9,R435:R436)</f>
        <v>0</v>
      </c>
      <c r="S437" s="6">
        <f t="shared" si="545"/>
        <v>60.95</v>
      </c>
      <c r="T437" s="20">
        <f t="shared" si="545"/>
        <v>60.95</v>
      </c>
      <c r="U437" s="11">
        <f t="shared" si="545"/>
        <v>0</v>
      </c>
      <c r="V437" s="6">
        <f t="shared" si="545"/>
        <v>6.1742349999999995</v>
      </c>
      <c r="W437" s="20">
        <f t="shared" si="545"/>
        <v>6.1742349999999995</v>
      </c>
      <c r="X437" s="11">
        <f t="shared" si="545"/>
        <v>0</v>
      </c>
      <c r="Y437" s="6">
        <f t="shared" si="545"/>
        <v>54.775765</v>
      </c>
      <c r="Z437" s="20">
        <f t="shared" si="545"/>
        <v>54.775765</v>
      </c>
      <c r="AA437" s="25"/>
      <c r="AB437" s="25"/>
      <c r="AC437" s="25"/>
      <c r="AD437" s="25"/>
      <c r="AE437" s="25"/>
      <c r="AF437" s="25"/>
      <c r="AG437" s="25"/>
      <c r="AH437" s="25"/>
      <c r="AI437" s="25"/>
      <c r="AJ437" s="118" t="s">
        <v>268</v>
      </c>
    </row>
    <row r="438" spans="1:36" outlineLevel="3" x14ac:dyDescent="0.25">
      <c r="A438" s="102" t="s">
        <v>122</v>
      </c>
      <c r="B438" s="99">
        <v>6752.43</v>
      </c>
      <c r="N438" s="23">
        <f t="shared" ref="N438:N445" si="546">B438</f>
        <v>6752.43</v>
      </c>
      <c r="O438" s="23">
        <f t="shared" ref="O438:O445" si="547">SUM(B438:M438)</f>
        <v>6752.43</v>
      </c>
      <c r="P438" s="103"/>
      <c r="Q438" s="117">
        <v>0.1086</v>
      </c>
      <c r="R438" s="11">
        <f t="shared" ref="R438:R445" si="548">IF(LEFT(AJ438,6)="Direct",N438,0)</f>
        <v>0</v>
      </c>
      <c r="S438" s="6">
        <f t="shared" ref="S438:S445" si="549">N438-R438</f>
        <v>6752.43</v>
      </c>
      <c r="T438" s="20">
        <f t="shared" ref="T438:T445" si="550">R438+S438</f>
        <v>6752.43</v>
      </c>
      <c r="U438" s="11">
        <f t="shared" ref="U438:U445" si="551">IF(LEFT(AJ438,9)="direct-wa", N438,0)</f>
        <v>0</v>
      </c>
      <c r="V438" s="6">
        <f t="shared" ref="V438:V445" si="552">IF(AJ438="direct-wa",0,N438*Q438)</f>
        <v>733.31389799999999</v>
      </c>
      <c r="W438" s="20">
        <f t="shared" ref="W438:W445" si="553">U438+V438</f>
        <v>733.31389799999999</v>
      </c>
      <c r="X438" s="11">
        <f t="shared" ref="X438:X445" si="554">IF(LEFT(AJ438,9)="direct-or",N438,0)</f>
        <v>0</v>
      </c>
      <c r="Y438" s="6">
        <f t="shared" ref="Y438:Y445" si="555">S438-V438</f>
        <v>6019.116102</v>
      </c>
      <c r="Z438" s="20">
        <f t="shared" ref="Z438:Z445" si="556">X438+Y438</f>
        <v>6019.116102</v>
      </c>
      <c r="AA438" s="25">
        <f t="shared" ref="AA438:AA445" si="557">IF(LEFT(AJ438,6)="Direct",O438,0)</f>
        <v>0</v>
      </c>
      <c r="AB438" s="25">
        <f t="shared" ref="AB438:AB445" si="558">O438-AA438</f>
        <v>6752.43</v>
      </c>
      <c r="AC438" s="25">
        <f t="shared" ref="AC438:AC445" si="559">AA438+AB438</f>
        <v>6752.43</v>
      </c>
      <c r="AD438" s="25">
        <f t="shared" ref="AD438:AD445" si="560">IF(LEFT(AJ438,9)="direct-wa", O438,0)</f>
        <v>0</v>
      </c>
      <c r="AE438" s="25">
        <f t="shared" ref="AE438:AE445" si="561">IF(AJ438="direct-wa",0,O438*Q438)</f>
        <v>733.31389799999999</v>
      </c>
      <c r="AF438" s="25">
        <f t="shared" ref="AF438:AF445" si="562">AD438+AE438</f>
        <v>733.31389799999999</v>
      </c>
      <c r="AG438" s="25">
        <f t="shared" ref="AG438:AG445" si="563">IF(LEFT(AJ438,9)="direct-or",O438,0)</f>
        <v>0</v>
      </c>
      <c r="AH438" s="25">
        <f t="shared" ref="AH438:AH445" si="564">AB438-AE438</f>
        <v>6019.116102</v>
      </c>
      <c r="AI438" s="25">
        <f t="shared" ref="AI438:AI445" si="565">AG438+AH438</f>
        <v>6019.116102</v>
      </c>
      <c r="AJ438" s="7" t="s">
        <v>60</v>
      </c>
    </row>
    <row r="439" spans="1:36" outlineLevel="3" x14ac:dyDescent="0.25">
      <c r="A439" s="102" t="s">
        <v>122</v>
      </c>
      <c r="B439" s="99">
        <v>1643.27</v>
      </c>
      <c r="N439" s="23">
        <f t="shared" si="546"/>
        <v>1643.27</v>
      </c>
      <c r="O439" s="23">
        <f t="shared" si="547"/>
        <v>1643.27</v>
      </c>
      <c r="P439" s="103"/>
      <c r="Q439" s="117">
        <v>0.1086</v>
      </c>
      <c r="R439" s="11">
        <f t="shared" si="548"/>
        <v>0</v>
      </c>
      <c r="S439" s="6">
        <f t="shared" si="549"/>
        <v>1643.27</v>
      </c>
      <c r="T439" s="20">
        <f t="shared" si="550"/>
        <v>1643.27</v>
      </c>
      <c r="U439" s="11">
        <f t="shared" si="551"/>
        <v>0</v>
      </c>
      <c r="V439" s="6">
        <f t="shared" si="552"/>
        <v>178.45912200000001</v>
      </c>
      <c r="W439" s="20">
        <f t="shared" si="553"/>
        <v>178.45912200000001</v>
      </c>
      <c r="X439" s="11">
        <f t="shared" si="554"/>
        <v>0</v>
      </c>
      <c r="Y439" s="6">
        <f t="shared" si="555"/>
        <v>1464.810878</v>
      </c>
      <c r="Z439" s="20">
        <f t="shared" si="556"/>
        <v>1464.810878</v>
      </c>
      <c r="AA439" s="25">
        <f t="shared" si="557"/>
        <v>0</v>
      </c>
      <c r="AB439" s="25">
        <f t="shared" si="558"/>
        <v>1643.27</v>
      </c>
      <c r="AC439" s="25">
        <f t="shared" si="559"/>
        <v>1643.27</v>
      </c>
      <c r="AD439" s="25">
        <f t="shared" si="560"/>
        <v>0</v>
      </c>
      <c r="AE439" s="25">
        <f t="shared" si="561"/>
        <v>178.45912200000001</v>
      </c>
      <c r="AF439" s="25">
        <f t="shared" si="562"/>
        <v>178.45912200000001</v>
      </c>
      <c r="AG439" s="25">
        <f t="shared" si="563"/>
        <v>0</v>
      </c>
      <c r="AH439" s="25">
        <f t="shared" si="564"/>
        <v>1464.810878</v>
      </c>
      <c r="AI439" s="25">
        <f t="shared" si="565"/>
        <v>1464.810878</v>
      </c>
      <c r="AJ439" s="7" t="s">
        <v>60</v>
      </c>
    </row>
    <row r="440" spans="1:36" outlineLevel="3" x14ac:dyDescent="0.25">
      <c r="A440" s="102" t="s">
        <v>122</v>
      </c>
      <c r="B440" s="99">
        <v>1430.14</v>
      </c>
      <c r="N440" s="23">
        <f t="shared" si="546"/>
        <v>1430.14</v>
      </c>
      <c r="O440" s="23">
        <f t="shared" si="547"/>
        <v>1430.14</v>
      </c>
      <c r="P440" s="103"/>
      <c r="Q440" s="117">
        <v>0.1086</v>
      </c>
      <c r="R440" s="11">
        <f t="shared" si="548"/>
        <v>0</v>
      </c>
      <c r="S440" s="6">
        <f t="shared" si="549"/>
        <v>1430.14</v>
      </c>
      <c r="T440" s="20">
        <f t="shared" si="550"/>
        <v>1430.14</v>
      </c>
      <c r="U440" s="11">
        <f t="shared" si="551"/>
        <v>0</v>
      </c>
      <c r="V440" s="6">
        <f t="shared" si="552"/>
        <v>155.31320400000001</v>
      </c>
      <c r="W440" s="20">
        <f t="shared" si="553"/>
        <v>155.31320400000001</v>
      </c>
      <c r="X440" s="11">
        <f t="shared" si="554"/>
        <v>0</v>
      </c>
      <c r="Y440" s="6">
        <f t="shared" si="555"/>
        <v>1274.8267960000001</v>
      </c>
      <c r="Z440" s="20">
        <f t="shared" si="556"/>
        <v>1274.8267960000001</v>
      </c>
      <c r="AA440" s="25">
        <f t="shared" si="557"/>
        <v>0</v>
      </c>
      <c r="AB440" s="25">
        <f t="shared" si="558"/>
        <v>1430.14</v>
      </c>
      <c r="AC440" s="25">
        <f t="shared" si="559"/>
        <v>1430.14</v>
      </c>
      <c r="AD440" s="25">
        <f t="shared" si="560"/>
        <v>0</v>
      </c>
      <c r="AE440" s="25">
        <f t="shared" si="561"/>
        <v>155.31320400000001</v>
      </c>
      <c r="AF440" s="25">
        <f t="shared" si="562"/>
        <v>155.31320400000001</v>
      </c>
      <c r="AG440" s="25">
        <f t="shared" si="563"/>
        <v>0</v>
      </c>
      <c r="AH440" s="25">
        <f t="shared" si="564"/>
        <v>1274.8267960000001</v>
      </c>
      <c r="AI440" s="25">
        <f t="shared" si="565"/>
        <v>1274.8267960000001</v>
      </c>
      <c r="AJ440" s="7" t="s">
        <v>60</v>
      </c>
    </row>
    <row r="441" spans="1:36" outlineLevel="3" x14ac:dyDescent="0.25">
      <c r="A441" s="102" t="s">
        <v>122</v>
      </c>
      <c r="B441" s="99">
        <v>8446.2199999999993</v>
      </c>
      <c r="N441" s="23">
        <f t="shared" si="546"/>
        <v>8446.2199999999993</v>
      </c>
      <c r="O441" s="23">
        <f t="shared" si="547"/>
        <v>8446.2199999999993</v>
      </c>
      <c r="P441" s="103"/>
      <c r="Q441" s="117">
        <v>0.1086</v>
      </c>
      <c r="R441" s="11">
        <f t="shared" si="548"/>
        <v>0</v>
      </c>
      <c r="S441" s="6">
        <f t="shared" si="549"/>
        <v>8446.2199999999993</v>
      </c>
      <c r="T441" s="20">
        <f t="shared" si="550"/>
        <v>8446.2199999999993</v>
      </c>
      <c r="U441" s="11">
        <f t="shared" si="551"/>
        <v>0</v>
      </c>
      <c r="V441" s="6">
        <f t="shared" si="552"/>
        <v>917.25949199999991</v>
      </c>
      <c r="W441" s="20">
        <f t="shared" si="553"/>
        <v>917.25949199999991</v>
      </c>
      <c r="X441" s="11">
        <f t="shared" si="554"/>
        <v>0</v>
      </c>
      <c r="Y441" s="6">
        <f t="shared" si="555"/>
        <v>7528.9605079999992</v>
      </c>
      <c r="Z441" s="20">
        <f t="shared" si="556"/>
        <v>7528.9605079999992</v>
      </c>
      <c r="AA441" s="25">
        <f t="shared" si="557"/>
        <v>0</v>
      </c>
      <c r="AB441" s="25">
        <f t="shared" si="558"/>
        <v>8446.2199999999993</v>
      </c>
      <c r="AC441" s="25">
        <f t="shared" si="559"/>
        <v>8446.2199999999993</v>
      </c>
      <c r="AD441" s="25">
        <f t="shared" si="560"/>
        <v>0</v>
      </c>
      <c r="AE441" s="25">
        <f t="shared" si="561"/>
        <v>917.25949199999991</v>
      </c>
      <c r="AF441" s="25">
        <f t="shared" si="562"/>
        <v>917.25949199999991</v>
      </c>
      <c r="AG441" s="25">
        <f t="shared" si="563"/>
        <v>0</v>
      </c>
      <c r="AH441" s="25">
        <f t="shared" si="564"/>
        <v>7528.9605079999992</v>
      </c>
      <c r="AI441" s="25">
        <f t="shared" si="565"/>
        <v>7528.9605079999992</v>
      </c>
      <c r="AJ441" s="7" t="s">
        <v>60</v>
      </c>
    </row>
    <row r="442" spans="1:36" outlineLevel="3" x14ac:dyDescent="0.25">
      <c r="A442" s="102" t="s">
        <v>122</v>
      </c>
      <c r="B442" s="99">
        <v>17.38</v>
      </c>
      <c r="N442" s="23">
        <f t="shared" si="546"/>
        <v>17.38</v>
      </c>
      <c r="O442" s="23">
        <f t="shared" si="547"/>
        <v>17.38</v>
      </c>
      <c r="P442" s="103"/>
      <c r="Q442" s="117">
        <v>0.1086</v>
      </c>
      <c r="R442" s="11">
        <f t="shared" si="548"/>
        <v>0</v>
      </c>
      <c r="S442" s="6">
        <f t="shared" si="549"/>
        <v>17.38</v>
      </c>
      <c r="T442" s="20">
        <f t="shared" si="550"/>
        <v>17.38</v>
      </c>
      <c r="U442" s="11">
        <f t="shared" si="551"/>
        <v>0</v>
      </c>
      <c r="V442" s="6">
        <f t="shared" si="552"/>
        <v>1.8874679999999999</v>
      </c>
      <c r="W442" s="20">
        <f t="shared" si="553"/>
        <v>1.8874679999999999</v>
      </c>
      <c r="X442" s="11">
        <f t="shared" si="554"/>
        <v>0</v>
      </c>
      <c r="Y442" s="6">
        <f t="shared" si="555"/>
        <v>15.492531999999999</v>
      </c>
      <c r="Z442" s="20">
        <f t="shared" si="556"/>
        <v>15.492531999999999</v>
      </c>
      <c r="AA442" s="25">
        <f t="shared" si="557"/>
        <v>0</v>
      </c>
      <c r="AB442" s="25">
        <f t="shared" si="558"/>
        <v>17.38</v>
      </c>
      <c r="AC442" s="25">
        <f t="shared" si="559"/>
        <v>17.38</v>
      </c>
      <c r="AD442" s="25">
        <f t="shared" si="560"/>
        <v>0</v>
      </c>
      <c r="AE442" s="25">
        <f t="shared" si="561"/>
        <v>1.8874679999999999</v>
      </c>
      <c r="AF442" s="25">
        <f t="shared" si="562"/>
        <v>1.8874679999999999</v>
      </c>
      <c r="AG442" s="25">
        <f t="shared" si="563"/>
        <v>0</v>
      </c>
      <c r="AH442" s="25">
        <f t="shared" si="564"/>
        <v>15.492531999999999</v>
      </c>
      <c r="AI442" s="25">
        <f t="shared" si="565"/>
        <v>15.492531999999999</v>
      </c>
      <c r="AJ442" s="7" t="s">
        <v>64</v>
      </c>
    </row>
    <row r="443" spans="1:36" outlineLevel="3" x14ac:dyDescent="0.25">
      <c r="A443" s="102" t="s">
        <v>122</v>
      </c>
      <c r="B443" s="99"/>
      <c r="N443" s="23">
        <f t="shared" si="546"/>
        <v>0</v>
      </c>
      <c r="O443" s="23">
        <f t="shared" si="547"/>
        <v>0</v>
      </c>
      <c r="P443" s="103"/>
      <c r="Q443" s="117">
        <v>0.1086</v>
      </c>
      <c r="R443" s="11">
        <f t="shared" si="548"/>
        <v>0</v>
      </c>
      <c r="S443" s="6">
        <f t="shared" si="549"/>
        <v>0</v>
      </c>
      <c r="T443" s="20">
        <f t="shared" si="550"/>
        <v>0</v>
      </c>
      <c r="U443" s="11">
        <f t="shared" si="551"/>
        <v>0</v>
      </c>
      <c r="V443" s="6">
        <f t="shared" si="552"/>
        <v>0</v>
      </c>
      <c r="W443" s="20">
        <f t="shared" si="553"/>
        <v>0</v>
      </c>
      <c r="X443" s="11">
        <f t="shared" si="554"/>
        <v>0</v>
      </c>
      <c r="Y443" s="6">
        <f t="shared" si="555"/>
        <v>0</v>
      </c>
      <c r="Z443" s="20">
        <f t="shared" si="556"/>
        <v>0</v>
      </c>
      <c r="AA443" s="25">
        <f t="shared" si="557"/>
        <v>0</v>
      </c>
      <c r="AB443" s="25">
        <f t="shared" si="558"/>
        <v>0</v>
      </c>
      <c r="AC443" s="25">
        <f t="shared" si="559"/>
        <v>0</v>
      </c>
      <c r="AD443" s="25">
        <f t="shared" si="560"/>
        <v>0</v>
      </c>
      <c r="AE443" s="25">
        <f t="shared" si="561"/>
        <v>0</v>
      </c>
      <c r="AF443" s="25">
        <f t="shared" si="562"/>
        <v>0</v>
      </c>
      <c r="AG443" s="25">
        <f t="shared" si="563"/>
        <v>0</v>
      </c>
      <c r="AH443" s="25">
        <f t="shared" si="564"/>
        <v>0</v>
      </c>
      <c r="AI443" s="25">
        <f t="shared" si="565"/>
        <v>0</v>
      </c>
      <c r="AJ443" s="7" t="s">
        <v>60</v>
      </c>
    </row>
    <row r="444" spans="1:36" outlineLevel="3" x14ac:dyDescent="0.25">
      <c r="A444" s="102" t="s">
        <v>122</v>
      </c>
      <c r="B444" s="99">
        <v>932.98</v>
      </c>
      <c r="N444" s="23">
        <f t="shared" si="546"/>
        <v>932.98</v>
      </c>
      <c r="O444" s="23">
        <f t="shared" si="547"/>
        <v>932.98</v>
      </c>
      <c r="P444" s="103"/>
      <c r="Q444" s="117">
        <v>0.1086</v>
      </c>
      <c r="R444" s="11">
        <f t="shared" si="548"/>
        <v>0</v>
      </c>
      <c r="S444" s="6">
        <f t="shared" si="549"/>
        <v>932.98</v>
      </c>
      <c r="T444" s="20">
        <f t="shared" si="550"/>
        <v>932.98</v>
      </c>
      <c r="U444" s="11">
        <f t="shared" si="551"/>
        <v>0</v>
      </c>
      <c r="V444" s="6">
        <f t="shared" si="552"/>
        <v>101.321628</v>
      </c>
      <c r="W444" s="20">
        <f t="shared" si="553"/>
        <v>101.321628</v>
      </c>
      <c r="X444" s="11">
        <f t="shared" si="554"/>
        <v>0</v>
      </c>
      <c r="Y444" s="6">
        <f t="shared" si="555"/>
        <v>831.65837199999999</v>
      </c>
      <c r="Z444" s="20">
        <f t="shared" si="556"/>
        <v>831.65837199999999</v>
      </c>
      <c r="AA444" s="25">
        <f t="shared" si="557"/>
        <v>0</v>
      </c>
      <c r="AB444" s="25">
        <f t="shared" si="558"/>
        <v>932.98</v>
      </c>
      <c r="AC444" s="25">
        <f t="shared" si="559"/>
        <v>932.98</v>
      </c>
      <c r="AD444" s="25">
        <f t="shared" si="560"/>
        <v>0</v>
      </c>
      <c r="AE444" s="25">
        <f t="shared" si="561"/>
        <v>101.321628</v>
      </c>
      <c r="AF444" s="25">
        <f t="shared" si="562"/>
        <v>101.321628</v>
      </c>
      <c r="AG444" s="25">
        <f t="shared" si="563"/>
        <v>0</v>
      </c>
      <c r="AH444" s="25">
        <f t="shared" si="564"/>
        <v>831.65837199999999</v>
      </c>
      <c r="AI444" s="25">
        <f t="shared" si="565"/>
        <v>831.65837199999999</v>
      </c>
      <c r="AJ444" s="7" t="s">
        <v>60</v>
      </c>
    </row>
    <row r="445" spans="1:36" outlineLevel="3" x14ac:dyDescent="0.25">
      <c r="A445" s="102" t="s">
        <v>122</v>
      </c>
      <c r="B445" s="99">
        <v>84129.13</v>
      </c>
      <c r="N445" s="23">
        <f t="shared" si="546"/>
        <v>84129.13</v>
      </c>
      <c r="O445" s="23">
        <f t="shared" si="547"/>
        <v>84129.13</v>
      </c>
      <c r="P445" s="103"/>
      <c r="Q445" s="117">
        <v>0.1086</v>
      </c>
      <c r="R445" s="11">
        <f t="shared" si="548"/>
        <v>0</v>
      </c>
      <c r="S445" s="6">
        <f t="shared" si="549"/>
        <v>84129.13</v>
      </c>
      <c r="T445" s="20">
        <f t="shared" si="550"/>
        <v>84129.13</v>
      </c>
      <c r="U445" s="11">
        <f t="shared" si="551"/>
        <v>0</v>
      </c>
      <c r="V445" s="6">
        <f t="shared" si="552"/>
        <v>9136.4235180000014</v>
      </c>
      <c r="W445" s="20">
        <f t="shared" si="553"/>
        <v>9136.4235180000014</v>
      </c>
      <c r="X445" s="11">
        <f t="shared" si="554"/>
        <v>0</v>
      </c>
      <c r="Y445" s="6">
        <f t="shared" si="555"/>
        <v>74992.706482000009</v>
      </c>
      <c r="Z445" s="20">
        <f t="shared" si="556"/>
        <v>74992.706482000009</v>
      </c>
      <c r="AA445" s="25">
        <f t="shared" si="557"/>
        <v>0</v>
      </c>
      <c r="AB445" s="25">
        <f t="shared" si="558"/>
        <v>84129.13</v>
      </c>
      <c r="AC445" s="25">
        <f t="shared" si="559"/>
        <v>84129.13</v>
      </c>
      <c r="AD445" s="25">
        <f t="shared" si="560"/>
        <v>0</v>
      </c>
      <c r="AE445" s="25">
        <f t="shared" si="561"/>
        <v>9136.4235180000014</v>
      </c>
      <c r="AF445" s="25">
        <f t="shared" si="562"/>
        <v>9136.4235180000014</v>
      </c>
      <c r="AG445" s="25">
        <f t="shared" si="563"/>
        <v>0</v>
      </c>
      <c r="AH445" s="25">
        <f t="shared" si="564"/>
        <v>74992.706482000009</v>
      </c>
      <c r="AI445" s="25">
        <f t="shared" si="565"/>
        <v>74992.706482000009</v>
      </c>
      <c r="AJ445" s="7" t="s">
        <v>60</v>
      </c>
    </row>
    <row r="446" spans="1:36" outlineLevel="2" x14ac:dyDescent="0.25">
      <c r="A446" s="102"/>
      <c r="B446" s="99"/>
      <c r="C446" s="101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9"/>
      <c r="O446" s="109"/>
      <c r="P446" s="103"/>
      <c r="Q446" s="117"/>
      <c r="R446" s="11">
        <f t="shared" ref="R446:Z446" si="566">SUBTOTAL(9,R438:R445)</f>
        <v>0</v>
      </c>
      <c r="S446" s="6">
        <f t="shared" si="566"/>
        <v>103351.55</v>
      </c>
      <c r="T446" s="20">
        <f t="shared" si="566"/>
        <v>103351.55</v>
      </c>
      <c r="U446" s="11">
        <f t="shared" si="566"/>
        <v>0</v>
      </c>
      <c r="V446" s="6">
        <f t="shared" si="566"/>
        <v>11223.978330000002</v>
      </c>
      <c r="W446" s="20">
        <f t="shared" si="566"/>
        <v>11223.978330000002</v>
      </c>
      <c r="X446" s="11">
        <f t="shared" si="566"/>
        <v>0</v>
      </c>
      <c r="Y446" s="6">
        <f t="shared" si="566"/>
        <v>92127.571670000005</v>
      </c>
      <c r="Z446" s="20">
        <f t="shared" si="566"/>
        <v>92127.571670000005</v>
      </c>
      <c r="AA446" s="25"/>
      <c r="AB446" s="25"/>
      <c r="AC446" s="25"/>
      <c r="AD446" s="25"/>
      <c r="AE446" s="25"/>
      <c r="AF446" s="25"/>
      <c r="AG446" s="25"/>
      <c r="AH446" s="25"/>
      <c r="AI446" s="25"/>
      <c r="AJ446" s="118" t="s">
        <v>266</v>
      </c>
    </row>
    <row r="447" spans="1:36" outlineLevel="3" x14ac:dyDescent="0.25">
      <c r="A447" s="102" t="s">
        <v>122</v>
      </c>
      <c r="B447" s="99">
        <v>2563.96</v>
      </c>
      <c r="N447" s="23">
        <f>B447</f>
        <v>2563.96</v>
      </c>
      <c r="O447" s="23">
        <f>SUM(B447:M447)</f>
        <v>2563.96</v>
      </c>
      <c r="P447" s="103"/>
      <c r="Q447" s="117">
        <v>9.7000000000000003E-2</v>
      </c>
      <c r="R447" s="11">
        <f>IF(LEFT(AJ447,6)="Direct",N447,0)</f>
        <v>0</v>
      </c>
      <c r="S447" s="6">
        <f>N447-R447</f>
        <v>2563.96</v>
      </c>
      <c r="T447" s="20">
        <f>R447+S447</f>
        <v>2563.96</v>
      </c>
      <c r="U447" s="11">
        <f>IF(LEFT(AJ447,9)="direct-wa", N447,0)</f>
        <v>0</v>
      </c>
      <c r="V447" s="6">
        <f>IF(AJ447="direct-wa",0,N447*Q447)</f>
        <v>248.70412000000002</v>
      </c>
      <c r="W447" s="20">
        <f>U447+V447</f>
        <v>248.70412000000002</v>
      </c>
      <c r="X447" s="11">
        <f>IF(LEFT(AJ447,9)="direct-or",N447,0)</f>
        <v>0</v>
      </c>
      <c r="Y447" s="6">
        <f>S447-V447</f>
        <v>2315.2558800000002</v>
      </c>
      <c r="Z447" s="20">
        <f>X447+Y447</f>
        <v>2315.2558800000002</v>
      </c>
      <c r="AA447" s="25">
        <f>IF(LEFT(AJ447,6)="Direct",O447,0)</f>
        <v>0</v>
      </c>
      <c r="AB447" s="25">
        <f>O447-AA447</f>
        <v>2563.96</v>
      </c>
      <c r="AC447" s="25">
        <f>AA447+AB447</f>
        <v>2563.96</v>
      </c>
      <c r="AD447" s="25">
        <f>IF(LEFT(AJ447,9)="direct-wa", O447,0)</f>
        <v>0</v>
      </c>
      <c r="AE447" s="25">
        <f>IF(AJ447="direct-wa",0,O447*Q447)</f>
        <v>248.70412000000002</v>
      </c>
      <c r="AF447" s="25">
        <f>AD447+AE447</f>
        <v>248.70412000000002</v>
      </c>
      <c r="AG447" s="25">
        <f>IF(LEFT(AJ447,9)="direct-or",O447,0)</f>
        <v>0</v>
      </c>
      <c r="AH447" s="25">
        <f>AB447-AE447</f>
        <v>2315.2558800000002</v>
      </c>
      <c r="AI447" s="25">
        <f>AG447+AH447</f>
        <v>2315.2558800000002</v>
      </c>
      <c r="AJ447" s="7" t="s">
        <v>47</v>
      </c>
    </row>
    <row r="448" spans="1:36" outlineLevel="3" x14ac:dyDescent="0.25">
      <c r="A448" s="102" t="s">
        <v>122</v>
      </c>
      <c r="B448" s="99">
        <v>7592</v>
      </c>
      <c r="N448" s="23">
        <f>B448</f>
        <v>7592</v>
      </c>
      <c r="O448" s="23">
        <f>SUM(B448:M448)</f>
        <v>7592</v>
      </c>
      <c r="P448" s="103"/>
      <c r="Q448" s="117">
        <v>9.7000000000000003E-2</v>
      </c>
      <c r="R448" s="11">
        <f>IF(LEFT(AJ448,6)="Direct",N448,0)</f>
        <v>0</v>
      </c>
      <c r="S448" s="6">
        <f>N448-R448</f>
        <v>7592</v>
      </c>
      <c r="T448" s="20">
        <f>R448+S448</f>
        <v>7592</v>
      </c>
      <c r="U448" s="11">
        <f>IF(LEFT(AJ448,9)="direct-wa", N448,0)</f>
        <v>0</v>
      </c>
      <c r="V448" s="6">
        <f>IF(AJ448="direct-wa",0,N448*Q448)</f>
        <v>736.42399999999998</v>
      </c>
      <c r="W448" s="20">
        <f>U448+V448</f>
        <v>736.42399999999998</v>
      </c>
      <c r="X448" s="11">
        <f>IF(LEFT(AJ448,9)="direct-or",N448,0)</f>
        <v>0</v>
      </c>
      <c r="Y448" s="6">
        <f>S448-V448</f>
        <v>6855.576</v>
      </c>
      <c r="Z448" s="20">
        <f>X448+Y448</f>
        <v>6855.576</v>
      </c>
      <c r="AA448" s="25">
        <f>IF(LEFT(AJ448,6)="Direct",O448,0)</f>
        <v>0</v>
      </c>
      <c r="AB448" s="25">
        <f>O448-AA448</f>
        <v>7592</v>
      </c>
      <c r="AC448" s="25">
        <f>AA448+AB448</f>
        <v>7592</v>
      </c>
      <c r="AD448" s="25">
        <f>IF(LEFT(AJ448,9)="direct-wa", O448,0)</f>
        <v>0</v>
      </c>
      <c r="AE448" s="25">
        <f>IF(AJ448="direct-wa",0,O448*Q448)</f>
        <v>736.42399999999998</v>
      </c>
      <c r="AF448" s="25">
        <f>AD448+AE448</f>
        <v>736.42399999999998</v>
      </c>
      <c r="AG448" s="25">
        <f>IF(LEFT(AJ448,9)="direct-or",O448,0)</f>
        <v>0</v>
      </c>
      <c r="AH448" s="25">
        <f>AB448-AE448</f>
        <v>6855.576</v>
      </c>
      <c r="AI448" s="25">
        <f>AG448+AH448</f>
        <v>6855.576</v>
      </c>
      <c r="AJ448" s="7" t="s">
        <v>47</v>
      </c>
    </row>
    <row r="449" spans="1:36" outlineLevel="2" x14ac:dyDescent="0.25">
      <c r="A449" s="102"/>
      <c r="B449" s="99"/>
      <c r="C449" s="101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9"/>
      <c r="O449" s="109"/>
      <c r="P449" s="103"/>
      <c r="Q449" s="117"/>
      <c r="R449" s="11">
        <f t="shared" ref="R449:Z449" si="567">SUBTOTAL(9,R447:R448)</f>
        <v>0</v>
      </c>
      <c r="S449" s="6">
        <f t="shared" si="567"/>
        <v>10155.959999999999</v>
      </c>
      <c r="T449" s="20">
        <f t="shared" si="567"/>
        <v>10155.959999999999</v>
      </c>
      <c r="U449" s="11">
        <f t="shared" si="567"/>
        <v>0</v>
      </c>
      <c r="V449" s="6">
        <f t="shared" si="567"/>
        <v>985.12811999999997</v>
      </c>
      <c r="W449" s="20">
        <f t="shared" si="567"/>
        <v>985.12811999999997</v>
      </c>
      <c r="X449" s="11">
        <f t="shared" si="567"/>
        <v>0</v>
      </c>
      <c r="Y449" s="6">
        <f t="shared" si="567"/>
        <v>9170.8318799999997</v>
      </c>
      <c r="Z449" s="20">
        <f t="shared" si="567"/>
        <v>9170.8318799999997</v>
      </c>
      <c r="AA449" s="25"/>
      <c r="AB449" s="25"/>
      <c r="AC449" s="25"/>
      <c r="AD449" s="25"/>
      <c r="AE449" s="25"/>
      <c r="AF449" s="25"/>
      <c r="AG449" s="25"/>
      <c r="AH449" s="25"/>
      <c r="AI449" s="25"/>
      <c r="AJ449" s="118" t="s">
        <v>283</v>
      </c>
    </row>
    <row r="450" spans="1:36" outlineLevel="3" x14ac:dyDescent="0.25">
      <c r="A450" s="102" t="s">
        <v>122</v>
      </c>
      <c r="B450" s="99">
        <v>309.67</v>
      </c>
      <c r="N450" s="23">
        <f>B450</f>
        <v>309.67</v>
      </c>
      <c r="O450" s="23">
        <f>SUM(B450:M450)</f>
        <v>309.67</v>
      </c>
      <c r="P450" s="103"/>
      <c r="Q450" s="117">
        <v>7.7100000000000002E-2</v>
      </c>
      <c r="R450" s="11">
        <f>IF(LEFT(AJ450,6)="Direct",N450,0)</f>
        <v>0</v>
      </c>
      <c r="S450" s="6">
        <f>N450-R450</f>
        <v>309.67</v>
      </c>
      <c r="T450" s="20">
        <f>R450+S450</f>
        <v>309.67</v>
      </c>
      <c r="U450" s="11">
        <f>IF(LEFT(AJ450,9)="direct-wa", N450,0)</f>
        <v>0</v>
      </c>
      <c r="V450" s="6">
        <f>IF(AJ450="direct-wa",0,N450*Q450)</f>
        <v>23.875557000000001</v>
      </c>
      <c r="W450" s="20">
        <f>U450+V450</f>
        <v>23.875557000000001</v>
      </c>
      <c r="X450" s="11">
        <f>IF(LEFT(AJ450,9)="direct-or",N450,0)</f>
        <v>0</v>
      </c>
      <c r="Y450" s="6">
        <f>S450-V450</f>
        <v>285.794443</v>
      </c>
      <c r="Z450" s="20">
        <f>X450+Y450</f>
        <v>285.794443</v>
      </c>
      <c r="AA450" s="25">
        <f>IF(LEFT(AJ450,6)="Direct",O450,0)</f>
        <v>0</v>
      </c>
      <c r="AB450" s="25">
        <f>O450-AA450</f>
        <v>309.67</v>
      </c>
      <c r="AC450" s="25">
        <f>AA450+AB450</f>
        <v>309.67</v>
      </c>
      <c r="AD450" s="25">
        <f>IF(LEFT(AJ450,9)="direct-wa", O450,0)</f>
        <v>0</v>
      </c>
      <c r="AE450" s="25">
        <f>IF(AJ450="direct-wa",0,O450*Q450)</f>
        <v>23.875557000000001</v>
      </c>
      <c r="AF450" s="25">
        <f>AD450+AE450</f>
        <v>23.875557000000001</v>
      </c>
      <c r="AG450" s="25">
        <f>IF(LEFT(AJ450,9)="direct-or",O450,0)</f>
        <v>0</v>
      </c>
      <c r="AH450" s="25">
        <f>AB450-AE450</f>
        <v>285.794443</v>
      </c>
      <c r="AI450" s="25">
        <f>AG450+AH450</f>
        <v>285.794443</v>
      </c>
      <c r="AJ450" s="7" t="s">
        <v>49</v>
      </c>
    </row>
    <row r="451" spans="1:36" outlineLevel="2" x14ac:dyDescent="0.25">
      <c r="A451" s="102"/>
      <c r="B451" s="99"/>
      <c r="C451" s="101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9"/>
      <c r="O451" s="109"/>
      <c r="P451" s="103"/>
      <c r="Q451" s="117"/>
      <c r="R451" s="11">
        <f t="shared" ref="R451:Z451" si="568">SUBTOTAL(9,R450:R450)</f>
        <v>0</v>
      </c>
      <c r="S451" s="6">
        <f t="shared" si="568"/>
        <v>309.67</v>
      </c>
      <c r="T451" s="20">
        <f t="shared" si="568"/>
        <v>309.67</v>
      </c>
      <c r="U451" s="11">
        <f t="shared" si="568"/>
        <v>0</v>
      </c>
      <c r="V451" s="6">
        <f t="shared" si="568"/>
        <v>23.875557000000001</v>
      </c>
      <c r="W451" s="20">
        <f t="shared" si="568"/>
        <v>23.875557000000001</v>
      </c>
      <c r="X451" s="11">
        <f t="shared" si="568"/>
        <v>0</v>
      </c>
      <c r="Y451" s="6">
        <f t="shared" si="568"/>
        <v>285.794443</v>
      </c>
      <c r="Z451" s="20">
        <f t="shared" si="568"/>
        <v>285.794443</v>
      </c>
      <c r="AA451" s="25"/>
      <c r="AB451" s="25"/>
      <c r="AC451" s="25"/>
      <c r="AD451" s="25"/>
      <c r="AE451" s="25"/>
      <c r="AF451" s="25"/>
      <c r="AG451" s="25"/>
      <c r="AH451" s="25"/>
      <c r="AI451" s="25"/>
      <c r="AJ451" s="118" t="s">
        <v>277</v>
      </c>
    </row>
    <row r="452" spans="1:36" outlineLevel="3" x14ac:dyDescent="0.25">
      <c r="A452" s="102" t="s">
        <v>122</v>
      </c>
      <c r="B452" s="99">
        <v>21815.46</v>
      </c>
      <c r="N452" s="23">
        <f>B452</f>
        <v>21815.46</v>
      </c>
      <c r="O452" s="23">
        <f>SUM(B452:M452)</f>
        <v>21815.46</v>
      </c>
      <c r="P452" s="103"/>
      <c r="Q452" s="117">
        <v>0.10979999999999999</v>
      </c>
      <c r="R452" s="11">
        <f>IF(LEFT(AJ452,6)="Direct",N452,0)</f>
        <v>0</v>
      </c>
      <c r="S452" s="6">
        <f>N452-R452</f>
        <v>21815.46</v>
      </c>
      <c r="T452" s="20">
        <f>R452+S452</f>
        <v>21815.46</v>
      </c>
      <c r="U452" s="11">
        <f>IF(LEFT(AJ452,9)="direct-wa", N452,0)</f>
        <v>0</v>
      </c>
      <c r="V452" s="6">
        <f>IF(AJ452="direct-wa",0,N452*Q452)</f>
        <v>2395.3375079999996</v>
      </c>
      <c r="W452" s="20">
        <f>U452+V452</f>
        <v>2395.3375079999996</v>
      </c>
      <c r="X452" s="11">
        <f>IF(LEFT(AJ452,9)="direct-or",N452,0)</f>
        <v>0</v>
      </c>
      <c r="Y452" s="6">
        <f>S452-V452</f>
        <v>19420.122491999999</v>
      </c>
      <c r="Z452" s="20">
        <f>X452+Y452</f>
        <v>19420.122491999999</v>
      </c>
      <c r="AA452" s="25">
        <f>IF(LEFT(AJ452,6)="Direct",O452,0)</f>
        <v>0</v>
      </c>
      <c r="AB452" s="25">
        <f>O452-AA452</f>
        <v>21815.46</v>
      </c>
      <c r="AC452" s="25">
        <f>AA452+AB452</f>
        <v>21815.46</v>
      </c>
      <c r="AD452" s="25">
        <f>IF(LEFT(AJ452,9)="direct-wa", O452,0)</f>
        <v>0</v>
      </c>
      <c r="AE452" s="25">
        <f>IF(AJ452="direct-wa",0,O452*Q452)</f>
        <v>2395.3375079999996</v>
      </c>
      <c r="AF452" s="25">
        <f>AD452+AE452</f>
        <v>2395.3375079999996</v>
      </c>
      <c r="AG452" s="25">
        <f>IF(LEFT(AJ452,9)="direct-or",O452,0)</f>
        <v>0</v>
      </c>
      <c r="AH452" s="25">
        <f>AB452-AE452</f>
        <v>19420.122491999999</v>
      </c>
      <c r="AI452" s="25">
        <f>AG452+AH452</f>
        <v>19420.122491999999</v>
      </c>
      <c r="AJ452" s="7" t="s">
        <v>46</v>
      </c>
    </row>
    <row r="453" spans="1:36" outlineLevel="3" x14ac:dyDescent="0.25">
      <c r="A453" s="102" t="s">
        <v>122</v>
      </c>
      <c r="B453" s="99">
        <v>527.12</v>
      </c>
      <c r="N453" s="23">
        <f>B453</f>
        <v>527.12</v>
      </c>
      <c r="O453" s="23">
        <f>SUM(B453:M453)</f>
        <v>527.12</v>
      </c>
      <c r="P453" s="103"/>
      <c r="Q453" s="117">
        <v>0.10979999999999999</v>
      </c>
      <c r="R453" s="11">
        <f>IF(LEFT(AJ453,6)="Direct",N453,0)</f>
        <v>0</v>
      </c>
      <c r="S453" s="6">
        <f>N453-R453</f>
        <v>527.12</v>
      </c>
      <c r="T453" s="20">
        <f>R453+S453</f>
        <v>527.12</v>
      </c>
      <c r="U453" s="11">
        <f>IF(LEFT(AJ453,9)="direct-wa", N453,0)</f>
        <v>0</v>
      </c>
      <c r="V453" s="6">
        <f>IF(AJ453="direct-wa",0,N453*Q453)</f>
        <v>57.877775999999997</v>
      </c>
      <c r="W453" s="20">
        <f>U453+V453</f>
        <v>57.877775999999997</v>
      </c>
      <c r="X453" s="11">
        <f>IF(LEFT(AJ453,9)="direct-or",N453,0)</f>
        <v>0</v>
      </c>
      <c r="Y453" s="6">
        <f>S453-V453</f>
        <v>469.24222400000002</v>
      </c>
      <c r="Z453" s="20">
        <f>X453+Y453</f>
        <v>469.24222400000002</v>
      </c>
      <c r="AA453" s="25">
        <f>IF(LEFT(AJ453,6)="Direct",O453,0)</f>
        <v>0</v>
      </c>
      <c r="AB453" s="25">
        <f>O453-AA453</f>
        <v>527.12</v>
      </c>
      <c r="AC453" s="25">
        <f>AA453+AB453</f>
        <v>527.12</v>
      </c>
      <c r="AD453" s="25">
        <f>IF(LEFT(AJ453,9)="direct-wa", O453,0)</f>
        <v>0</v>
      </c>
      <c r="AE453" s="25">
        <f>IF(AJ453="direct-wa",0,O453*Q453)</f>
        <v>57.877775999999997</v>
      </c>
      <c r="AF453" s="25">
        <f>AD453+AE453</f>
        <v>57.877775999999997</v>
      </c>
      <c r="AG453" s="25">
        <f>IF(LEFT(AJ453,9)="direct-or",O453,0)</f>
        <v>0</v>
      </c>
      <c r="AH453" s="25">
        <f>AB453-AE453</f>
        <v>469.24222400000002</v>
      </c>
      <c r="AI453" s="25">
        <f>AG453+AH453</f>
        <v>469.24222400000002</v>
      </c>
      <c r="AJ453" s="7" t="s">
        <v>46</v>
      </c>
    </row>
    <row r="454" spans="1:36" outlineLevel="3" x14ac:dyDescent="0.25">
      <c r="A454" s="102" t="s">
        <v>122</v>
      </c>
      <c r="B454" s="99">
        <v>864.68</v>
      </c>
      <c r="N454" s="23">
        <f>B454</f>
        <v>864.68</v>
      </c>
      <c r="O454" s="23">
        <f>SUM(B454:M454)</f>
        <v>864.68</v>
      </c>
      <c r="P454" s="103"/>
      <c r="Q454" s="117">
        <v>0.10979999999999999</v>
      </c>
      <c r="R454" s="11">
        <f>IF(LEFT(AJ454,6)="Direct",N454,0)</f>
        <v>0</v>
      </c>
      <c r="S454" s="6">
        <f>N454-R454</f>
        <v>864.68</v>
      </c>
      <c r="T454" s="20">
        <f>R454+S454</f>
        <v>864.68</v>
      </c>
      <c r="U454" s="11">
        <f>IF(LEFT(AJ454,9)="direct-wa", N454,0)</f>
        <v>0</v>
      </c>
      <c r="V454" s="6">
        <f>IF(AJ454="direct-wa",0,N454*Q454)</f>
        <v>94.941863999999995</v>
      </c>
      <c r="W454" s="20">
        <f>U454+V454</f>
        <v>94.941863999999995</v>
      </c>
      <c r="X454" s="11">
        <f>IF(LEFT(AJ454,9)="direct-or",N454,0)</f>
        <v>0</v>
      </c>
      <c r="Y454" s="6">
        <f>S454-V454</f>
        <v>769.73813599999994</v>
      </c>
      <c r="Z454" s="20">
        <f>X454+Y454</f>
        <v>769.73813599999994</v>
      </c>
      <c r="AA454" s="25">
        <f>IF(LEFT(AJ454,6)="Direct",O454,0)</f>
        <v>0</v>
      </c>
      <c r="AB454" s="25">
        <f>O454-AA454</f>
        <v>864.68</v>
      </c>
      <c r="AC454" s="25">
        <f>AA454+AB454</f>
        <v>864.68</v>
      </c>
      <c r="AD454" s="25">
        <f>IF(LEFT(AJ454,9)="direct-wa", O454,0)</f>
        <v>0</v>
      </c>
      <c r="AE454" s="25">
        <f>IF(AJ454="direct-wa",0,O454*Q454)</f>
        <v>94.941863999999995</v>
      </c>
      <c r="AF454" s="25">
        <f>AD454+AE454</f>
        <v>94.941863999999995</v>
      </c>
      <c r="AG454" s="25">
        <f>IF(LEFT(AJ454,9)="direct-or",O454,0)</f>
        <v>0</v>
      </c>
      <c r="AH454" s="25">
        <f>AB454-AE454</f>
        <v>769.73813599999994</v>
      </c>
      <c r="AI454" s="25">
        <f>AG454+AH454</f>
        <v>769.73813599999994</v>
      </c>
      <c r="AJ454" s="7" t="s">
        <v>46</v>
      </c>
    </row>
    <row r="455" spans="1:36" outlineLevel="2" x14ac:dyDescent="0.25">
      <c r="A455" s="102"/>
      <c r="B455" s="99"/>
      <c r="C455" s="101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9"/>
      <c r="O455" s="109"/>
      <c r="P455" s="103"/>
      <c r="Q455" s="117"/>
      <c r="R455" s="11">
        <f t="shared" ref="R455:Z455" si="569">SUBTOTAL(9,R452:R454)</f>
        <v>0</v>
      </c>
      <c r="S455" s="6">
        <f t="shared" si="569"/>
        <v>23207.26</v>
      </c>
      <c r="T455" s="20">
        <f t="shared" si="569"/>
        <v>23207.26</v>
      </c>
      <c r="U455" s="11">
        <f t="shared" si="569"/>
        <v>0</v>
      </c>
      <c r="V455" s="6">
        <f t="shared" si="569"/>
        <v>2548.1571479999993</v>
      </c>
      <c r="W455" s="20">
        <f t="shared" si="569"/>
        <v>2548.1571479999993</v>
      </c>
      <c r="X455" s="11">
        <f t="shared" si="569"/>
        <v>0</v>
      </c>
      <c r="Y455" s="6">
        <f t="shared" si="569"/>
        <v>20659.102852</v>
      </c>
      <c r="Z455" s="20">
        <f t="shared" si="569"/>
        <v>20659.102852</v>
      </c>
      <c r="AA455" s="25"/>
      <c r="AB455" s="25"/>
      <c r="AC455" s="25"/>
      <c r="AD455" s="25"/>
      <c r="AE455" s="25"/>
      <c r="AF455" s="25"/>
      <c r="AG455" s="25"/>
      <c r="AH455" s="25"/>
      <c r="AI455" s="25"/>
      <c r="AJ455" s="118" t="s">
        <v>284</v>
      </c>
    </row>
    <row r="456" spans="1:36" outlineLevel="3" x14ac:dyDescent="0.25">
      <c r="A456" s="102" t="s">
        <v>122</v>
      </c>
      <c r="B456" s="99"/>
      <c r="N456" s="23">
        <f>B456</f>
        <v>0</v>
      </c>
      <c r="O456" s="23">
        <f>SUM(B456:M456)</f>
        <v>0</v>
      </c>
      <c r="P456" s="103"/>
      <c r="Q456" s="117">
        <v>0</v>
      </c>
      <c r="R456" s="11">
        <f>IF(LEFT(AJ456,6)="Direct",N456,0)</f>
        <v>0</v>
      </c>
      <c r="S456" s="6">
        <f>N456-R456</f>
        <v>0</v>
      </c>
      <c r="T456" s="20">
        <f>R456+S456</f>
        <v>0</v>
      </c>
      <c r="U456" s="11">
        <f>IF(LEFT(AJ456,9)="direct-wa", N456,0)</f>
        <v>0</v>
      </c>
      <c r="V456" s="6">
        <f>IF(AJ456="direct-wa",0,N456*Q456)</f>
        <v>0</v>
      </c>
      <c r="W456" s="20">
        <f>U456+V456</f>
        <v>0</v>
      </c>
      <c r="X456" s="11">
        <f>IF(LEFT(AJ456,9)="direct-or",N456,0)</f>
        <v>0</v>
      </c>
      <c r="Y456" s="6">
        <f>S456-V456</f>
        <v>0</v>
      </c>
      <c r="Z456" s="20">
        <f>X456+Y456</f>
        <v>0</v>
      </c>
      <c r="AA456" s="25">
        <f>IF(LEFT(AJ456,6)="Direct",O456,0)</f>
        <v>0</v>
      </c>
      <c r="AB456" s="25">
        <f>O456-AA456</f>
        <v>0</v>
      </c>
      <c r="AC456" s="25">
        <f>AA456+AB456</f>
        <v>0</v>
      </c>
      <c r="AD456" s="25">
        <f>IF(LEFT(AJ456,9)="direct-wa", O456,0)</f>
        <v>0</v>
      </c>
      <c r="AE456" s="25">
        <f>IF(AJ456="direct-wa",0,O456*Q456)</f>
        <v>0</v>
      </c>
      <c r="AF456" s="25">
        <f>AD456+AE456</f>
        <v>0</v>
      </c>
      <c r="AG456" s="25">
        <f>IF(LEFT(AJ456,9)="direct-or",O456,0)</f>
        <v>0</v>
      </c>
      <c r="AH456" s="25">
        <f>AB456-AE456</f>
        <v>0</v>
      </c>
      <c r="AI456" s="25">
        <f>AG456+AH456</f>
        <v>0</v>
      </c>
      <c r="AJ456" s="7" t="s">
        <v>61</v>
      </c>
    </row>
    <row r="457" spans="1:36" outlineLevel="3" x14ac:dyDescent="0.25">
      <c r="A457" s="102" t="s">
        <v>122</v>
      </c>
      <c r="B457" s="99">
        <v>33.28</v>
      </c>
      <c r="N457" s="23">
        <f>B457</f>
        <v>33.28</v>
      </c>
      <c r="O457" s="23">
        <f>SUM(B457:M457)</f>
        <v>33.28</v>
      </c>
      <c r="P457" s="103"/>
      <c r="Q457" s="117">
        <v>0</v>
      </c>
      <c r="R457" s="11">
        <f>IF(LEFT(AJ457,6)="Direct",N457,0)</f>
        <v>33.28</v>
      </c>
      <c r="S457" s="6">
        <f>N457-R457</f>
        <v>0</v>
      </c>
      <c r="T457" s="20">
        <f>R457+S457</f>
        <v>33.28</v>
      </c>
      <c r="U457" s="11">
        <f>IF(LEFT(AJ457,9)="direct-wa", N457,0)</f>
        <v>0</v>
      </c>
      <c r="V457" s="6">
        <f>IF(AJ457="direct-wa",0,N457*Q457)</f>
        <v>0</v>
      </c>
      <c r="W457" s="20">
        <f>U457+V457</f>
        <v>0</v>
      </c>
      <c r="X457" s="11">
        <f>IF(LEFT(AJ457,9)="direct-or",N457,0)</f>
        <v>33.28</v>
      </c>
      <c r="Y457" s="6">
        <f>S457-V457</f>
        <v>0</v>
      </c>
      <c r="Z457" s="20">
        <f>X457+Y457</f>
        <v>33.28</v>
      </c>
      <c r="AA457" s="25">
        <f>IF(LEFT(AJ457,6)="Direct",O457,0)</f>
        <v>33.28</v>
      </c>
      <c r="AB457" s="25">
        <f>O457-AA457</f>
        <v>0</v>
      </c>
      <c r="AC457" s="25">
        <f>AA457+AB457</f>
        <v>33.28</v>
      </c>
      <c r="AD457" s="25">
        <f>IF(LEFT(AJ457,9)="direct-wa", O457,0)</f>
        <v>0</v>
      </c>
      <c r="AE457" s="25">
        <f>IF(AJ457="direct-wa",0,O457*Q457)</f>
        <v>0</v>
      </c>
      <c r="AF457" s="25">
        <f>AD457+AE457</f>
        <v>0</v>
      </c>
      <c r="AG457" s="25">
        <f>IF(LEFT(AJ457,9)="direct-or",O457,0)</f>
        <v>33.28</v>
      </c>
      <c r="AH457" s="25">
        <f>AB457-AE457</f>
        <v>0</v>
      </c>
      <c r="AI457" s="25">
        <f>AG457+AH457</f>
        <v>33.28</v>
      </c>
      <c r="AJ457" s="7" t="s">
        <v>61</v>
      </c>
    </row>
    <row r="458" spans="1:36" outlineLevel="3" x14ac:dyDescent="0.25">
      <c r="A458" s="102" t="s">
        <v>122</v>
      </c>
      <c r="B458" s="99"/>
      <c r="N458" s="23">
        <f>B458</f>
        <v>0</v>
      </c>
      <c r="O458" s="23">
        <f>SUM(B458:M458)</f>
        <v>0</v>
      </c>
      <c r="P458" s="103"/>
      <c r="Q458" s="117">
        <v>0</v>
      </c>
      <c r="R458" s="11">
        <f>IF(LEFT(AJ458,6)="Direct",N458,0)</f>
        <v>0</v>
      </c>
      <c r="S458" s="6">
        <f>N458-R458</f>
        <v>0</v>
      </c>
      <c r="T458" s="20">
        <f>R458+S458</f>
        <v>0</v>
      </c>
      <c r="U458" s="11">
        <f>IF(LEFT(AJ458,9)="direct-wa", N458,0)</f>
        <v>0</v>
      </c>
      <c r="V458" s="6">
        <f>IF(AJ458="direct-wa",0,N458*Q458)</f>
        <v>0</v>
      </c>
      <c r="W458" s="20">
        <f>U458+V458</f>
        <v>0</v>
      </c>
      <c r="X458" s="11">
        <f>IF(LEFT(AJ458,9)="direct-or",N458,0)</f>
        <v>0</v>
      </c>
      <c r="Y458" s="6">
        <f>S458-V458</f>
        <v>0</v>
      </c>
      <c r="Z458" s="20">
        <f>X458+Y458</f>
        <v>0</v>
      </c>
      <c r="AA458" s="25">
        <f>IF(LEFT(AJ458,6)="Direct",O458,0)</f>
        <v>0</v>
      </c>
      <c r="AB458" s="25">
        <f>O458-AA458</f>
        <v>0</v>
      </c>
      <c r="AC458" s="25">
        <f>AA458+AB458</f>
        <v>0</v>
      </c>
      <c r="AD458" s="25">
        <f>IF(LEFT(AJ458,9)="direct-wa", O458,0)</f>
        <v>0</v>
      </c>
      <c r="AE458" s="25">
        <f>IF(AJ458="direct-wa",0,O458*Q458)</f>
        <v>0</v>
      </c>
      <c r="AF458" s="25">
        <f>AD458+AE458</f>
        <v>0</v>
      </c>
      <c r="AG458" s="25">
        <f>IF(LEFT(AJ458,9)="direct-or",O458,0)</f>
        <v>0</v>
      </c>
      <c r="AH458" s="25">
        <f>AB458-AE458</f>
        <v>0</v>
      </c>
      <c r="AI458" s="25">
        <f>AG458+AH458</f>
        <v>0</v>
      </c>
      <c r="AJ458" s="7" t="s">
        <v>67</v>
      </c>
    </row>
    <row r="459" spans="1:36" outlineLevel="2" x14ac:dyDescent="0.25">
      <c r="A459" s="102"/>
      <c r="B459" s="99"/>
      <c r="C459" s="101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9"/>
      <c r="O459" s="109"/>
      <c r="P459" s="103"/>
      <c r="Q459" s="117"/>
      <c r="R459" s="11">
        <f t="shared" ref="R459:Z459" si="570">SUBTOTAL(9,R456:R458)</f>
        <v>33.28</v>
      </c>
      <c r="S459" s="6">
        <f t="shared" si="570"/>
        <v>0</v>
      </c>
      <c r="T459" s="20">
        <f t="shared" si="570"/>
        <v>33.28</v>
      </c>
      <c r="U459" s="11">
        <f t="shared" si="570"/>
        <v>0</v>
      </c>
      <c r="V459" s="6">
        <f t="shared" si="570"/>
        <v>0</v>
      </c>
      <c r="W459" s="20">
        <f t="shared" si="570"/>
        <v>0</v>
      </c>
      <c r="X459" s="11">
        <f t="shared" si="570"/>
        <v>33.28</v>
      </c>
      <c r="Y459" s="6">
        <f t="shared" si="570"/>
        <v>0</v>
      </c>
      <c r="Z459" s="20">
        <f t="shared" si="570"/>
        <v>33.28</v>
      </c>
      <c r="AA459" s="25"/>
      <c r="AB459" s="25"/>
      <c r="AC459" s="25"/>
      <c r="AD459" s="25"/>
      <c r="AE459" s="25"/>
      <c r="AF459" s="25"/>
      <c r="AG459" s="25"/>
      <c r="AH459" s="25"/>
      <c r="AI459" s="25"/>
      <c r="AJ459" s="118" t="s">
        <v>267</v>
      </c>
    </row>
    <row r="460" spans="1:36" outlineLevel="3" x14ac:dyDescent="0.25">
      <c r="A460" s="102" t="s">
        <v>122</v>
      </c>
      <c r="B460" s="99">
        <v>34346.39</v>
      </c>
      <c r="N460" s="23">
        <f t="shared" ref="N460:N470" si="571">B460</f>
        <v>34346.39</v>
      </c>
      <c r="O460" s="23">
        <f t="shared" ref="O460:O470" si="572">SUM(B460:M460)</f>
        <v>34346.39</v>
      </c>
      <c r="P460" s="103"/>
      <c r="Q460" s="117">
        <v>7.9699999999999993E-2</v>
      </c>
      <c r="R460" s="11">
        <f t="shared" ref="R460:R470" si="573">IF(LEFT(AJ460,6)="Direct",N460,0)</f>
        <v>0</v>
      </c>
      <c r="S460" s="6">
        <f t="shared" ref="S460:S470" si="574">N460-R460</f>
        <v>34346.39</v>
      </c>
      <c r="T460" s="20">
        <f t="shared" ref="T460:T470" si="575">R460+S460</f>
        <v>34346.39</v>
      </c>
      <c r="U460" s="11">
        <f t="shared" ref="U460:U470" si="576">IF(LEFT(AJ460,9)="direct-wa", N460,0)</f>
        <v>0</v>
      </c>
      <c r="V460" s="6">
        <f t="shared" ref="V460:V470" si="577">IF(AJ460="direct-wa",0,N460*Q460)</f>
        <v>2737.4072829999996</v>
      </c>
      <c r="W460" s="20">
        <f t="shared" ref="W460:W470" si="578">U460+V460</f>
        <v>2737.4072829999996</v>
      </c>
      <c r="X460" s="11">
        <f t="shared" ref="X460:X470" si="579">IF(LEFT(AJ460,9)="direct-or",N460,0)</f>
        <v>0</v>
      </c>
      <c r="Y460" s="6">
        <f t="shared" ref="Y460:Y470" si="580">S460-V460</f>
        <v>31608.982716999999</v>
      </c>
      <c r="Z460" s="20">
        <f t="shared" ref="Z460:Z470" si="581">X460+Y460</f>
        <v>31608.982716999999</v>
      </c>
      <c r="AA460" s="25">
        <f t="shared" ref="AA460:AA470" si="582">IF(LEFT(AJ460,6)="Direct",O460,0)</f>
        <v>0</v>
      </c>
      <c r="AB460" s="25">
        <f t="shared" ref="AB460:AB470" si="583">O460-AA460</f>
        <v>34346.39</v>
      </c>
      <c r="AC460" s="25">
        <f t="shared" ref="AC460:AC470" si="584">AA460+AB460</f>
        <v>34346.39</v>
      </c>
      <c r="AD460" s="25">
        <f t="shared" ref="AD460:AD470" si="585">IF(LEFT(AJ460,9)="direct-wa", O460,0)</f>
        <v>0</v>
      </c>
      <c r="AE460" s="25">
        <f t="shared" ref="AE460:AE470" si="586">IF(AJ460="direct-wa",0,O460*Q460)</f>
        <v>2737.4072829999996</v>
      </c>
      <c r="AF460" s="25">
        <f t="shared" ref="AF460:AF470" si="587">AD460+AE460</f>
        <v>2737.4072829999996</v>
      </c>
      <c r="AG460" s="25">
        <f t="shared" ref="AG460:AG470" si="588">IF(LEFT(AJ460,9)="direct-or",O460,0)</f>
        <v>0</v>
      </c>
      <c r="AH460" s="25">
        <f t="shared" ref="AH460:AH470" si="589">AB460-AE460</f>
        <v>31608.982716999999</v>
      </c>
      <c r="AI460" s="25">
        <f t="shared" ref="AI460:AI470" si="590">AG460+AH460</f>
        <v>31608.982716999999</v>
      </c>
      <c r="AJ460" s="7" t="s">
        <v>48</v>
      </c>
    </row>
    <row r="461" spans="1:36" outlineLevel="3" x14ac:dyDescent="0.25">
      <c r="A461" s="102" t="s">
        <v>122</v>
      </c>
      <c r="B461" s="99">
        <v>17894.79</v>
      </c>
      <c r="N461" s="23">
        <f t="shared" si="571"/>
        <v>17894.79</v>
      </c>
      <c r="O461" s="23">
        <f t="shared" si="572"/>
        <v>17894.79</v>
      </c>
      <c r="P461" s="103"/>
      <c r="Q461" s="117">
        <v>7.9699999999999993E-2</v>
      </c>
      <c r="R461" s="11">
        <f t="shared" si="573"/>
        <v>0</v>
      </c>
      <c r="S461" s="6">
        <f t="shared" si="574"/>
        <v>17894.79</v>
      </c>
      <c r="T461" s="20">
        <f t="shared" si="575"/>
        <v>17894.79</v>
      </c>
      <c r="U461" s="11">
        <f t="shared" si="576"/>
        <v>0</v>
      </c>
      <c r="V461" s="6">
        <f t="shared" si="577"/>
        <v>1426.2147629999999</v>
      </c>
      <c r="W461" s="20">
        <f t="shared" si="578"/>
        <v>1426.2147629999999</v>
      </c>
      <c r="X461" s="11">
        <f t="shared" si="579"/>
        <v>0</v>
      </c>
      <c r="Y461" s="6">
        <f t="shared" si="580"/>
        <v>16468.575237000001</v>
      </c>
      <c r="Z461" s="20">
        <f t="shared" si="581"/>
        <v>16468.575237000001</v>
      </c>
      <c r="AA461" s="25">
        <f t="shared" si="582"/>
        <v>0</v>
      </c>
      <c r="AB461" s="25">
        <f t="shared" si="583"/>
        <v>17894.79</v>
      </c>
      <c r="AC461" s="25">
        <f t="shared" si="584"/>
        <v>17894.79</v>
      </c>
      <c r="AD461" s="25">
        <f t="shared" si="585"/>
        <v>0</v>
      </c>
      <c r="AE461" s="25">
        <f t="shared" si="586"/>
        <v>1426.2147629999999</v>
      </c>
      <c r="AF461" s="25">
        <f t="shared" si="587"/>
        <v>1426.2147629999999</v>
      </c>
      <c r="AG461" s="25">
        <f t="shared" si="588"/>
        <v>0</v>
      </c>
      <c r="AH461" s="25">
        <f t="shared" si="589"/>
        <v>16468.575237000001</v>
      </c>
      <c r="AI461" s="25">
        <f t="shared" si="590"/>
        <v>16468.575237000001</v>
      </c>
      <c r="AJ461" s="7" t="s">
        <v>48</v>
      </c>
    </row>
    <row r="462" spans="1:36" outlineLevel="3" x14ac:dyDescent="0.25">
      <c r="A462" s="102" t="s">
        <v>122</v>
      </c>
      <c r="B462" s="99">
        <v>9380.65</v>
      </c>
      <c r="N462" s="23">
        <f t="shared" si="571"/>
        <v>9380.65</v>
      </c>
      <c r="O462" s="23">
        <f t="shared" si="572"/>
        <v>9380.65</v>
      </c>
      <c r="P462" s="103"/>
      <c r="Q462" s="117">
        <v>7.9699999999999993E-2</v>
      </c>
      <c r="R462" s="11">
        <f t="shared" si="573"/>
        <v>0</v>
      </c>
      <c r="S462" s="6">
        <f t="shared" si="574"/>
        <v>9380.65</v>
      </c>
      <c r="T462" s="20">
        <f t="shared" si="575"/>
        <v>9380.65</v>
      </c>
      <c r="U462" s="11">
        <f t="shared" si="576"/>
        <v>0</v>
      </c>
      <c r="V462" s="6">
        <f t="shared" si="577"/>
        <v>747.63780499999996</v>
      </c>
      <c r="W462" s="20">
        <f t="shared" si="578"/>
        <v>747.63780499999996</v>
      </c>
      <c r="X462" s="11">
        <f t="shared" si="579"/>
        <v>0</v>
      </c>
      <c r="Y462" s="6">
        <f t="shared" si="580"/>
        <v>8633.0121949999993</v>
      </c>
      <c r="Z462" s="20">
        <f t="shared" si="581"/>
        <v>8633.0121949999993</v>
      </c>
      <c r="AA462" s="25">
        <f t="shared" si="582"/>
        <v>0</v>
      </c>
      <c r="AB462" s="25">
        <f t="shared" si="583"/>
        <v>9380.65</v>
      </c>
      <c r="AC462" s="25">
        <f t="shared" si="584"/>
        <v>9380.65</v>
      </c>
      <c r="AD462" s="25">
        <f t="shared" si="585"/>
        <v>0</v>
      </c>
      <c r="AE462" s="25">
        <f t="shared" si="586"/>
        <v>747.63780499999996</v>
      </c>
      <c r="AF462" s="25">
        <f t="shared" si="587"/>
        <v>747.63780499999996</v>
      </c>
      <c r="AG462" s="25">
        <f t="shared" si="588"/>
        <v>0</v>
      </c>
      <c r="AH462" s="25">
        <f t="shared" si="589"/>
        <v>8633.0121949999993</v>
      </c>
      <c r="AI462" s="25">
        <f t="shared" si="590"/>
        <v>8633.0121949999993</v>
      </c>
      <c r="AJ462" s="7" t="s">
        <v>48</v>
      </c>
    </row>
    <row r="463" spans="1:36" outlineLevel="3" x14ac:dyDescent="0.25">
      <c r="A463" s="102" t="s">
        <v>122</v>
      </c>
      <c r="B463" s="99">
        <v>1867.27</v>
      </c>
      <c r="N463" s="23">
        <f t="shared" si="571"/>
        <v>1867.27</v>
      </c>
      <c r="O463" s="23">
        <f t="shared" si="572"/>
        <v>1867.27</v>
      </c>
      <c r="P463" s="103"/>
      <c r="Q463" s="117">
        <v>7.9699999999999993E-2</v>
      </c>
      <c r="R463" s="11">
        <f t="shared" si="573"/>
        <v>0</v>
      </c>
      <c r="S463" s="6">
        <f t="shared" si="574"/>
        <v>1867.27</v>
      </c>
      <c r="T463" s="20">
        <f t="shared" si="575"/>
        <v>1867.27</v>
      </c>
      <c r="U463" s="11">
        <f t="shared" si="576"/>
        <v>0</v>
      </c>
      <c r="V463" s="6">
        <f t="shared" si="577"/>
        <v>148.82141899999999</v>
      </c>
      <c r="W463" s="20">
        <f t="shared" si="578"/>
        <v>148.82141899999999</v>
      </c>
      <c r="X463" s="11">
        <f t="shared" si="579"/>
        <v>0</v>
      </c>
      <c r="Y463" s="6">
        <f t="shared" si="580"/>
        <v>1718.4485810000001</v>
      </c>
      <c r="Z463" s="20">
        <f t="shared" si="581"/>
        <v>1718.4485810000001</v>
      </c>
      <c r="AA463" s="25">
        <f t="shared" si="582"/>
        <v>0</v>
      </c>
      <c r="AB463" s="25">
        <f t="shared" si="583"/>
        <v>1867.27</v>
      </c>
      <c r="AC463" s="25">
        <f t="shared" si="584"/>
        <v>1867.27</v>
      </c>
      <c r="AD463" s="25">
        <f t="shared" si="585"/>
        <v>0</v>
      </c>
      <c r="AE463" s="25">
        <f t="shared" si="586"/>
        <v>148.82141899999999</v>
      </c>
      <c r="AF463" s="25">
        <f t="shared" si="587"/>
        <v>148.82141899999999</v>
      </c>
      <c r="AG463" s="25">
        <f t="shared" si="588"/>
        <v>0</v>
      </c>
      <c r="AH463" s="25">
        <f t="shared" si="589"/>
        <v>1718.4485810000001</v>
      </c>
      <c r="AI463" s="25">
        <f t="shared" si="590"/>
        <v>1718.4485810000001</v>
      </c>
      <c r="AJ463" s="7" t="s">
        <v>48</v>
      </c>
    </row>
    <row r="464" spans="1:36" outlineLevel="3" x14ac:dyDescent="0.25">
      <c r="A464" s="102" t="s">
        <v>122</v>
      </c>
      <c r="B464" s="99">
        <v>7119.45</v>
      </c>
      <c r="N464" s="23">
        <f t="shared" si="571"/>
        <v>7119.45</v>
      </c>
      <c r="O464" s="23">
        <f t="shared" si="572"/>
        <v>7119.45</v>
      </c>
      <c r="P464" s="103"/>
      <c r="Q464" s="117">
        <v>7.9699999999999993E-2</v>
      </c>
      <c r="R464" s="11">
        <f t="shared" si="573"/>
        <v>0</v>
      </c>
      <c r="S464" s="6">
        <f t="shared" si="574"/>
        <v>7119.45</v>
      </c>
      <c r="T464" s="20">
        <f t="shared" si="575"/>
        <v>7119.45</v>
      </c>
      <c r="U464" s="11">
        <f t="shared" si="576"/>
        <v>0</v>
      </c>
      <c r="V464" s="6">
        <f t="shared" si="577"/>
        <v>567.42016499999988</v>
      </c>
      <c r="W464" s="20">
        <f t="shared" si="578"/>
        <v>567.42016499999988</v>
      </c>
      <c r="X464" s="11">
        <f t="shared" si="579"/>
        <v>0</v>
      </c>
      <c r="Y464" s="6">
        <f t="shared" si="580"/>
        <v>6552.0298350000003</v>
      </c>
      <c r="Z464" s="20">
        <f t="shared" si="581"/>
        <v>6552.0298350000003</v>
      </c>
      <c r="AA464" s="25">
        <f t="shared" si="582"/>
        <v>0</v>
      </c>
      <c r="AB464" s="25">
        <f t="shared" si="583"/>
        <v>7119.45</v>
      </c>
      <c r="AC464" s="25">
        <f t="shared" si="584"/>
        <v>7119.45</v>
      </c>
      <c r="AD464" s="25">
        <f t="shared" si="585"/>
        <v>0</v>
      </c>
      <c r="AE464" s="25">
        <f t="shared" si="586"/>
        <v>567.42016499999988</v>
      </c>
      <c r="AF464" s="25">
        <f t="shared" si="587"/>
        <v>567.42016499999988</v>
      </c>
      <c r="AG464" s="25">
        <f t="shared" si="588"/>
        <v>0</v>
      </c>
      <c r="AH464" s="25">
        <f t="shared" si="589"/>
        <v>6552.0298350000003</v>
      </c>
      <c r="AI464" s="25">
        <f t="shared" si="590"/>
        <v>6552.0298350000003</v>
      </c>
      <c r="AJ464" s="7" t="s">
        <v>48</v>
      </c>
    </row>
    <row r="465" spans="1:36" outlineLevel="3" x14ac:dyDescent="0.25">
      <c r="A465" s="102" t="s">
        <v>122</v>
      </c>
      <c r="B465" s="99">
        <v>618.07000000000005</v>
      </c>
      <c r="N465" s="23">
        <f t="shared" si="571"/>
        <v>618.07000000000005</v>
      </c>
      <c r="O465" s="23">
        <f t="shared" si="572"/>
        <v>618.07000000000005</v>
      </c>
      <c r="P465" s="103"/>
      <c r="Q465" s="117">
        <v>7.9699999999999993E-2</v>
      </c>
      <c r="R465" s="11">
        <f t="shared" si="573"/>
        <v>0</v>
      </c>
      <c r="S465" s="6">
        <f t="shared" si="574"/>
        <v>618.07000000000005</v>
      </c>
      <c r="T465" s="20">
        <f t="shared" si="575"/>
        <v>618.07000000000005</v>
      </c>
      <c r="U465" s="11">
        <f t="shared" si="576"/>
        <v>0</v>
      </c>
      <c r="V465" s="6">
        <f t="shared" si="577"/>
        <v>49.260179000000001</v>
      </c>
      <c r="W465" s="20">
        <f t="shared" si="578"/>
        <v>49.260179000000001</v>
      </c>
      <c r="X465" s="11">
        <f t="shared" si="579"/>
        <v>0</v>
      </c>
      <c r="Y465" s="6">
        <f t="shared" si="580"/>
        <v>568.80982100000006</v>
      </c>
      <c r="Z465" s="20">
        <f t="shared" si="581"/>
        <v>568.80982100000006</v>
      </c>
      <c r="AA465" s="25">
        <f t="shared" si="582"/>
        <v>0</v>
      </c>
      <c r="AB465" s="25">
        <f t="shared" si="583"/>
        <v>618.07000000000005</v>
      </c>
      <c r="AC465" s="25">
        <f t="shared" si="584"/>
        <v>618.07000000000005</v>
      </c>
      <c r="AD465" s="25">
        <f t="shared" si="585"/>
        <v>0</v>
      </c>
      <c r="AE465" s="25">
        <f t="shared" si="586"/>
        <v>49.260179000000001</v>
      </c>
      <c r="AF465" s="25">
        <f t="shared" si="587"/>
        <v>49.260179000000001</v>
      </c>
      <c r="AG465" s="25">
        <f t="shared" si="588"/>
        <v>0</v>
      </c>
      <c r="AH465" s="25">
        <f t="shared" si="589"/>
        <v>568.80982100000006</v>
      </c>
      <c r="AI465" s="25">
        <f t="shared" si="590"/>
        <v>568.80982100000006</v>
      </c>
      <c r="AJ465" s="7" t="s">
        <v>48</v>
      </c>
    </row>
    <row r="466" spans="1:36" outlineLevel="3" x14ac:dyDescent="0.25">
      <c r="A466" s="102" t="s">
        <v>122</v>
      </c>
      <c r="B466" s="99">
        <v>2140.0300000000002</v>
      </c>
      <c r="N466" s="23">
        <f t="shared" si="571"/>
        <v>2140.0300000000002</v>
      </c>
      <c r="O466" s="23">
        <f t="shared" si="572"/>
        <v>2140.0300000000002</v>
      </c>
      <c r="P466" s="103"/>
      <c r="Q466" s="117">
        <v>7.9699999999999993E-2</v>
      </c>
      <c r="R466" s="11">
        <f t="shared" si="573"/>
        <v>0</v>
      </c>
      <c r="S466" s="6">
        <f t="shared" si="574"/>
        <v>2140.0300000000002</v>
      </c>
      <c r="T466" s="20">
        <f t="shared" si="575"/>
        <v>2140.0300000000002</v>
      </c>
      <c r="U466" s="11">
        <f t="shared" si="576"/>
        <v>0</v>
      </c>
      <c r="V466" s="6">
        <f t="shared" si="577"/>
        <v>170.56039100000001</v>
      </c>
      <c r="W466" s="20">
        <f t="shared" si="578"/>
        <v>170.56039100000001</v>
      </c>
      <c r="X466" s="11">
        <f t="shared" si="579"/>
        <v>0</v>
      </c>
      <c r="Y466" s="6">
        <f t="shared" si="580"/>
        <v>1969.4696090000002</v>
      </c>
      <c r="Z466" s="20">
        <f t="shared" si="581"/>
        <v>1969.4696090000002</v>
      </c>
      <c r="AA466" s="25">
        <f t="shared" si="582"/>
        <v>0</v>
      </c>
      <c r="AB466" s="25">
        <f t="shared" si="583"/>
        <v>2140.0300000000002</v>
      </c>
      <c r="AC466" s="25">
        <f t="shared" si="584"/>
        <v>2140.0300000000002</v>
      </c>
      <c r="AD466" s="25">
        <f t="shared" si="585"/>
        <v>0</v>
      </c>
      <c r="AE466" s="25">
        <f t="shared" si="586"/>
        <v>170.56039100000001</v>
      </c>
      <c r="AF466" s="25">
        <f t="shared" si="587"/>
        <v>170.56039100000001</v>
      </c>
      <c r="AG466" s="25">
        <f t="shared" si="588"/>
        <v>0</v>
      </c>
      <c r="AH466" s="25">
        <f t="shared" si="589"/>
        <v>1969.4696090000002</v>
      </c>
      <c r="AI466" s="25">
        <f t="shared" si="590"/>
        <v>1969.4696090000002</v>
      </c>
      <c r="AJ466" s="7" t="s">
        <v>48</v>
      </c>
    </row>
    <row r="467" spans="1:36" outlineLevel="3" x14ac:dyDescent="0.25">
      <c r="A467" s="102" t="s">
        <v>122</v>
      </c>
      <c r="B467" s="99">
        <v>22765.67</v>
      </c>
      <c r="N467" s="23">
        <f t="shared" si="571"/>
        <v>22765.67</v>
      </c>
      <c r="O467" s="23">
        <f t="shared" si="572"/>
        <v>22765.67</v>
      </c>
      <c r="P467" s="103"/>
      <c r="Q467" s="117">
        <v>7.9699999999999993E-2</v>
      </c>
      <c r="R467" s="11">
        <f t="shared" si="573"/>
        <v>0</v>
      </c>
      <c r="S467" s="6">
        <f t="shared" si="574"/>
        <v>22765.67</v>
      </c>
      <c r="T467" s="20">
        <f t="shared" si="575"/>
        <v>22765.67</v>
      </c>
      <c r="U467" s="11">
        <f t="shared" si="576"/>
        <v>0</v>
      </c>
      <c r="V467" s="6">
        <f t="shared" si="577"/>
        <v>1814.4238989999997</v>
      </c>
      <c r="W467" s="20">
        <f t="shared" si="578"/>
        <v>1814.4238989999997</v>
      </c>
      <c r="X467" s="11">
        <f t="shared" si="579"/>
        <v>0</v>
      </c>
      <c r="Y467" s="6">
        <f t="shared" si="580"/>
        <v>20951.246100999997</v>
      </c>
      <c r="Z467" s="20">
        <f t="shared" si="581"/>
        <v>20951.246100999997</v>
      </c>
      <c r="AA467" s="25">
        <f t="shared" si="582"/>
        <v>0</v>
      </c>
      <c r="AB467" s="25">
        <f t="shared" si="583"/>
        <v>22765.67</v>
      </c>
      <c r="AC467" s="25">
        <f t="shared" si="584"/>
        <v>22765.67</v>
      </c>
      <c r="AD467" s="25">
        <f t="shared" si="585"/>
        <v>0</v>
      </c>
      <c r="AE467" s="25">
        <f t="shared" si="586"/>
        <v>1814.4238989999997</v>
      </c>
      <c r="AF467" s="25">
        <f t="shared" si="587"/>
        <v>1814.4238989999997</v>
      </c>
      <c r="AG467" s="25">
        <f t="shared" si="588"/>
        <v>0</v>
      </c>
      <c r="AH467" s="25">
        <f t="shared" si="589"/>
        <v>20951.246100999997</v>
      </c>
      <c r="AI467" s="25">
        <f t="shared" si="590"/>
        <v>20951.246100999997</v>
      </c>
      <c r="AJ467" s="7" t="s">
        <v>48</v>
      </c>
    </row>
    <row r="468" spans="1:36" outlineLevel="3" x14ac:dyDescent="0.25">
      <c r="A468" s="102" t="s">
        <v>122</v>
      </c>
      <c r="B468" s="99">
        <v>7404.46</v>
      </c>
      <c r="N468" s="23">
        <f t="shared" si="571"/>
        <v>7404.46</v>
      </c>
      <c r="O468" s="23">
        <f t="shared" si="572"/>
        <v>7404.46</v>
      </c>
      <c r="P468" s="103"/>
      <c r="Q468" s="117">
        <v>7.9699999999999993E-2</v>
      </c>
      <c r="R468" s="11">
        <f t="shared" si="573"/>
        <v>0</v>
      </c>
      <c r="S468" s="6">
        <f t="shared" si="574"/>
        <v>7404.46</v>
      </c>
      <c r="T468" s="20">
        <f t="shared" si="575"/>
        <v>7404.46</v>
      </c>
      <c r="U468" s="11">
        <f t="shared" si="576"/>
        <v>0</v>
      </c>
      <c r="V468" s="6">
        <f t="shared" si="577"/>
        <v>590.13546199999996</v>
      </c>
      <c r="W468" s="20">
        <f t="shared" si="578"/>
        <v>590.13546199999996</v>
      </c>
      <c r="X468" s="11">
        <f t="shared" si="579"/>
        <v>0</v>
      </c>
      <c r="Y468" s="6">
        <f t="shared" si="580"/>
        <v>6814.3245379999998</v>
      </c>
      <c r="Z468" s="20">
        <f t="shared" si="581"/>
        <v>6814.3245379999998</v>
      </c>
      <c r="AA468" s="25">
        <f t="shared" si="582"/>
        <v>0</v>
      </c>
      <c r="AB468" s="25">
        <f t="shared" si="583"/>
        <v>7404.46</v>
      </c>
      <c r="AC468" s="25">
        <f t="shared" si="584"/>
        <v>7404.46</v>
      </c>
      <c r="AD468" s="25">
        <f t="shared" si="585"/>
        <v>0</v>
      </c>
      <c r="AE468" s="25">
        <f t="shared" si="586"/>
        <v>590.13546199999996</v>
      </c>
      <c r="AF468" s="25">
        <f t="shared" si="587"/>
        <v>590.13546199999996</v>
      </c>
      <c r="AG468" s="25">
        <f t="shared" si="588"/>
        <v>0</v>
      </c>
      <c r="AH468" s="25">
        <f t="shared" si="589"/>
        <v>6814.3245379999998</v>
      </c>
      <c r="AI468" s="25">
        <f t="shared" si="590"/>
        <v>6814.3245379999998</v>
      </c>
      <c r="AJ468" s="7" t="s">
        <v>48</v>
      </c>
    </row>
    <row r="469" spans="1:36" outlineLevel="3" x14ac:dyDescent="0.25">
      <c r="A469" s="102" t="s">
        <v>122</v>
      </c>
      <c r="B469" s="99"/>
      <c r="N469" s="23">
        <f t="shared" si="571"/>
        <v>0</v>
      </c>
      <c r="O469" s="23">
        <f t="shared" si="572"/>
        <v>0</v>
      </c>
      <c r="P469" s="103"/>
      <c r="Q469" s="117">
        <v>7.9699999999999993E-2</v>
      </c>
      <c r="R469" s="11">
        <f t="shared" si="573"/>
        <v>0</v>
      </c>
      <c r="S469" s="6">
        <f t="shared" si="574"/>
        <v>0</v>
      </c>
      <c r="T469" s="20">
        <f t="shared" si="575"/>
        <v>0</v>
      </c>
      <c r="U469" s="11">
        <f t="shared" si="576"/>
        <v>0</v>
      </c>
      <c r="V469" s="6">
        <f t="shared" si="577"/>
        <v>0</v>
      </c>
      <c r="W469" s="20">
        <f t="shared" si="578"/>
        <v>0</v>
      </c>
      <c r="X469" s="11">
        <f t="shared" si="579"/>
        <v>0</v>
      </c>
      <c r="Y469" s="6">
        <f t="shared" si="580"/>
        <v>0</v>
      </c>
      <c r="Z469" s="20">
        <f t="shared" si="581"/>
        <v>0</v>
      </c>
      <c r="AA469" s="25">
        <f t="shared" si="582"/>
        <v>0</v>
      </c>
      <c r="AB469" s="25">
        <f t="shared" si="583"/>
        <v>0</v>
      </c>
      <c r="AC469" s="25">
        <f t="shared" si="584"/>
        <v>0</v>
      </c>
      <c r="AD469" s="25">
        <f t="shared" si="585"/>
        <v>0</v>
      </c>
      <c r="AE469" s="25">
        <f t="shared" si="586"/>
        <v>0</v>
      </c>
      <c r="AF469" s="25">
        <f t="shared" si="587"/>
        <v>0</v>
      </c>
      <c r="AG469" s="25">
        <f t="shared" si="588"/>
        <v>0</v>
      </c>
      <c r="AH469" s="25">
        <f t="shared" si="589"/>
        <v>0</v>
      </c>
      <c r="AI469" s="25">
        <f t="shared" si="590"/>
        <v>0</v>
      </c>
      <c r="AJ469" s="7" t="s">
        <v>50</v>
      </c>
    </row>
    <row r="470" spans="1:36" outlineLevel="3" x14ac:dyDescent="0.25">
      <c r="A470" s="102" t="s">
        <v>122</v>
      </c>
      <c r="B470" s="99">
        <v>1713.14</v>
      </c>
      <c r="N470" s="23">
        <f t="shared" si="571"/>
        <v>1713.14</v>
      </c>
      <c r="O470" s="23">
        <f t="shared" si="572"/>
        <v>1713.14</v>
      </c>
      <c r="P470" s="103"/>
      <c r="Q470" s="117">
        <v>7.9699999999999993E-2</v>
      </c>
      <c r="R470" s="11">
        <f t="shared" si="573"/>
        <v>0</v>
      </c>
      <c r="S470" s="6">
        <f t="shared" si="574"/>
        <v>1713.14</v>
      </c>
      <c r="T470" s="20">
        <f t="shared" si="575"/>
        <v>1713.14</v>
      </c>
      <c r="U470" s="11">
        <f t="shared" si="576"/>
        <v>0</v>
      </c>
      <c r="V470" s="6">
        <f t="shared" si="577"/>
        <v>136.53725800000001</v>
      </c>
      <c r="W470" s="20">
        <f t="shared" si="578"/>
        <v>136.53725800000001</v>
      </c>
      <c r="X470" s="11">
        <f t="shared" si="579"/>
        <v>0</v>
      </c>
      <c r="Y470" s="6">
        <f t="shared" si="580"/>
        <v>1576.602742</v>
      </c>
      <c r="Z470" s="20">
        <f t="shared" si="581"/>
        <v>1576.602742</v>
      </c>
      <c r="AA470" s="25">
        <f t="shared" si="582"/>
        <v>0</v>
      </c>
      <c r="AB470" s="25">
        <f t="shared" si="583"/>
        <v>1713.14</v>
      </c>
      <c r="AC470" s="25">
        <f t="shared" si="584"/>
        <v>1713.14</v>
      </c>
      <c r="AD470" s="25">
        <f t="shared" si="585"/>
        <v>0</v>
      </c>
      <c r="AE470" s="25">
        <f t="shared" si="586"/>
        <v>136.53725800000001</v>
      </c>
      <c r="AF470" s="25">
        <f t="shared" si="587"/>
        <v>136.53725800000001</v>
      </c>
      <c r="AG470" s="25">
        <f t="shared" si="588"/>
        <v>0</v>
      </c>
      <c r="AH470" s="25">
        <f t="shared" si="589"/>
        <v>1576.602742</v>
      </c>
      <c r="AI470" s="25">
        <f t="shared" si="590"/>
        <v>1576.602742</v>
      </c>
      <c r="AJ470" s="7" t="s">
        <v>48</v>
      </c>
    </row>
    <row r="471" spans="1:36" outlineLevel="2" x14ac:dyDescent="0.25">
      <c r="A471" s="102"/>
      <c r="B471" s="99"/>
      <c r="C471" s="101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9"/>
      <c r="O471" s="109"/>
      <c r="P471" s="103"/>
      <c r="Q471" s="117"/>
      <c r="R471" s="11">
        <f t="shared" ref="R471:Z471" si="591">SUBTOTAL(9,R460:R470)</f>
        <v>0</v>
      </c>
      <c r="S471" s="6">
        <f t="shared" si="591"/>
        <v>105249.92000000001</v>
      </c>
      <c r="T471" s="20">
        <f t="shared" si="591"/>
        <v>105249.92000000001</v>
      </c>
      <c r="U471" s="11">
        <f t="shared" si="591"/>
        <v>0</v>
      </c>
      <c r="V471" s="6">
        <f t="shared" si="591"/>
        <v>8388.4186239999981</v>
      </c>
      <c r="W471" s="20">
        <f t="shared" si="591"/>
        <v>8388.4186239999981</v>
      </c>
      <c r="X471" s="11">
        <f t="shared" si="591"/>
        <v>0</v>
      </c>
      <c r="Y471" s="6">
        <f t="shared" si="591"/>
        <v>96861.501376000015</v>
      </c>
      <c r="Z471" s="20">
        <f t="shared" si="591"/>
        <v>96861.501376000015</v>
      </c>
      <c r="AA471" s="25"/>
      <c r="AB471" s="25"/>
      <c r="AC471" s="25"/>
      <c r="AD471" s="25"/>
      <c r="AE471" s="25"/>
      <c r="AF471" s="25"/>
      <c r="AG471" s="25"/>
      <c r="AH471" s="25"/>
      <c r="AI471" s="25"/>
      <c r="AJ471" s="118" t="s">
        <v>269</v>
      </c>
    </row>
    <row r="472" spans="1:36" outlineLevel="3" x14ac:dyDescent="0.25">
      <c r="A472" s="102" t="s">
        <v>122</v>
      </c>
      <c r="B472" s="99">
        <v>98</v>
      </c>
      <c r="N472" s="23">
        <f>B472</f>
        <v>98</v>
      </c>
      <c r="O472" s="23">
        <f>SUM(B472:M472)</f>
        <v>98</v>
      </c>
      <c r="P472" s="103"/>
      <c r="Q472" s="117">
        <v>1.17E-2</v>
      </c>
      <c r="R472" s="11">
        <f>IF(LEFT(AJ472,6)="Direct",N472,0)</f>
        <v>0</v>
      </c>
      <c r="S472" s="6">
        <f>N472-R472</f>
        <v>98</v>
      </c>
      <c r="T472" s="20">
        <f>R472+S472</f>
        <v>98</v>
      </c>
      <c r="U472" s="11">
        <f>IF(LEFT(AJ472,9)="direct-wa", N472,0)</f>
        <v>0</v>
      </c>
      <c r="V472" s="6">
        <f>IF(AJ472="direct-wa",0,N472*Q472)</f>
        <v>1.1466000000000001</v>
      </c>
      <c r="W472" s="20">
        <f>U472+V472</f>
        <v>1.1466000000000001</v>
      </c>
      <c r="X472" s="11">
        <f>IF(LEFT(AJ472,9)="direct-or",N472,0)</f>
        <v>0</v>
      </c>
      <c r="Y472" s="6">
        <f>S472-V472</f>
        <v>96.853399999999993</v>
      </c>
      <c r="Z472" s="20">
        <f>X472+Y472</f>
        <v>96.853399999999993</v>
      </c>
      <c r="AA472" s="25">
        <f>IF(LEFT(AJ472,6)="Direct",O472,0)</f>
        <v>0</v>
      </c>
      <c r="AB472" s="25">
        <f>O472-AA472</f>
        <v>98</v>
      </c>
      <c r="AC472" s="25">
        <f>AA472+AB472</f>
        <v>98</v>
      </c>
      <c r="AD472" s="25">
        <f>IF(LEFT(AJ472,9)="direct-wa", O472,0)</f>
        <v>0</v>
      </c>
      <c r="AE472" s="25">
        <f>IF(AJ472="direct-wa",0,O472*Q472)</f>
        <v>1.1466000000000001</v>
      </c>
      <c r="AF472" s="25">
        <f>AD472+AE472</f>
        <v>1.1466000000000001</v>
      </c>
      <c r="AG472" s="25">
        <f>IF(LEFT(AJ472,9)="direct-or",O472,0)</f>
        <v>0</v>
      </c>
      <c r="AH472" s="25">
        <f>AB472-AE472</f>
        <v>96.853399999999993</v>
      </c>
      <c r="AI472" s="25">
        <f>AG472+AH472</f>
        <v>96.853399999999993</v>
      </c>
      <c r="AJ472" s="7" t="s">
        <v>262</v>
      </c>
    </row>
    <row r="473" spans="1:36" outlineLevel="3" x14ac:dyDescent="0.25">
      <c r="A473" s="102" t="s">
        <v>122</v>
      </c>
      <c r="B473" s="99">
        <v>2121.4499999999998</v>
      </c>
      <c r="N473" s="23">
        <f>B473</f>
        <v>2121.4499999999998</v>
      </c>
      <c r="O473" s="23">
        <f>SUM(B473:M473)</f>
        <v>2121.4499999999998</v>
      </c>
      <c r="P473" s="103"/>
      <c r="Q473" s="117">
        <v>1.17E-2</v>
      </c>
      <c r="R473" s="11">
        <f>IF(LEFT(AJ473,6)="Direct",N473,0)</f>
        <v>0</v>
      </c>
      <c r="S473" s="6">
        <f>N473-R473</f>
        <v>2121.4499999999998</v>
      </c>
      <c r="T473" s="20">
        <f>R473+S473</f>
        <v>2121.4499999999998</v>
      </c>
      <c r="U473" s="11">
        <f>IF(LEFT(AJ473,9)="direct-wa", N473,0)</f>
        <v>0</v>
      </c>
      <c r="V473" s="6">
        <f>IF(AJ473="direct-wa",0,N473*Q473)</f>
        <v>24.820964999999998</v>
      </c>
      <c r="W473" s="20">
        <f>U473+V473</f>
        <v>24.820964999999998</v>
      </c>
      <c r="X473" s="11">
        <f>IF(LEFT(AJ473,9)="direct-or",N473,0)</f>
        <v>0</v>
      </c>
      <c r="Y473" s="6">
        <f>S473-V473</f>
        <v>2096.6290349999999</v>
      </c>
      <c r="Z473" s="20">
        <f>X473+Y473</f>
        <v>2096.6290349999999</v>
      </c>
      <c r="AA473" s="25">
        <f>IF(LEFT(AJ473,6)="Direct",O473,0)</f>
        <v>0</v>
      </c>
      <c r="AB473" s="25">
        <f>O473-AA473</f>
        <v>2121.4499999999998</v>
      </c>
      <c r="AC473" s="25">
        <f>AA473+AB473</f>
        <v>2121.4499999999998</v>
      </c>
      <c r="AD473" s="25">
        <f>IF(LEFT(AJ473,9)="direct-wa", O473,0)</f>
        <v>0</v>
      </c>
      <c r="AE473" s="25">
        <f>IF(AJ473="direct-wa",0,O473*Q473)</f>
        <v>24.820964999999998</v>
      </c>
      <c r="AF473" s="25">
        <f>AD473+AE473</f>
        <v>24.820964999999998</v>
      </c>
      <c r="AG473" s="25">
        <f>IF(LEFT(AJ473,9)="direct-or",O473,0)</f>
        <v>0</v>
      </c>
      <c r="AH473" s="25">
        <f>AB473-AE473</f>
        <v>2096.6290349999999</v>
      </c>
      <c r="AI473" s="25">
        <f>AG473+AH473</f>
        <v>2096.6290349999999</v>
      </c>
      <c r="AJ473" s="7" t="s">
        <v>262</v>
      </c>
    </row>
    <row r="474" spans="1:36" outlineLevel="3" x14ac:dyDescent="0.25">
      <c r="A474" s="102" t="s">
        <v>122</v>
      </c>
      <c r="B474" s="99"/>
      <c r="N474" s="23">
        <f>B474</f>
        <v>0</v>
      </c>
      <c r="O474" s="23">
        <f>SUM(B474:M474)</f>
        <v>0</v>
      </c>
      <c r="P474" s="103"/>
      <c r="Q474" s="117">
        <v>1.17E-2</v>
      </c>
      <c r="R474" s="11">
        <f>IF(LEFT(AJ474,6)="Direct",N474,0)</f>
        <v>0</v>
      </c>
      <c r="S474" s="6">
        <f>N474-R474</f>
        <v>0</v>
      </c>
      <c r="T474" s="20">
        <f>R474+S474</f>
        <v>0</v>
      </c>
      <c r="U474" s="11">
        <f>IF(LEFT(AJ474,9)="direct-wa", N474,0)</f>
        <v>0</v>
      </c>
      <c r="V474" s="6">
        <f>IF(AJ474="direct-wa",0,N474*Q474)</f>
        <v>0</v>
      </c>
      <c r="W474" s="20">
        <f>U474+V474</f>
        <v>0</v>
      </c>
      <c r="X474" s="11">
        <f>IF(LEFT(AJ474,9)="direct-or",N474,0)</f>
        <v>0</v>
      </c>
      <c r="Y474" s="6">
        <f>S474-V474</f>
        <v>0</v>
      </c>
      <c r="Z474" s="20">
        <f>X474+Y474</f>
        <v>0</v>
      </c>
      <c r="AA474" s="25">
        <f>IF(LEFT(AJ474,6)="Direct",O474,0)</f>
        <v>0</v>
      </c>
      <c r="AB474" s="25">
        <f>O474-AA474</f>
        <v>0</v>
      </c>
      <c r="AC474" s="25">
        <f>AA474+AB474</f>
        <v>0</v>
      </c>
      <c r="AD474" s="25">
        <f>IF(LEFT(AJ474,9)="direct-wa", O474,0)</f>
        <v>0</v>
      </c>
      <c r="AE474" s="25">
        <f>IF(AJ474="direct-wa",0,O474*Q474)</f>
        <v>0</v>
      </c>
      <c r="AF474" s="25">
        <f>AD474+AE474</f>
        <v>0</v>
      </c>
      <c r="AG474" s="25">
        <f>IF(LEFT(AJ474,9)="direct-or",O474,0)</f>
        <v>0</v>
      </c>
      <c r="AH474" s="25">
        <f>AB474-AE474</f>
        <v>0</v>
      </c>
      <c r="AI474" s="25">
        <f>AG474+AH474</f>
        <v>0</v>
      </c>
      <c r="AJ474" s="7" t="s">
        <v>262</v>
      </c>
    </row>
    <row r="475" spans="1:36" outlineLevel="3" x14ac:dyDescent="0.25">
      <c r="A475" s="102" t="s">
        <v>122</v>
      </c>
      <c r="B475" s="99"/>
      <c r="N475" s="23">
        <f>B475</f>
        <v>0</v>
      </c>
      <c r="O475" s="23">
        <f>SUM(B475:M475)</f>
        <v>0</v>
      </c>
      <c r="P475" s="103"/>
      <c r="Q475" s="117">
        <v>1.17E-2</v>
      </c>
      <c r="R475" s="11">
        <f>IF(LEFT(AJ475,6)="Direct",N475,0)</f>
        <v>0</v>
      </c>
      <c r="S475" s="6">
        <f>N475-R475</f>
        <v>0</v>
      </c>
      <c r="T475" s="20">
        <f>R475+S475</f>
        <v>0</v>
      </c>
      <c r="U475" s="11">
        <f>IF(LEFT(AJ475,9)="direct-wa", N475,0)</f>
        <v>0</v>
      </c>
      <c r="V475" s="6">
        <f>IF(AJ475="direct-wa",0,N475*Q475)</f>
        <v>0</v>
      </c>
      <c r="W475" s="20">
        <f>U475+V475</f>
        <v>0</v>
      </c>
      <c r="X475" s="11">
        <f>IF(LEFT(AJ475,9)="direct-or",N475,0)</f>
        <v>0</v>
      </c>
      <c r="Y475" s="6">
        <f>S475-V475</f>
        <v>0</v>
      </c>
      <c r="Z475" s="20">
        <f>X475+Y475</f>
        <v>0</v>
      </c>
      <c r="AA475" s="25">
        <f>IF(LEFT(AJ475,6)="Direct",O475,0)</f>
        <v>0</v>
      </c>
      <c r="AB475" s="25">
        <f>O475-AA475</f>
        <v>0</v>
      </c>
      <c r="AC475" s="25">
        <f>AA475+AB475</f>
        <v>0</v>
      </c>
      <c r="AD475" s="25">
        <f>IF(LEFT(AJ475,9)="direct-wa", O475,0)</f>
        <v>0</v>
      </c>
      <c r="AE475" s="25">
        <f>IF(AJ475="direct-wa",0,O475*Q475)</f>
        <v>0</v>
      </c>
      <c r="AF475" s="25">
        <f>AD475+AE475</f>
        <v>0</v>
      </c>
      <c r="AG475" s="25">
        <f>IF(LEFT(AJ475,9)="direct-or",O475,0)</f>
        <v>0</v>
      </c>
      <c r="AH475" s="25">
        <f>AB475-AE475</f>
        <v>0</v>
      </c>
      <c r="AI475" s="25">
        <f>AG475+AH475</f>
        <v>0</v>
      </c>
      <c r="AJ475" s="7" t="s">
        <v>262</v>
      </c>
    </row>
    <row r="476" spans="1:36" outlineLevel="3" x14ac:dyDescent="0.25">
      <c r="A476" s="102" t="s">
        <v>122</v>
      </c>
      <c r="B476" s="99"/>
      <c r="N476" s="23">
        <f>B476</f>
        <v>0</v>
      </c>
      <c r="O476" s="23">
        <f>SUM(B476:M476)</f>
        <v>0</v>
      </c>
      <c r="P476" s="103"/>
      <c r="Q476" s="117">
        <v>1.17E-2</v>
      </c>
      <c r="R476" s="11">
        <f>IF(LEFT(AJ476,6)="Direct",N476,0)</f>
        <v>0</v>
      </c>
      <c r="S476" s="6">
        <f>N476-R476</f>
        <v>0</v>
      </c>
      <c r="T476" s="20">
        <f>R476+S476</f>
        <v>0</v>
      </c>
      <c r="U476" s="11">
        <f>IF(LEFT(AJ476,9)="direct-wa", N476,0)</f>
        <v>0</v>
      </c>
      <c r="V476" s="6">
        <f>IF(AJ476="direct-wa",0,N476*Q476)</f>
        <v>0</v>
      </c>
      <c r="W476" s="20">
        <f>U476+V476</f>
        <v>0</v>
      </c>
      <c r="X476" s="11">
        <f>IF(LEFT(AJ476,9)="direct-or",N476,0)</f>
        <v>0</v>
      </c>
      <c r="Y476" s="6">
        <f>S476-V476</f>
        <v>0</v>
      </c>
      <c r="Z476" s="20">
        <f>X476+Y476</f>
        <v>0</v>
      </c>
      <c r="AA476" s="25">
        <f>IF(LEFT(AJ476,6)="Direct",O476,0)</f>
        <v>0</v>
      </c>
      <c r="AB476" s="25">
        <f>O476-AA476</f>
        <v>0</v>
      </c>
      <c r="AC476" s="25">
        <f>AA476+AB476</f>
        <v>0</v>
      </c>
      <c r="AD476" s="25">
        <f>IF(LEFT(AJ476,9)="direct-wa", O476,0)</f>
        <v>0</v>
      </c>
      <c r="AE476" s="25">
        <f>IF(AJ476="direct-wa",0,O476*Q476)</f>
        <v>0</v>
      </c>
      <c r="AF476" s="25">
        <f>AD476+AE476</f>
        <v>0</v>
      </c>
      <c r="AG476" s="25">
        <f>IF(LEFT(AJ476,9)="direct-or",O476,0)</f>
        <v>0</v>
      </c>
      <c r="AH476" s="25">
        <f>AB476-AE476</f>
        <v>0</v>
      </c>
      <c r="AI476" s="25">
        <f>AG476+AH476</f>
        <v>0</v>
      </c>
      <c r="AJ476" s="7" t="s">
        <v>263</v>
      </c>
    </row>
    <row r="477" spans="1:36" outlineLevel="2" x14ac:dyDescent="0.25">
      <c r="A477" s="102"/>
      <c r="B477" s="99"/>
      <c r="C477" s="101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9"/>
      <c r="O477" s="109"/>
      <c r="P477" s="103"/>
      <c r="Q477" s="117"/>
      <c r="R477" s="11">
        <f t="shared" ref="R477:Z477" si="592">SUBTOTAL(9,R472:R476)</f>
        <v>0</v>
      </c>
      <c r="S477" s="6">
        <f t="shared" si="592"/>
        <v>2219.4499999999998</v>
      </c>
      <c r="T477" s="20">
        <f t="shared" si="592"/>
        <v>2219.4499999999998</v>
      </c>
      <c r="U477" s="11">
        <f t="shared" si="592"/>
        <v>0</v>
      </c>
      <c r="V477" s="6">
        <f t="shared" si="592"/>
        <v>25.967564999999997</v>
      </c>
      <c r="W477" s="20">
        <f t="shared" si="592"/>
        <v>25.967564999999997</v>
      </c>
      <c r="X477" s="11">
        <f t="shared" si="592"/>
        <v>0</v>
      </c>
      <c r="Y477" s="6">
        <f t="shared" si="592"/>
        <v>2193.4824349999999</v>
      </c>
      <c r="Z477" s="20">
        <f t="shared" si="592"/>
        <v>2193.4824349999999</v>
      </c>
      <c r="AA477" s="25"/>
      <c r="AB477" s="25"/>
      <c r="AC477" s="25"/>
      <c r="AD477" s="25"/>
      <c r="AE477" s="25"/>
      <c r="AF477" s="25"/>
      <c r="AG477" s="25"/>
      <c r="AH477" s="25"/>
      <c r="AI477" s="25"/>
      <c r="AJ477" s="118" t="s">
        <v>270</v>
      </c>
    </row>
    <row r="478" spans="1:36" outlineLevel="1" x14ac:dyDescent="0.25">
      <c r="A478" s="128" t="s">
        <v>121</v>
      </c>
      <c r="B478" s="119"/>
      <c r="C478" s="120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1"/>
      <c r="O478" s="121"/>
      <c r="P478" s="122"/>
      <c r="Q478" s="123"/>
      <c r="R478" s="124">
        <f t="shared" ref="R478:Z478" si="593">SUBTOTAL(9,R435:R476)</f>
        <v>33.28</v>
      </c>
      <c r="S478" s="125">
        <f t="shared" si="593"/>
        <v>244554.75999999998</v>
      </c>
      <c r="T478" s="126">
        <f t="shared" si="593"/>
        <v>244588.04</v>
      </c>
      <c r="U478" s="124">
        <f t="shared" si="593"/>
        <v>0</v>
      </c>
      <c r="V478" s="125">
        <f t="shared" si="593"/>
        <v>23201.699578999996</v>
      </c>
      <c r="W478" s="126">
        <f t="shared" si="593"/>
        <v>23201.699578999996</v>
      </c>
      <c r="X478" s="124">
        <f t="shared" si="593"/>
        <v>33.28</v>
      </c>
      <c r="Y478" s="125">
        <f t="shared" si="593"/>
        <v>221353.06042099994</v>
      </c>
      <c r="Z478" s="126">
        <f t="shared" si="593"/>
        <v>221386.34042099994</v>
      </c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27"/>
    </row>
    <row r="479" spans="1:36" outlineLevel="3" x14ac:dyDescent="0.25">
      <c r="A479" s="102" t="s">
        <v>124</v>
      </c>
      <c r="B479" s="99">
        <v>1375.08</v>
      </c>
      <c r="N479" s="23">
        <f>B479</f>
        <v>1375.08</v>
      </c>
      <c r="O479" s="23">
        <f>SUM(B479:M479)</f>
        <v>1375.08</v>
      </c>
      <c r="P479" s="103"/>
      <c r="Q479" s="117">
        <v>0.1013</v>
      </c>
      <c r="R479" s="11">
        <f>IF(LEFT(AJ479,6)="Direct",N479,0)</f>
        <v>0</v>
      </c>
      <c r="S479" s="6">
        <f>N479-R479</f>
        <v>1375.08</v>
      </c>
      <c r="T479" s="20">
        <f>R479+S479</f>
        <v>1375.08</v>
      </c>
      <c r="U479" s="11">
        <f>IF(LEFT(AJ479,9)="direct-wa", N479,0)</f>
        <v>0</v>
      </c>
      <c r="V479" s="6">
        <f>IF(AJ479="direct-wa",0,N479*Q479)</f>
        <v>139.295604</v>
      </c>
      <c r="W479" s="20">
        <f>U479+V479</f>
        <v>139.295604</v>
      </c>
      <c r="X479" s="11">
        <f>IF(LEFT(AJ479,9)="direct-or",N479,0)</f>
        <v>0</v>
      </c>
      <c r="Y479" s="6">
        <f>S479-V479</f>
        <v>1235.784396</v>
      </c>
      <c r="Z479" s="20">
        <f>X479+Y479</f>
        <v>1235.784396</v>
      </c>
      <c r="AA479" s="25">
        <f>IF(LEFT(AJ479,6)="Direct",O479,0)</f>
        <v>0</v>
      </c>
      <c r="AB479" s="25">
        <f>O479-AA479</f>
        <v>1375.08</v>
      </c>
      <c r="AC479" s="25">
        <f>AA479+AB479</f>
        <v>1375.08</v>
      </c>
      <c r="AD479" s="25">
        <f>IF(LEFT(AJ479,9)="direct-wa", O479,0)</f>
        <v>0</v>
      </c>
      <c r="AE479" s="25">
        <f>IF(AJ479="direct-wa",0,O479*Q479)</f>
        <v>139.295604</v>
      </c>
      <c r="AF479" s="25">
        <f>AD479+AE479</f>
        <v>139.295604</v>
      </c>
      <c r="AG479" s="25">
        <f>IF(LEFT(AJ479,9)="direct-or",O479,0)</f>
        <v>0</v>
      </c>
      <c r="AH479" s="25">
        <f>AB479-AE479</f>
        <v>1235.784396</v>
      </c>
      <c r="AI479" s="25">
        <f>AG479+AH479</f>
        <v>1235.784396</v>
      </c>
      <c r="AJ479" s="7" t="s">
        <v>52</v>
      </c>
    </row>
    <row r="480" spans="1:36" outlineLevel="2" x14ac:dyDescent="0.25">
      <c r="A480" s="102"/>
      <c r="B480" s="99"/>
      <c r="C480" s="101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9"/>
      <c r="O480" s="109"/>
      <c r="P480" s="103"/>
      <c r="Q480" s="117"/>
      <c r="R480" s="11">
        <f t="shared" ref="R480:Z480" si="594">SUBTOTAL(9,R479:R479)</f>
        <v>0</v>
      </c>
      <c r="S480" s="6">
        <f t="shared" si="594"/>
        <v>1375.08</v>
      </c>
      <c r="T480" s="20">
        <f t="shared" si="594"/>
        <v>1375.08</v>
      </c>
      <c r="U480" s="11">
        <f t="shared" si="594"/>
        <v>0</v>
      </c>
      <c r="V480" s="6">
        <f t="shared" si="594"/>
        <v>139.295604</v>
      </c>
      <c r="W480" s="20">
        <f t="shared" si="594"/>
        <v>139.295604</v>
      </c>
      <c r="X480" s="11">
        <f t="shared" si="594"/>
        <v>0</v>
      </c>
      <c r="Y480" s="6">
        <f t="shared" si="594"/>
        <v>1235.784396</v>
      </c>
      <c r="Z480" s="20">
        <f t="shared" si="594"/>
        <v>1235.784396</v>
      </c>
      <c r="AA480" s="25"/>
      <c r="AB480" s="25"/>
      <c r="AC480" s="25"/>
      <c r="AD480" s="25"/>
      <c r="AE480" s="25"/>
      <c r="AF480" s="25"/>
      <c r="AG480" s="25"/>
      <c r="AH480" s="25"/>
      <c r="AI480" s="25"/>
      <c r="AJ480" s="118" t="s">
        <v>268</v>
      </c>
    </row>
    <row r="481" spans="1:36" outlineLevel="3" x14ac:dyDescent="0.25">
      <c r="A481" s="102" t="s">
        <v>124</v>
      </c>
      <c r="B481" s="99">
        <v>36.22</v>
      </c>
      <c r="N481" s="23">
        <f>B481</f>
        <v>36.22</v>
      </c>
      <c r="O481" s="23">
        <f>SUM(B481:M481)</f>
        <v>36.22</v>
      </c>
      <c r="P481" s="103"/>
      <c r="Q481" s="117">
        <v>1.17E-2</v>
      </c>
      <c r="R481" s="11">
        <f>IF(LEFT(AJ481,6)="Direct",N481,0)</f>
        <v>0</v>
      </c>
      <c r="S481" s="6">
        <f>N481-R481</f>
        <v>36.22</v>
      </c>
      <c r="T481" s="20">
        <f>R481+S481</f>
        <v>36.22</v>
      </c>
      <c r="U481" s="11">
        <f>IF(LEFT(AJ481,9)="direct-wa", N481,0)</f>
        <v>0</v>
      </c>
      <c r="V481" s="6">
        <f>IF(AJ481="direct-wa",0,N481*Q481)</f>
        <v>0.42377399999999998</v>
      </c>
      <c r="W481" s="20">
        <f>U481+V481</f>
        <v>0.42377399999999998</v>
      </c>
      <c r="X481" s="11">
        <f>IF(LEFT(AJ481,9)="direct-or",N481,0)</f>
        <v>0</v>
      </c>
      <c r="Y481" s="6">
        <f>S481-V481</f>
        <v>35.796225999999997</v>
      </c>
      <c r="Z481" s="20">
        <f>X481+Y481</f>
        <v>35.796225999999997</v>
      </c>
      <c r="AA481" s="25">
        <f>IF(LEFT(AJ481,6)="Direct",O481,0)</f>
        <v>0</v>
      </c>
      <c r="AB481" s="25">
        <f>O481-AA481</f>
        <v>36.22</v>
      </c>
      <c r="AC481" s="25">
        <f>AA481+AB481</f>
        <v>36.22</v>
      </c>
      <c r="AD481" s="25">
        <f>IF(LEFT(AJ481,9)="direct-wa", O481,0)</f>
        <v>0</v>
      </c>
      <c r="AE481" s="25">
        <f>IF(AJ481="direct-wa",0,O481*Q481)</f>
        <v>0.42377399999999998</v>
      </c>
      <c r="AF481" s="25">
        <f>AD481+AE481</f>
        <v>0.42377399999999998</v>
      </c>
      <c r="AG481" s="25">
        <f>IF(LEFT(AJ481,9)="direct-or",O481,0)</f>
        <v>0</v>
      </c>
      <c r="AH481" s="25">
        <f>AB481-AE481</f>
        <v>35.796225999999997</v>
      </c>
      <c r="AI481" s="25">
        <f>AG481+AH481</f>
        <v>35.796225999999997</v>
      </c>
      <c r="AJ481" s="7" t="s">
        <v>262</v>
      </c>
    </row>
    <row r="482" spans="1:36" outlineLevel="2" x14ac:dyDescent="0.25">
      <c r="A482" s="102"/>
      <c r="B482" s="99"/>
      <c r="C482" s="101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9"/>
      <c r="O482" s="109"/>
      <c r="P482" s="103"/>
      <c r="Q482" s="117"/>
      <c r="R482" s="11">
        <f t="shared" ref="R482:Z482" si="595">SUBTOTAL(9,R481:R481)</f>
        <v>0</v>
      </c>
      <c r="S482" s="6">
        <f t="shared" si="595"/>
        <v>36.22</v>
      </c>
      <c r="T482" s="20">
        <f t="shared" si="595"/>
        <v>36.22</v>
      </c>
      <c r="U482" s="11">
        <f t="shared" si="595"/>
        <v>0</v>
      </c>
      <c r="V482" s="6">
        <f t="shared" si="595"/>
        <v>0.42377399999999998</v>
      </c>
      <c r="W482" s="20">
        <f t="shared" si="595"/>
        <v>0.42377399999999998</v>
      </c>
      <c r="X482" s="11">
        <f t="shared" si="595"/>
        <v>0</v>
      </c>
      <c r="Y482" s="6">
        <f t="shared" si="595"/>
        <v>35.796225999999997</v>
      </c>
      <c r="Z482" s="20">
        <f t="shared" si="595"/>
        <v>35.796225999999997</v>
      </c>
      <c r="AA482" s="25"/>
      <c r="AB482" s="25"/>
      <c r="AC482" s="25"/>
      <c r="AD482" s="25"/>
      <c r="AE482" s="25"/>
      <c r="AF482" s="25"/>
      <c r="AG482" s="25"/>
      <c r="AH482" s="25"/>
      <c r="AI482" s="25"/>
      <c r="AJ482" s="118" t="s">
        <v>270</v>
      </c>
    </row>
    <row r="483" spans="1:36" outlineLevel="1" x14ac:dyDescent="0.25">
      <c r="A483" s="128" t="s">
        <v>123</v>
      </c>
      <c r="B483" s="119"/>
      <c r="C483" s="120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1"/>
      <c r="O483" s="121"/>
      <c r="P483" s="122"/>
      <c r="Q483" s="123"/>
      <c r="R483" s="124">
        <f t="shared" ref="R483:Z483" si="596">SUBTOTAL(9,R479:R481)</f>
        <v>0</v>
      </c>
      <c r="S483" s="125">
        <f t="shared" si="596"/>
        <v>1411.3</v>
      </c>
      <c r="T483" s="126">
        <f t="shared" si="596"/>
        <v>1411.3</v>
      </c>
      <c r="U483" s="124">
        <f t="shared" si="596"/>
        <v>0</v>
      </c>
      <c r="V483" s="125">
        <f t="shared" si="596"/>
        <v>139.71937800000001</v>
      </c>
      <c r="W483" s="126">
        <f t="shared" si="596"/>
        <v>139.71937800000001</v>
      </c>
      <c r="X483" s="124">
        <f t="shared" si="596"/>
        <v>0</v>
      </c>
      <c r="Y483" s="125">
        <f t="shared" si="596"/>
        <v>1271.5806219999999</v>
      </c>
      <c r="Z483" s="126">
        <f t="shared" si="596"/>
        <v>1271.5806219999999</v>
      </c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27"/>
    </row>
    <row r="484" spans="1:36" outlineLevel="3" x14ac:dyDescent="0.25">
      <c r="A484" s="102" t="s">
        <v>126</v>
      </c>
      <c r="B484" s="99">
        <v>138411.53</v>
      </c>
      <c r="N484" s="23">
        <f>B484</f>
        <v>138411.53</v>
      </c>
      <c r="O484" s="23">
        <f>SUM(B484:M484)</f>
        <v>138411.53</v>
      </c>
      <c r="P484" s="103"/>
      <c r="Q484" s="117">
        <v>0.1086</v>
      </c>
      <c r="R484" s="11">
        <f>IF(LEFT(AJ484,6)="Direct",N484,0)</f>
        <v>0</v>
      </c>
      <c r="S484" s="6">
        <f>N484-R484</f>
        <v>138411.53</v>
      </c>
      <c r="T484" s="20">
        <f>R484+S484</f>
        <v>138411.53</v>
      </c>
      <c r="U484" s="11">
        <f>IF(LEFT(AJ484,9)="direct-wa", N484,0)</f>
        <v>0</v>
      </c>
      <c r="V484" s="6">
        <f>IF(AJ484="direct-wa",0,N484*Q484)</f>
        <v>15031.492158000001</v>
      </c>
      <c r="W484" s="20">
        <f>U484+V484</f>
        <v>15031.492158000001</v>
      </c>
      <c r="X484" s="11">
        <f>IF(LEFT(AJ484,9)="direct-or",N484,0)</f>
        <v>0</v>
      </c>
      <c r="Y484" s="6">
        <f>S484-V484</f>
        <v>123380.03784199999</v>
      </c>
      <c r="Z484" s="20">
        <f>X484+Y484</f>
        <v>123380.03784199999</v>
      </c>
      <c r="AA484" s="25">
        <f>IF(LEFT(AJ484,6)="Direct",O484,0)</f>
        <v>0</v>
      </c>
      <c r="AB484" s="25">
        <f>O484-AA484</f>
        <v>138411.53</v>
      </c>
      <c r="AC484" s="25">
        <f>AA484+AB484</f>
        <v>138411.53</v>
      </c>
      <c r="AD484" s="25">
        <f>IF(LEFT(AJ484,9)="direct-wa", O484,0)</f>
        <v>0</v>
      </c>
      <c r="AE484" s="25">
        <f>IF(AJ484="direct-wa",0,O484*Q484)</f>
        <v>15031.492158000001</v>
      </c>
      <c r="AF484" s="25">
        <f>AD484+AE484</f>
        <v>15031.492158000001</v>
      </c>
      <c r="AG484" s="25">
        <f>IF(LEFT(AJ484,9)="direct-or",O484,0)</f>
        <v>0</v>
      </c>
      <c r="AH484" s="25">
        <f>AB484-AE484</f>
        <v>123380.03784199999</v>
      </c>
      <c r="AI484" s="25">
        <f>AG484+AH484</f>
        <v>123380.03784199999</v>
      </c>
      <c r="AJ484" s="7" t="s">
        <v>60</v>
      </c>
    </row>
    <row r="485" spans="1:36" outlineLevel="2" x14ac:dyDescent="0.25">
      <c r="A485" s="102"/>
      <c r="B485" s="99"/>
      <c r="C485" s="101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9"/>
      <c r="O485" s="109"/>
      <c r="P485" s="103"/>
      <c r="Q485" s="117"/>
      <c r="R485" s="11">
        <f t="shared" ref="R485:Z485" si="597">SUBTOTAL(9,R484:R484)</f>
        <v>0</v>
      </c>
      <c r="S485" s="6">
        <f t="shared" si="597"/>
        <v>138411.53</v>
      </c>
      <c r="T485" s="20">
        <f t="shared" si="597"/>
        <v>138411.53</v>
      </c>
      <c r="U485" s="11">
        <f t="shared" si="597"/>
        <v>0</v>
      </c>
      <c r="V485" s="6">
        <f t="shared" si="597"/>
        <v>15031.492158000001</v>
      </c>
      <c r="W485" s="20">
        <f t="shared" si="597"/>
        <v>15031.492158000001</v>
      </c>
      <c r="X485" s="11">
        <f t="shared" si="597"/>
        <v>0</v>
      </c>
      <c r="Y485" s="6">
        <f t="shared" si="597"/>
        <v>123380.03784199999</v>
      </c>
      <c r="Z485" s="20">
        <f t="shared" si="597"/>
        <v>123380.03784199999</v>
      </c>
      <c r="AA485" s="25"/>
      <c r="AB485" s="25"/>
      <c r="AC485" s="25"/>
      <c r="AD485" s="25"/>
      <c r="AE485" s="25"/>
      <c r="AF485" s="25"/>
      <c r="AG485" s="25"/>
      <c r="AH485" s="25"/>
      <c r="AI485" s="25"/>
      <c r="AJ485" s="118" t="s">
        <v>266</v>
      </c>
    </row>
    <row r="486" spans="1:36" outlineLevel="1" x14ac:dyDescent="0.25">
      <c r="A486" s="128" t="s">
        <v>125</v>
      </c>
      <c r="B486" s="119"/>
      <c r="C486" s="120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1"/>
      <c r="O486" s="121"/>
      <c r="P486" s="122"/>
      <c r="Q486" s="123"/>
      <c r="R486" s="124">
        <f t="shared" ref="R486:Z486" si="598">SUBTOTAL(9,R484:R484)</f>
        <v>0</v>
      </c>
      <c r="S486" s="125">
        <f t="shared" si="598"/>
        <v>138411.53</v>
      </c>
      <c r="T486" s="126">
        <f t="shared" si="598"/>
        <v>138411.53</v>
      </c>
      <c r="U486" s="124">
        <f t="shared" si="598"/>
        <v>0</v>
      </c>
      <c r="V486" s="125">
        <f t="shared" si="598"/>
        <v>15031.492158000001</v>
      </c>
      <c r="W486" s="126">
        <f t="shared" si="598"/>
        <v>15031.492158000001</v>
      </c>
      <c r="X486" s="124">
        <f t="shared" si="598"/>
        <v>0</v>
      </c>
      <c r="Y486" s="125">
        <f t="shared" si="598"/>
        <v>123380.03784199999</v>
      </c>
      <c r="Z486" s="126">
        <f t="shared" si="598"/>
        <v>123380.03784199999</v>
      </c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27"/>
    </row>
    <row r="487" spans="1:36" outlineLevel="3" x14ac:dyDescent="0.25">
      <c r="A487" s="102" t="s">
        <v>128</v>
      </c>
      <c r="B487" s="99">
        <v>31.45</v>
      </c>
      <c r="N487" s="23">
        <f>B487</f>
        <v>31.45</v>
      </c>
      <c r="O487" s="23">
        <f>SUM(B487:M487)</f>
        <v>31.45</v>
      </c>
      <c r="P487" s="103"/>
      <c r="Q487" s="117">
        <v>0.1086</v>
      </c>
      <c r="R487" s="11">
        <f>IF(LEFT(AJ487,6)="Direct",N487,0)</f>
        <v>0</v>
      </c>
      <c r="S487" s="6">
        <f>N487-R487</f>
        <v>31.45</v>
      </c>
      <c r="T487" s="20">
        <f>R487+S487</f>
        <v>31.45</v>
      </c>
      <c r="U487" s="11">
        <f>IF(LEFT(AJ487,9)="direct-wa", N487,0)</f>
        <v>0</v>
      </c>
      <c r="V487" s="6">
        <f>IF(AJ487="direct-wa",0,N487*Q487)</f>
        <v>3.41547</v>
      </c>
      <c r="W487" s="20">
        <f>U487+V487</f>
        <v>3.41547</v>
      </c>
      <c r="X487" s="11">
        <f>IF(LEFT(AJ487,9)="direct-or",N487,0)</f>
        <v>0</v>
      </c>
      <c r="Y487" s="6">
        <f>S487-V487</f>
        <v>28.03453</v>
      </c>
      <c r="Z487" s="20">
        <f>X487+Y487</f>
        <v>28.03453</v>
      </c>
      <c r="AA487" s="25">
        <f>IF(LEFT(AJ487,6)="Direct",O487,0)</f>
        <v>0</v>
      </c>
      <c r="AB487" s="25">
        <f>O487-AA487</f>
        <v>31.45</v>
      </c>
      <c r="AC487" s="25">
        <f>AA487+AB487</f>
        <v>31.45</v>
      </c>
      <c r="AD487" s="25">
        <f>IF(LEFT(AJ487,9)="direct-wa", O487,0)</f>
        <v>0</v>
      </c>
      <c r="AE487" s="25">
        <f>IF(AJ487="direct-wa",0,O487*Q487)</f>
        <v>3.41547</v>
      </c>
      <c r="AF487" s="25">
        <f>AD487+AE487</f>
        <v>3.41547</v>
      </c>
      <c r="AG487" s="25">
        <f>IF(LEFT(AJ487,9)="direct-or",O487,0)</f>
        <v>0</v>
      </c>
      <c r="AH487" s="25">
        <f>AB487-AE487</f>
        <v>28.03453</v>
      </c>
      <c r="AI487" s="25">
        <f>AG487+AH487</f>
        <v>28.03453</v>
      </c>
      <c r="AJ487" s="7" t="s">
        <v>64</v>
      </c>
    </row>
    <row r="488" spans="1:36" outlineLevel="3" x14ac:dyDescent="0.25">
      <c r="A488" s="102" t="s">
        <v>128</v>
      </c>
      <c r="B488" s="99">
        <v>6279.09</v>
      </c>
      <c r="N488" s="23">
        <f>B488</f>
        <v>6279.09</v>
      </c>
      <c r="O488" s="23">
        <f>SUM(B488:M488)</f>
        <v>6279.09</v>
      </c>
      <c r="P488" s="103"/>
      <c r="Q488" s="117">
        <v>0.1086</v>
      </c>
      <c r="R488" s="11">
        <f>IF(LEFT(AJ488,6)="Direct",N488,0)</f>
        <v>0</v>
      </c>
      <c r="S488" s="6">
        <f>N488-R488</f>
        <v>6279.09</v>
      </c>
      <c r="T488" s="20">
        <f>R488+S488</f>
        <v>6279.09</v>
      </c>
      <c r="U488" s="11">
        <f>IF(LEFT(AJ488,9)="direct-wa", N488,0)</f>
        <v>0</v>
      </c>
      <c r="V488" s="6">
        <f>IF(AJ488="direct-wa",0,N488*Q488)</f>
        <v>681.90917400000001</v>
      </c>
      <c r="W488" s="20">
        <f>U488+V488</f>
        <v>681.90917400000001</v>
      </c>
      <c r="X488" s="11">
        <f>IF(LEFT(AJ488,9)="direct-or",N488,0)</f>
        <v>0</v>
      </c>
      <c r="Y488" s="6">
        <f>S488-V488</f>
        <v>5597.1808259999998</v>
      </c>
      <c r="Z488" s="20">
        <f>X488+Y488</f>
        <v>5597.1808259999998</v>
      </c>
      <c r="AA488" s="25">
        <f>IF(LEFT(AJ488,6)="Direct",O488,0)</f>
        <v>0</v>
      </c>
      <c r="AB488" s="25">
        <f>O488-AA488</f>
        <v>6279.09</v>
      </c>
      <c r="AC488" s="25">
        <f>AA488+AB488</f>
        <v>6279.09</v>
      </c>
      <c r="AD488" s="25">
        <f>IF(LEFT(AJ488,9)="direct-wa", O488,0)</f>
        <v>0</v>
      </c>
      <c r="AE488" s="25">
        <f>IF(AJ488="direct-wa",0,O488*Q488)</f>
        <v>681.90917400000001</v>
      </c>
      <c r="AF488" s="25">
        <f>AD488+AE488</f>
        <v>681.90917400000001</v>
      </c>
      <c r="AG488" s="25">
        <f>IF(LEFT(AJ488,9)="direct-or",O488,0)</f>
        <v>0</v>
      </c>
      <c r="AH488" s="25">
        <f>AB488-AE488</f>
        <v>5597.1808259999998</v>
      </c>
      <c r="AI488" s="25">
        <f>AG488+AH488</f>
        <v>5597.1808259999998</v>
      </c>
      <c r="AJ488" s="7" t="s">
        <v>60</v>
      </c>
    </row>
    <row r="489" spans="1:36" outlineLevel="3" x14ac:dyDescent="0.25">
      <c r="A489" s="102" t="s">
        <v>128</v>
      </c>
      <c r="B489" s="99"/>
      <c r="N489" s="23">
        <f>B489</f>
        <v>0</v>
      </c>
      <c r="O489" s="23">
        <f>SUM(B489:M489)</f>
        <v>0</v>
      </c>
      <c r="P489" s="103"/>
      <c r="Q489" s="117">
        <v>0.1086</v>
      </c>
      <c r="R489" s="11">
        <f>IF(LEFT(AJ489,6)="Direct",N489,0)</f>
        <v>0</v>
      </c>
      <c r="S489" s="6">
        <f>N489-R489</f>
        <v>0</v>
      </c>
      <c r="T489" s="20">
        <f>R489+S489</f>
        <v>0</v>
      </c>
      <c r="U489" s="11">
        <f>IF(LEFT(AJ489,9)="direct-wa", N489,0)</f>
        <v>0</v>
      </c>
      <c r="V489" s="6">
        <f>IF(AJ489="direct-wa",0,N489*Q489)</f>
        <v>0</v>
      </c>
      <c r="W489" s="20">
        <f>U489+V489</f>
        <v>0</v>
      </c>
      <c r="X489" s="11">
        <f>IF(LEFT(AJ489,9)="direct-or",N489,0)</f>
        <v>0</v>
      </c>
      <c r="Y489" s="6">
        <f>S489-V489</f>
        <v>0</v>
      </c>
      <c r="Z489" s="20">
        <f>X489+Y489</f>
        <v>0</v>
      </c>
      <c r="AA489" s="25">
        <f>IF(LEFT(AJ489,6)="Direct",O489,0)</f>
        <v>0</v>
      </c>
      <c r="AB489" s="25">
        <f>O489-AA489</f>
        <v>0</v>
      </c>
      <c r="AC489" s="25">
        <f>AA489+AB489</f>
        <v>0</v>
      </c>
      <c r="AD489" s="25">
        <f>IF(LEFT(AJ489,9)="direct-wa", O489,0)</f>
        <v>0</v>
      </c>
      <c r="AE489" s="25">
        <f>IF(AJ489="direct-wa",0,O489*Q489)</f>
        <v>0</v>
      </c>
      <c r="AF489" s="25">
        <f>AD489+AE489</f>
        <v>0</v>
      </c>
      <c r="AG489" s="25">
        <f>IF(LEFT(AJ489,9)="direct-or",O489,0)</f>
        <v>0</v>
      </c>
      <c r="AH489" s="25">
        <f>AB489-AE489</f>
        <v>0</v>
      </c>
      <c r="AI489" s="25">
        <f>AG489+AH489</f>
        <v>0</v>
      </c>
      <c r="AJ489" s="7" t="s">
        <v>60</v>
      </c>
    </row>
    <row r="490" spans="1:36" outlineLevel="3" x14ac:dyDescent="0.25">
      <c r="A490" s="102" t="s">
        <v>128</v>
      </c>
      <c r="B490" s="99">
        <v>72914.11</v>
      </c>
      <c r="N490" s="23">
        <f>B490</f>
        <v>72914.11</v>
      </c>
      <c r="O490" s="23">
        <f>SUM(B490:M490)</f>
        <v>72914.11</v>
      </c>
      <c r="P490" s="103"/>
      <c r="Q490" s="117">
        <v>0.1086</v>
      </c>
      <c r="R490" s="11">
        <f>IF(LEFT(AJ490,6)="Direct",N490,0)</f>
        <v>0</v>
      </c>
      <c r="S490" s="6">
        <f>N490-R490</f>
        <v>72914.11</v>
      </c>
      <c r="T490" s="20">
        <f>R490+S490</f>
        <v>72914.11</v>
      </c>
      <c r="U490" s="11">
        <f>IF(LEFT(AJ490,9)="direct-wa", N490,0)</f>
        <v>0</v>
      </c>
      <c r="V490" s="6">
        <f>IF(AJ490="direct-wa",0,N490*Q490)</f>
        <v>7918.4723460000005</v>
      </c>
      <c r="W490" s="20">
        <f>U490+V490</f>
        <v>7918.4723460000005</v>
      </c>
      <c r="X490" s="11">
        <f>IF(LEFT(AJ490,9)="direct-or",N490,0)</f>
        <v>0</v>
      </c>
      <c r="Y490" s="6">
        <f>S490-V490</f>
        <v>64995.637653999998</v>
      </c>
      <c r="Z490" s="20">
        <f>X490+Y490</f>
        <v>64995.637653999998</v>
      </c>
      <c r="AA490" s="25">
        <f>IF(LEFT(AJ490,6)="Direct",O490,0)</f>
        <v>0</v>
      </c>
      <c r="AB490" s="25">
        <f>O490-AA490</f>
        <v>72914.11</v>
      </c>
      <c r="AC490" s="25">
        <f>AA490+AB490</f>
        <v>72914.11</v>
      </c>
      <c r="AD490" s="25">
        <f>IF(LEFT(AJ490,9)="direct-wa", O490,0)</f>
        <v>0</v>
      </c>
      <c r="AE490" s="25">
        <f>IF(AJ490="direct-wa",0,O490*Q490)</f>
        <v>7918.4723460000005</v>
      </c>
      <c r="AF490" s="25">
        <f>AD490+AE490</f>
        <v>7918.4723460000005</v>
      </c>
      <c r="AG490" s="25">
        <f>IF(LEFT(AJ490,9)="direct-or",O490,0)</f>
        <v>0</v>
      </c>
      <c r="AH490" s="25">
        <f>AB490-AE490</f>
        <v>64995.637653999998</v>
      </c>
      <c r="AI490" s="25">
        <f>AG490+AH490</f>
        <v>64995.637653999998</v>
      </c>
      <c r="AJ490" s="7" t="s">
        <v>60</v>
      </c>
    </row>
    <row r="491" spans="1:36" outlineLevel="2" x14ac:dyDescent="0.25">
      <c r="A491" s="102"/>
      <c r="B491" s="99"/>
      <c r="C491" s="101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9"/>
      <c r="O491" s="109"/>
      <c r="P491" s="103"/>
      <c r="Q491" s="117"/>
      <c r="R491" s="11">
        <f t="shared" ref="R491:Z491" si="599">SUBTOTAL(9,R487:R490)</f>
        <v>0</v>
      </c>
      <c r="S491" s="6">
        <f t="shared" si="599"/>
        <v>79224.649999999994</v>
      </c>
      <c r="T491" s="20">
        <f t="shared" si="599"/>
        <v>79224.649999999994</v>
      </c>
      <c r="U491" s="11">
        <f t="shared" si="599"/>
        <v>0</v>
      </c>
      <c r="V491" s="6">
        <f t="shared" si="599"/>
        <v>8603.7969900000007</v>
      </c>
      <c r="W491" s="20">
        <f t="shared" si="599"/>
        <v>8603.7969900000007</v>
      </c>
      <c r="X491" s="11">
        <f t="shared" si="599"/>
        <v>0</v>
      </c>
      <c r="Y491" s="6">
        <f t="shared" si="599"/>
        <v>70620.853009999992</v>
      </c>
      <c r="Z491" s="20">
        <f t="shared" si="599"/>
        <v>70620.853009999992</v>
      </c>
      <c r="AA491" s="25"/>
      <c r="AB491" s="25"/>
      <c r="AC491" s="25"/>
      <c r="AD491" s="25"/>
      <c r="AE491" s="25"/>
      <c r="AF491" s="25"/>
      <c r="AG491" s="25"/>
      <c r="AH491" s="25"/>
      <c r="AI491" s="25"/>
      <c r="AJ491" s="118" t="s">
        <v>278</v>
      </c>
    </row>
    <row r="492" spans="1:36" outlineLevel="1" x14ac:dyDescent="0.25">
      <c r="A492" s="128" t="s">
        <v>127</v>
      </c>
      <c r="B492" s="119"/>
      <c r="C492" s="120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1"/>
      <c r="O492" s="121"/>
      <c r="P492" s="122"/>
      <c r="Q492" s="123"/>
      <c r="R492" s="124">
        <f t="shared" ref="R492:Z492" si="600">SUBTOTAL(9,R487:R490)</f>
        <v>0</v>
      </c>
      <c r="S492" s="125">
        <f t="shared" si="600"/>
        <v>79224.649999999994</v>
      </c>
      <c r="T492" s="126">
        <f t="shared" si="600"/>
        <v>79224.649999999994</v>
      </c>
      <c r="U492" s="124">
        <f t="shared" si="600"/>
        <v>0</v>
      </c>
      <c r="V492" s="125">
        <f t="shared" si="600"/>
        <v>8603.7969900000007</v>
      </c>
      <c r="W492" s="126">
        <f t="shared" si="600"/>
        <v>8603.7969900000007</v>
      </c>
      <c r="X492" s="124">
        <f t="shared" si="600"/>
        <v>0</v>
      </c>
      <c r="Y492" s="125">
        <f t="shared" si="600"/>
        <v>70620.853009999992</v>
      </c>
      <c r="Z492" s="126">
        <f t="shared" si="600"/>
        <v>70620.853009999992</v>
      </c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27"/>
    </row>
    <row r="493" spans="1:36" outlineLevel="3" x14ac:dyDescent="0.25">
      <c r="A493" s="102" t="s">
        <v>130</v>
      </c>
      <c r="B493" s="99">
        <v>20721.38</v>
      </c>
      <c r="N493" s="23">
        <f>B493</f>
        <v>20721.38</v>
      </c>
      <c r="O493" s="23">
        <f>SUM(B493:M493)</f>
        <v>20721.38</v>
      </c>
      <c r="P493" s="103"/>
      <c r="Q493" s="117">
        <v>0.1013</v>
      </c>
      <c r="R493" s="11">
        <f>IF(LEFT(AJ493,6)="Direct",N493,0)</f>
        <v>0</v>
      </c>
      <c r="S493" s="6">
        <f>N493-R493</f>
        <v>20721.38</v>
      </c>
      <c r="T493" s="20">
        <f>R493+S493</f>
        <v>20721.38</v>
      </c>
      <c r="U493" s="11">
        <f>IF(LEFT(AJ493,9)="direct-wa", N493,0)</f>
        <v>0</v>
      </c>
      <c r="V493" s="6">
        <f>IF(AJ493="direct-wa",0,N493*Q493)</f>
        <v>2099.0757940000003</v>
      </c>
      <c r="W493" s="20">
        <f>U493+V493</f>
        <v>2099.0757940000003</v>
      </c>
      <c r="X493" s="11">
        <f>IF(LEFT(AJ493,9)="direct-or",N493,0)</f>
        <v>0</v>
      </c>
      <c r="Y493" s="6">
        <f>S493-V493</f>
        <v>18622.304206000001</v>
      </c>
      <c r="Z493" s="20">
        <f>X493+Y493</f>
        <v>18622.304206000001</v>
      </c>
      <c r="AA493" s="25">
        <f>IF(LEFT(AJ493,6)="Direct",O493,0)</f>
        <v>0</v>
      </c>
      <c r="AB493" s="25">
        <f>O493-AA493</f>
        <v>20721.38</v>
      </c>
      <c r="AC493" s="25">
        <f>AA493+AB493</f>
        <v>20721.38</v>
      </c>
      <c r="AD493" s="25">
        <f>IF(LEFT(AJ493,9)="direct-wa", O493,0)</f>
        <v>0</v>
      </c>
      <c r="AE493" s="25">
        <f>IF(AJ493="direct-wa",0,O493*Q493)</f>
        <v>2099.0757940000003</v>
      </c>
      <c r="AF493" s="25">
        <f>AD493+AE493</f>
        <v>2099.0757940000003</v>
      </c>
      <c r="AG493" s="25">
        <f>IF(LEFT(AJ493,9)="direct-or",O493,0)</f>
        <v>0</v>
      </c>
      <c r="AH493" s="25">
        <f>AB493-AE493</f>
        <v>18622.304206000001</v>
      </c>
      <c r="AI493" s="25">
        <f>AG493+AH493</f>
        <v>18622.304206000001</v>
      </c>
      <c r="AJ493" s="7" t="s">
        <v>52</v>
      </c>
    </row>
    <row r="494" spans="1:36" outlineLevel="3" x14ac:dyDescent="0.25">
      <c r="A494" s="102" t="s">
        <v>130</v>
      </c>
      <c r="B494" s="99">
        <v>774.93</v>
      </c>
      <c r="N494" s="23">
        <f>B494</f>
        <v>774.93</v>
      </c>
      <c r="O494" s="23">
        <f>SUM(B494:M494)</f>
        <v>774.93</v>
      </c>
      <c r="P494" s="103"/>
      <c r="Q494" s="117">
        <v>0.1013</v>
      </c>
      <c r="R494" s="11">
        <f>IF(LEFT(AJ494,6)="Direct",N494,0)</f>
        <v>0</v>
      </c>
      <c r="S494" s="6">
        <f>N494-R494</f>
        <v>774.93</v>
      </c>
      <c r="T494" s="20">
        <f>R494+S494</f>
        <v>774.93</v>
      </c>
      <c r="U494" s="11">
        <f>IF(LEFT(AJ494,9)="direct-wa", N494,0)</f>
        <v>0</v>
      </c>
      <c r="V494" s="6">
        <f>IF(AJ494="direct-wa",0,N494*Q494)</f>
        <v>78.500408999999991</v>
      </c>
      <c r="W494" s="20">
        <f>U494+V494</f>
        <v>78.500408999999991</v>
      </c>
      <c r="X494" s="11">
        <f>IF(LEFT(AJ494,9)="direct-or",N494,0)</f>
        <v>0</v>
      </c>
      <c r="Y494" s="6">
        <f>S494-V494</f>
        <v>696.42959099999996</v>
      </c>
      <c r="Z494" s="20">
        <f>X494+Y494</f>
        <v>696.42959099999996</v>
      </c>
      <c r="AA494" s="25">
        <f>IF(LEFT(AJ494,6)="Direct",O494,0)</f>
        <v>0</v>
      </c>
      <c r="AB494" s="25">
        <f>O494-AA494</f>
        <v>774.93</v>
      </c>
      <c r="AC494" s="25">
        <f>AA494+AB494</f>
        <v>774.93</v>
      </c>
      <c r="AD494" s="25">
        <f>IF(LEFT(AJ494,9)="direct-wa", O494,0)</f>
        <v>0</v>
      </c>
      <c r="AE494" s="25">
        <f>IF(AJ494="direct-wa",0,O494*Q494)</f>
        <v>78.500408999999991</v>
      </c>
      <c r="AF494" s="25">
        <f>AD494+AE494</f>
        <v>78.500408999999991</v>
      </c>
      <c r="AG494" s="25">
        <f>IF(LEFT(AJ494,9)="direct-or",O494,0)</f>
        <v>0</v>
      </c>
      <c r="AH494" s="25">
        <f>AB494-AE494</f>
        <v>696.42959099999996</v>
      </c>
      <c r="AI494" s="25">
        <f>AG494+AH494</f>
        <v>696.42959099999996</v>
      </c>
      <c r="AJ494" s="7" t="s">
        <v>52</v>
      </c>
    </row>
    <row r="495" spans="1:36" outlineLevel="3" x14ac:dyDescent="0.25">
      <c r="A495" s="102" t="s">
        <v>130</v>
      </c>
      <c r="B495" s="99">
        <v>468.82</v>
      </c>
      <c r="N495" s="23">
        <f>B495</f>
        <v>468.82</v>
      </c>
      <c r="O495" s="23">
        <f>SUM(B495:M495)</f>
        <v>468.82</v>
      </c>
      <c r="P495" s="103"/>
      <c r="Q495" s="117">
        <v>0.1013</v>
      </c>
      <c r="R495" s="11">
        <f>IF(LEFT(AJ495,6)="Direct",N495,0)</f>
        <v>0</v>
      </c>
      <c r="S495" s="6">
        <f>N495-R495</f>
        <v>468.82</v>
      </c>
      <c r="T495" s="20">
        <f>R495+S495</f>
        <v>468.82</v>
      </c>
      <c r="U495" s="11">
        <f>IF(LEFT(AJ495,9)="direct-wa", N495,0)</f>
        <v>0</v>
      </c>
      <c r="V495" s="6">
        <f>IF(AJ495="direct-wa",0,N495*Q495)</f>
        <v>47.491466000000003</v>
      </c>
      <c r="W495" s="20">
        <f>U495+V495</f>
        <v>47.491466000000003</v>
      </c>
      <c r="X495" s="11">
        <f>IF(LEFT(AJ495,9)="direct-or",N495,0)</f>
        <v>0</v>
      </c>
      <c r="Y495" s="6">
        <f>S495-V495</f>
        <v>421.32853399999999</v>
      </c>
      <c r="Z495" s="20">
        <f>X495+Y495</f>
        <v>421.32853399999999</v>
      </c>
      <c r="AA495" s="25">
        <f>IF(LEFT(AJ495,6)="Direct",O495,0)</f>
        <v>0</v>
      </c>
      <c r="AB495" s="25">
        <f>O495-AA495</f>
        <v>468.82</v>
      </c>
      <c r="AC495" s="25">
        <f>AA495+AB495</f>
        <v>468.82</v>
      </c>
      <c r="AD495" s="25">
        <f>IF(LEFT(AJ495,9)="direct-wa", O495,0)</f>
        <v>0</v>
      </c>
      <c r="AE495" s="25">
        <f>IF(AJ495="direct-wa",0,O495*Q495)</f>
        <v>47.491466000000003</v>
      </c>
      <c r="AF495" s="25">
        <f>AD495+AE495</f>
        <v>47.491466000000003</v>
      </c>
      <c r="AG495" s="25">
        <f>IF(LEFT(AJ495,9)="direct-or",O495,0)</f>
        <v>0</v>
      </c>
      <c r="AH495" s="25">
        <f>AB495-AE495</f>
        <v>421.32853399999999</v>
      </c>
      <c r="AI495" s="25">
        <f>AG495+AH495</f>
        <v>421.32853399999999</v>
      </c>
      <c r="AJ495" s="7" t="s">
        <v>52</v>
      </c>
    </row>
    <row r="496" spans="1:36" outlineLevel="3" x14ac:dyDescent="0.25">
      <c r="A496" s="102" t="s">
        <v>130</v>
      </c>
      <c r="B496" s="99">
        <v>169.12</v>
      </c>
      <c r="N496" s="23">
        <f>B496</f>
        <v>169.12</v>
      </c>
      <c r="O496" s="23">
        <f>SUM(B496:M496)</f>
        <v>169.12</v>
      </c>
      <c r="P496" s="103"/>
      <c r="Q496" s="117">
        <v>0.1013</v>
      </c>
      <c r="R496" s="11">
        <f>IF(LEFT(AJ496,6)="Direct",N496,0)</f>
        <v>0</v>
      </c>
      <c r="S496" s="6">
        <f>N496-R496</f>
        <v>169.12</v>
      </c>
      <c r="T496" s="20">
        <f>R496+S496</f>
        <v>169.12</v>
      </c>
      <c r="U496" s="11">
        <f>IF(LEFT(AJ496,9)="direct-wa", N496,0)</f>
        <v>0</v>
      </c>
      <c r="V496" s="6">
        <f>IF(AJ496="direct-wa",0,N496*Q496)</f>
        <v>17.131855999999999</v>
      </c>
      <c r="W496" s="20">
        <f>U496+V496</f>
        <v>17.131855999999999</v>
      </c>
      <c r="X496" s="11">
        <f>IF(LEFT(AJ496,9)="direct-or",N496,0)</f>
        <v>0</v>
      </c>
      <c r="Y496" s="6">
        <f>S496-V496</f>
        <v>151.98814400000001</v>
      </c>
      <c r="Z496" s="20">
        <f>X496+Y496</f>
        <v>151.98814400000001</v>
      </c>
      <c r="AA496" s="25">
        <f>IF(LEFT(AJ496,6)="Direct",O496,0)</f>
        <v>0</v>
      </c>
      <c r="AB496" s="25">
        <f>O496-AA496</f>
        <v>169.12</v>
      </c>
      <c r="AC496" s="25">
        <f>AA496+AB496</f>
        <v>169.12</v>
      </c>
      <c r="AD496" s="25">
        <f>IF(LEFT(AJ496,9)="direct-wa", O496,0)</f>
        <v>0</v>
      </c>
      <c r="AE496" s="25">
        <f>IF(AJ496="direct-wa",0,O496*Q496)</f>
        <v>17.131855999999999</v>
      </c>
      <c r="AF496" s="25">
        <f>AD496+AE496</f>
        <v>17.131855999999999</v>
      </c>
      <c r="AG496" s="25">
        <f>IF(LEFT(AJ496,9)="direct-or",O496,0)</f>
        <v>0</v>
      </c>
      <c r="AH496" s="25">
        <f>AB496-AE496</f>
        <v>151.98814400000001</v>
      </c>
      <c r="AI496" s="25">
        <f>AG496+AH496</f>
        <v>151.98814400000001</v>
      </c>
      <c r="AJ496" s="7" t="s">
        <v>52</v>
      </c>
    </row>
    <row r="497" spans="1:36" outlineLevel="3" x14ac:dyDescent="0.25">
      <c r="A497" s="102" t="s">
        <v>130</v>
      </c>
      <c r="B497" s="99">
        <v>21043.1</v>
      </c>
      <c r="N497" s="23">
        <f>B497</f>
        <v>21043.1</v>
      </c>
      <c r="O497" s="23">
        <f>SUM(B497:M497)</f>
        <v>21043.1</v>
      </c>
      <c r="P497" s="103"/>
      <c r="Q497" s="117">
        <v>0.1013</v>
      </c>
      <c r="R497" s="11">
        <f>IF(LEFT(AJ497,6)="Direct",N497,0)</f>
        <v>0</v>
      </c>
      <c r="S497" s="6">
        <f>N497-R497</f>
        <v>21043.1</v>
      </c>
      <c r="T497" s="20">
        <f>R497+S497</f>
        <v>21043.1</v>
      </c>
      <c r="U497" s="11">
        <f>IF(LEFT(AJ497,9)="direct-wa", N497,0)</f>
        <v>0</v>
      </c>
      <c r="V497" s="6">
        <f>IF(AJ497="direct-wa",0,N497*Q497)</f>
        <v>2131.6660299999999</v>
      </c>
      <c r="W497" s="20">
        <f>U497+V497</f>
        <v>2131.6660299999999</v>
      </c>
      <c r="X497" s="11">
        <f>IF(LEFT(AJ497,9)="direct-or",N497,0)</f>
        <v>0</v>
      </c>
      <c r="Y497" s="6">
        <f>S497-V497</f>
        <v>18911.433969999998</v>
      </c>
      <c r="Z497" s="20">
        <f>X497+Y497</f>
        <v>18911.433969999998</v>
      </c>
      <c r="AA497" s="25">
        <f>IF(LEFT(AJ497,6)="Direct",O497,0)</f>
        <v>0</v>
      </c>
      <c r="AB497" s="25">
        <f>O497-AA497</f>
        <v>21043.1</v>
      </c>
      <c r="AC497" s="25">
        <f>AA497+AB497</f>
        <v>21043.1</v>
      </c>
      <c r="AD497" s="25">
        <f>IF(LEFT(AJ497,9)="direct-wa", O497,0)</f>
        <v>0</v>
      </c>
      <c r="AE497" s="25">
        <f>IF(AJ497="direct-wa",0,O497*Q497)</f>
        <v>2131.6660299999999</v>
      </c>
      <c r="AF497" s="25">
        <f>AD497+AE497</f>
        <v>2131.6660299999999</v>
      </c>
      <c r="AG497" s="25">
        <f>IF(LEFT(AJ497,9)="direct-or",O497,0)</f>
        <v>0</v>
      </c>
      <c r="AH497" s="25">
        <f>AB497-AE497</f>
        <v>18911.433969999998</v>
      </c>
      <c r="AI497" s="25">
        <f>AG497+AH497</f>
        <v>18911.433969999998</v>
      </c>
      <c r="AJ497" s="7" t="s">
        <v>52</v>
      </c>
    </row>
    <row r="498" spans="1:36" outlineLevel="2" x14ac:dyDescent="0.25">
      <c r="A498" s="102"/>
      <c r="B498" s="99"/>
      <c r="C498" s="101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9"/>
      <c r="O498" s="109"/>
      <c r="P498" s="103"/>
      <c r="Q498" s="117"/>
      <c r="R498" s="11">
        <f t="shared" ref="R498:Z498" si="601">SUBTOTAL(9,R493:R497)</f>
        <v>0</v>
      </c>
      <c r="S498" s="6">
        <f t="shared" si="601"/>
        <v>43177.35</v>
      </c>
      <c r="T498" s="20">
        <f t="shared" si="601"/>
        <v>43177.35</v>
      </c>
      <c r="U498" s="11">
        <f t="shared" si="601"/>
        <v>0</v>
      </c>
      <c r="V498" s="6">
        <f t="shared" si="601"/>
        <v>4373.8655550000003</v>
      </c>
      <c r="W498" s="20">
        <f t="shared" si="601"/>
        <v>4373.8655550000003</v>
      </c>
      <c r="X498" s="11">
        <f t="shared" si="601"/>
        <v>0</v>
      </c>
      <c r="Y498" s="6">
        <f t="shared" si="601"/>
        <v>38803.484444999995</v>
      </c>
      <c r="Z498" s="20">
        <f t="shared" si="601"/>
        <v>38803.484444999995</v>
      </c>
      <c r="AA498" s="25"/>
      <c r="AB498" s="25"/>
      <c r="AC498" s="25"/>
      <c r="AD498" s="25"/>
      <c r="AE498" s="25"/>
      <c r="AF498" s="25"/>
      <c r="AG498" s="25"/>
      <c r="AH498" s="25"/>
      <c r="AI498" s="25"/>
      <c r="AJ498" s="118" t="s">
        <v>268</v>
      </c>
    </row>
    <row r="499" spans="1:36" outlineLevel="3" x14ac:dyDescent="0.25">
      <c r="A499" s="102" t="s">
        <v>130</v>
      </c>
      <c r="B499" s="99">
        <v>55.53</v>
      </c>
      <c r="N499" s="23">
        <f t="shared" ref="N499:N507" si="602">B499</f>
        <v>55.53</v>
      </c>
      <c r="O499" s="23">
        <f t="shared" ref="O499:O507" si="603">SUM(B499:M499)</f>
        <v>55.53</v>
      </c>
      <c r="P499" s="103"/>
      <c r="Q499" s="117">
        <v>0.1086</v>
      </c>
      <c r="R499" s="11">
        <f t="shared" ref="R499:R507" si="604">IF(LEFT(AJ499,6)="Direct",N499,0)</f>
        <v>0</v>
      </c>
      <c r="S499" s="6">
        <f t="shared" ref="S499:S507" si="605">N499-R499</f>
        <v>55.53</v>
      </c>
      <c r="T499" s="20">
        <f t="shared" ref="T499:T507" si="606">R499+S499</f>
        <v>55.53</v>
      </c>
      <c r="U499" s="11">
        <f t="shared" ref="U499:U507" si="607">IF(LEFT(AJ499,9)="direct-wa", N499,0)</f>
        <v>0</v>
      </c>
      <c r="V499" s="6">
        <f t="shared" ref="V499:V507" si="608">IF(AJ499="direct-wa",0,N499*Q499)</f>
        <v>6.0305580000000001</v>
      </c>
      <c r="W499" s="20">
        <f t="shared" ref="W499:W507" si="609">U499+V499</f>
        <v>6.0305580000000001</v>
      </c>
      <c r="X499" s="11">
        <f t="shared" ref="X499:X507" si="610">IF(LEFT(AJ499,9)="direct-or",N499,0)</f>
        <v>0</v>
      </c>
      <c r="Y499" s="6">
        <f t="shared" ref="Y499:Y507" si="611">S499-V499</f>
        <v>49.499442000000002</v>
      </c>
      <c r="Z499" s="20">
        <f t="shared" ref="Z499:Z507" si="612">X499+Y499</f>
        <v>49.499442000000002</v>
      </c>
      <c r="AA499" s="25">
        <f t="shared" ref="AA499:AA507" si="613">IF(LEFT(AJ499,6)="Direct",O499,0)</f>
        <v>0</v>
      </c>
      <c r="AB499" s="25">
        <f t="shared" ref="AB499:AB507" si="614">O499-AA499</f>
        <v>55.53</v>
      </c>
      <c r="AC499" s="25">
        <f t="shared" ref="AC499:AC507" si="615">AA499+AB499</f>
        <v>55.53</v>
      </c>
      <c r="AD499" s="25">
        <f t="shared" ref="AD499:AD507" si="616">IF(LEFT(AJ499,9)="direct-wa", O499,0)</f>
        <v>0</v>
      </c>
      <c r="AE499" s="25">
        <f t="shared" ref="AE499:AE507" si="617">IF(AJ499="direct-wa",0,O499*Q499)</f>
        <v>6.0305580000000001</v>
      </c>
      <c r="AF499" s="25">
        <f t="shared" ref="AF499:AF507" si="618">AD499+AE499</f>
        <v>6.0305580000000001</v>
      </c>
      <c r="AG499" s="25">
        <f t="shared" ref="AG499:AG507" si="619">IF(LEFT(AJ499,9)="direct-or",O499,0)</f>
        <v>0</v>
      </c>
      <c r="AH499" s="25">
        <f t="shared" ref="AH499:AH507" si="620">AB499-AE499</f>
        <v>49.499442000000002</v>
      </c>
      <c r="AI499" s="25">
        <f t="shared" ref="AI499:AI507" si="621">AG499+AH499</f>
        <v>49.499442000000002</v>
      </c>
      <c r="AJ499" s="7" t="s">
        <v>64</v>
      </c>
    </row>
    <row r="500" spans="1:36" outlineLevel="3" x14ac:dyDescent="0.25">
      <c r="A500" s="102" t="s">
        <v>130</v>
      </c>
      <c r="B500" s="99">
        <v>995001.89</v>
      </c>
      <c r="N500" s="23">
        <f t="shared" si="602"/>
        <v>995001.89</v>
      </c>
      <c r="O500" s="23">
        <f t="shared" si="603"/>
        <v>995001.89</v>
      </c>
      <c r="P500" s="103"/>
      <c r="Q500" s="117">
        <v>0.1086</v>
      </c>
      <c r="R500" s="11">
        <f t="shared" si="604"/>
        <v>0</v>
      </c>
      <c r="S500" s="6">
        <f t="shared" si="605"/>
        <v>995001.89</v>
      </c>
      <c r="T500" s="20">
        <f t="shared" si="606"/>
        <v>995001.89</v>
      </c>
      <c r="U500" s="11">
        <f t="shared" si="607"/>
        <v>0</v>
      </c>
      <c r="V500" s="6">
        <f t="shared" si="608"/>
        <v>108057.205254</v>
      </c>
      <c r="W500" s="20">
        <f t="shared" si="609"/>
        <v>108057.205254</v>
      </c>
      <c r="X500" s="11">
        <f t="shared" si="610"/>
        <v>0</v>
      </c>
      <c r="Y500" s="6">
        <f t="shared" si="611"/>
        <v>886944.68474599998</v>
      </c>
      <c r="Z500" s="20">
        <f t="shared" si="612"/>
        <v>886944.68474599998</v>
      </c>
      <c r="AA500" s="25">
        <f t="shared" si="613"/>
        <v>0</v>
      </c>
      <c r="AB500" s="25">
        <f t="shared" si="614"/>
        <v>995001.89</v>
      </c>
      <c r="AC500" s="25">
        <f t="shared" si="615"/>
        <v>995001.89</v>
      </c>
      <c r="AD500" s="25">
        <f t="shared" si="616"/>
        <v>0</v>
      </c>
      <c r="AE500" s="25">
        <f t="shared" si="617"/>
        <v>108057.205254</v>
      </c>
      <c r="AF500" s="25">
        <f t="shared" si="618"/>
        <v>108057.205254</v>
      </c>
      <c r="AG500" s="25">
        <f t="shared" si="619"/>
        <v>0</v>
      </c>
      <c r="AH500" s="25">
        <f t="shared" si="620"/>
        <v>886944.68474599998</v>
      </c>
      <c r="AI500" s="25">
        <f t="shared" si="621"/>
        <v>886944.68474599998</v>
      </c>
      <c r="AJ500" s="7" t="s">
        <v>60</v>
      </c>
    </row>
    <row r="501" spans="1:36" outlineLevel="3" x14ac:dyDescent="0.25">
      <c r="A501" s="102" t="s">
        <v>130</v>
      </c>
      <c r="B501" s="99">
        <v>52.33</v>
      </c>
      <c r="N501" s="23">
        <f t="shared" si="602"/>
        <v>52.33</v>
      </c>
      <c r="O501" s="23">
        <f t="shared" si="603"/>
        <v>52.33</v>
      </c>
      <c r="P501" s="103"/>
      <c r="Q501" s="117">
        <v>0.1086</v>
      </c>
      <c r="R501" s="11">
        <f t="shared" si="604"/>
        <v>0</v>
      </c>
      <c r="S501" s="6">
        <f t="shared" si="605"/>
        <v>52.33</v>
      </c>
      <c r="T501" s="20">
        <f t="shared" si="606"/>
        <v>52.33</v>
      </c>
      <c r="U501" s="11">
        <f t="shared" si="607"/>
        <v>0</v>
      </c>
      <c r="V501" s="6">
        <f t="shared" si="608"/>
        <v>5.6830379999999998</v>
      </c>
      <c r="W501" s="20">
        <f t="shared" si="609"/>
        <v>5.6830379999999998</v>
      </c>
      <c r="X501" s="11">
        <f t="shared" si="610"/>
        <v>0</v>
      </c>
      <c r="Y501" s="6">
        <f t="shared" si="611"/>
        <v>46.646962000000002</v>
      </c>
      <c r="Z501" s="20">
        <f t="shared" si="612"/>
        <v>46.646962000000002</v>
      </c>
      <c r="AA501" s="25">
        <f t="shared" si="613"/>
        <v>0</v>
      </c>
      <c r="AB501" s="25">
        <f t="shared" si="614"/>
        <v>52.33</v>
      </c>
      <c r="AC501" s="25">
        <f t="shared" si="615"/>
        <v>52.33</v>
      </c>
      <c r="AD501" s="25">
        <f t="shared" si="616"/>
        <v>0</v>
      </c>
      <c r="AE501" s="25">
        <f t="shared" si="617"/>
        <v>5.6830379999999998</v>
      </c>
      <c r="AF501" s="25">
        <f t="shared" si="618"/>
        <v>5.6830379999999998</v>
      </c>
      <c r="AG501" s="25">
        <f t="shared" si="619"/>
        <v>0</v>
      </c>
      <c r="AH501" s="25">
        <f t="shared" si="620"/>
        <v>46.646962000000002</v>
      </c>
      <c r="AI501" s="25">
        <f t="shared" si="621"/>
        <v>46.646962000000002</v>
      </c>
      <c r="AJ501" s="7" t="s">
        <v>60</v>
      </c>
    </row>
    <row r="502" spans="1:36" outlineLevel="3" x14ac:dyDescent="0.25">
      <c r="A502" s="102" t="s">
        <v>130</v>
      </c>
      <c r="B502" s="99">
        <v>98412.18</v>
      </c>
      <c r="N502" s="23">
        <f t="shared" si="602"/>
        <v>98412.18</v>
      </c>
      <c r="O502" s="23">
        <f t="shared" si="603"/>
        <v>98412.18</v>
      </c>
      <c r="P502" s="103"/>
      <c r="Q502" s="117">
        <v>0.1086</v>
      </c>
      <c r="R502" s="11">
        <f t="shared" si="604"/>
        <v>0</v>
      </c>
      <c r="S502" s="6">
        <f t="shared" si="605"/>
        <v>98412.18</v>
      </c>
      <c r="T502" s="20">
        <f t="shared" si="606"/>
        <v>98412.18</v>
      </c>
      <c r="U502" s="11">
        <f t="shared" si="607"/>
        <v>0</v>
      </c>
      <c r="V502" s="6">
        <f t="shared" si="608"/>
        <v>10687.562748</v>
      </c>
      <c r="W502" s="20">
        <f t="shared" si="609"/>
        <v>10687.562748</v>
      </c>
      <c r="X502" s="11">
        <f t="shared" si="610"/>
        <v>0</v>
      </c>
      <c r="Y502" s="6">
        <f t="shared" si="611"/>
        <v>87724.617251999996</v>
      </c>
      <c r="Z502" s="20">
        <f t="shared" si="612"/>
        <v>87724.617251999996</v>
      </c>
      <c r="AA502" s="25">
        <f t="shared" si="613"/>
        <v>0</v>
      </c>
      <c r="AB502" s="25">
        <f t="shared" si="614"/>
        <v>98412.18</v>
      </c>
      <c r="AC502" s="25">
        <f t="shared" si="615"/>
        <v>98412.18</v>
      </c>
      <c r="AD502" s="25">
        <f t="shared" si="616"/>
        <v>0</v>
      </c>
      <c r="AE502" s="25">
        <f t="shared" si="617"/>
        <v>10687.562748</v>
      </c>
      <c r="AF502" s="25">
        <f t="shared" si="618"/>
        <v>10687.562748</v>
      </c>
      <c r="AG502" s="25">
        <f t="shared" si="619"/>
        <v>0</v>
      </c>
      <c r="AH502" s="25">
        <f t="shared" si="620"/>
        <v>87724.617251999996</v>
      </c>
      <c r="AI502" s="25">
        <f t="shared" si="621"/>
        <v>87724.617251999996</v>
      </c>
      <c r="AJ502" s="7" t="s">
        <v>60</v>
      </c>
    </row>
    <row r="503" spans="1:36" outlineLevel="3" x14ac:dyDescent="0.25">
      <c r="A503" s="102" t="s">
        <v>130</v>
      </c>
      <c r="B503" s="99">
        <v>334547.3</v>
      </c>
      <c r="N503" s="23">
        <f t="shared" si="602"/>
        <v>334547.3</v>
      </c>
      <c r="O503" s="23">
        <f t="shared" si="603"/>
        <v>334547.3</v>
      </c>
      <c r="P503" s="103"/>
      <c r="Q503" s="117">
        <v>0.1086</v>
      </c>
      <c r="R503" s="11">
        <f t="shared" si="604"/>
        <v>0</v>
      </c>
      <c r="S503" s="6">
        <f t="shared" si="605"/>
        <v>334547.3</v>
      </c>
      <c r="T503" s="20">
        <f t="shared" si="606"/>
        <v>334547.3</v>
      </c>
      <c r="U503" s="11">
        <f t="shared" si="607"/>
        <v>0</v>
      </c>
      <c r="V503" s="6">
        <f t="shared" si="608"/>
        <v>36331.836779999998</v>
      </c>
      <c r="W503" s="20">
        <f t="shared" si="609"/>
        <v>36331.836779999998</v>
      </c>
      <c r="X503" s="11">
        <f t="shared" si="610"/>
        <v>0</v>
      </c>
      <c r="Y503" s="6">
        <f t="shared" si="611"/>
        <v>298215.46321999998</v>
      </c>
      <c r="Z503" s="20">
        <f t="shared" si="612"/>
        <v>298215.46321999998</v>
      </c>
      <c r="AA503" s="25">
        <f t="shared" si="613"/>
        <v>0</v>
      </c>
      <c r="AB503" s="25">
        <f t="shared" si="614"/>
        <v>334547.3</v>
      </c>
      <c r="AC503" s="25">
        <f t="shared" si="615"/>
        <v>334547.3</v>
      </c>
      <c r="AD503" s="25">
        <f t="shared" si="616"/>
        <v>0</v>
      </c>
      <c r="AE503" s="25">
        <f t="shared" si="617"/>
        <v>36331.836779999998</v>
      </c>
      <c r="AF503" s="25">
        <f t="shared" si="618"/>
        <v>36331.836779999998</v>
      </c>
      <c r="AG503" s="25">
        <f t="shared" si="619"/>
        <v>0</v>
      </c>
      <c r="AH503" s="25">
        <f t="shared" si="620"/>
        <v>298215.46321999998</v>
      </c>
      <c r="AI503" s="25">
        <f t="shared" si="621"/>
        <v>298215.46321999998</v>
      </c>
      <c r="AJ503" s="7" t="s">
        <v>64</v>
      </c>
    </row>
    <row r="504" spans="1:36" outlineLevel="3" x14ac:dyDescent="0.25">
      <c r="A504" s="102" t="s">
        <v>130</v>
      </c>
      <c r="B504" s="99">
        <v>50002.559999999998</v>
      </c>
      <c r="N504" s="23">
        <f t="shared" si="602"/>
        <v>50002.559999999998</v>
      </c>
      <c r="O504" s="23">
        <f t="shared" si="603"/>
        <v>50002.559999999998</v>
      </c>
      <c r="P504" s="103"/>
      <c r="Q504" s="117">
        <v>0.1086</v>
      </c>
      <c r="R504" s="11">
        <f t="shared" si="604"/>
        <v>0</v>
      </c>
      <c r="S504" s="6">
        <f t="shared" si="605"/>
        <v>50002.559999999998</v>
      </c>
      <c r="T504" s="20">
        <f t="shared" si="606"/>
        <v>50002.559999999998</v>
      </c>
      <c r="U504" s="11">
        <f t="shared" si="607"/>
        <v>0</v>
      </c>
      <c r="V504" s="6">
        <f t="shared" si="608"/>
        <v>5430.2780160000002</v>
      </c>
      <c r="W504" s="20">
        <f t="shared" si="609"/>
        <v>5430.2780160000002</v>
      </c>
      <c r="X504" s="11">
        <f t="shared" si="610"/>
        <v>0</v>
      </c>
      <c r="Y504" s="6">
        <f t="shared" si="611"/>
        <v>44572.281984000001</v>
      </c>
      <c r="Z504" s="20">
        <f t="shared" si="612"/>
        <v>44572.281984000001</v>
      </c>
      <c r="AA504" s="25">
        <f t="shared" si="613"/>
        <v>0</v>
      </c>
      <c r="AB504" s="25">
        <f t="shared" si="614"/>
        <v>50002.559999999998</v>
      </c>
      <c r="AC504" s="25">
        <f t="shared" si="615"/>
        <v>50002.559999999998</v>
      </c>
      <c r="AD504" s="25">
        <f t="shared" si="616"/>
        <v>0</v>
      </c>
      <c r="AE504" s="25">
        <f t="shared" si="617"/>
        <v>5430.2780160000002</v>
      </c>
      <c r="AF504" s="25">
        <f t="shared" si="618"/>
        <v>5430.2780160000002</v>
      </c>
      <c r="AG504" s="25">
        <f t="shared" si="619"/>
        <v>0</v>
      </c>
      <c r="AH504" s="25">
        <f t="shared" si="620"/>
        <v>44572.281984000001</v>
      </c>
      <c r="AI504" s="25">
        <f t="shared" si="621"/>
        <v>44572.281984000001</v>
      </c>
      <c r="AJ504" s="7" t="s">
        <v>45</v>
      </c>
    </row>
    <row r="505" spans="1:36" outlineLevel="3" x14ac:dyDescent="0.25">
      <c r="A505" s="102" t="s">
        <v>130</v>
      </c>
      <c r="B505" s="99">
        <v>17520.64</v>
      </c>
      <c r="N505" s="23">
        <f t="shared" si="602"/>
        <v>17520.64</v>
      </c>
      <c r="O505" s="23">
        <f t="shared" si="603"/>
        <v>17520.64</v>
      </c>
      <c r="P505" s="103"/>
      <c r="Q505" s="117">
        <v>0.1086</v>
      </c>
      <c r="R505" s="11">
        <f t="shared" si="604"/>
        <v>0</v>
      </c>
      <c r="S505" s="6">
        <f t="shared" si="605"/>
        <v>17520.64</v>
      </c>
      <c r="T505" s="20">
        <f t="shared" si="606"/>
        <v>17520.64</v>
      </c>
      <c r="U505" s="11">
        <f t="shared" si="607"/>
        <v>0</v>
      </c>
      <c r="V505" s="6">
        <f t="shared" si="608"/>
        <v>1902.7415040000001</v>
      </c>
      <c r="W505" s="20">
        <f t="shared" si="609"/>
        <v>1902.7415040000001</v>
      </c>
      <c r="X505" s="11">
        <f t="shared" si="610"/>
        <v>0</v>
      </c>
      <c r="Y505" s="6">
        <f t="shared" si="611"/>
        <v>15617.898496</v>
      </c>
      <c r="Z505" s="20">
        <f t="shared" si="612"/>
        <v>15617.898496</v>
      </c>
      <c r="AA505" s="25">
        <f t="shared" si="613"/>
        <v>0</v>
      </c>
      <c r="AB505" s="25">
        <f t="shared" si="614"/>
        <v>17520.64</v>
      </c>
      <c r="AC505" s="25">
        <f t="shared" si="615"/>
        <v>17520.64</v>
      </c>
      <c r="AD505" s="25">
        <f t="shared" si="616"/>
        <v>0</v>
      </c>
      <c r="AE505" s="25">
        <f t="shared" si="617"/>
        <v>1902.7415040000001</v>
      </c>
      <c r="AF505" s="25">
        <f t="shared" si="618"/>
        <v>1902.7415040000001</v>
      </c>
      <c r="AG505" s="25">
        <f t="shared" si="619"/>
        <v>0</v>
      </c>
      <c r="AH505" s="25">
        <f t="shared" si="620"/>
        <v>15617.898496</v>
      </c>
      <c r="AI505" s="25">
        <f t="shared" si="621"/>
        <v>15617.898496</v>
      </c>
      <c r="AJ505" s="7" t="s">
        <v>60</v>
      </c>
    </row>
    <row r="506" spans="1:36" outlineLevel="3" x14ac:dyDescent="0.25">
      <c r="A506" s="102" t="s">
        <v>130</v>
      </c>
      <c r="B506" s="99"/>
      <c r="N506" s="23">
        <f t="shared" si="602"/>
        <v>0</v>
      </c>
      <c r="O506" s="23">
        <f t="shared" si="603"/>
        <v>0</v>
      </c>
      <c r="P506" s="103"/>
      <c r="Q506" s="117">
        <v>0.1086</v>
      </c>
      <c r="R506" s="11">
        <f t="shared" si="604"/>
        <v>0</v>
      </c>
      <c r="S506" s="6">
        <f t="shared" si="605"/>
        <v>0</v>
      </c>
      <c r="T506" s="20">
        <f t="shared" si="606"/>
        <v>0</v>
      </c>
      <c r="U506" s="11">
        <f t="shared" si="607"/>
        <v>0</v>
      </c>
      <c r="V506" s="6">
        <f t="shared" si="608"/>
        <v>0</v>
      </c>
      <c r="W506" s="20">
        <f t="shared" si="609"/>
        <v>0</v>
      </c>
      <c r="X506" s="11">
        <f t="shared" si="610"/>
        <v>0</v>
      </c>
      <c r="Y506" s="6">
        <f t="shared" si="611"/>
        <v>0</v>
      </c>
      <c r="Z506" s="20">
        <f t="shared" si="612"/>
        <v>0</v>
      </c>
      <c r="AA506" s="25">
        <f t="shared" si="613"/>
        <v>0</v>
      </c>
      <c r="AB506" s="25">
        <f t="shared" si="614"/>
        <v>0</v>
      </c>
      <c r="AC506" s="25">
        <f t="shared" si="615"/>
        <v>0</v>
      </c>
      <c r="AD506" s="25">
        <f t="shared" si="616"/>
        <v>0</v>
      </c>
      <c r="AE506" s="25">
        <f t="shared" si="617"/>
        <v>0</v>
      </c>
      <c r="AF506" s="25">
        <f t="shared" si="618"/>
        <v>0</v>
      </c>
      <c r="AG506" s="25">
        <f t="shared" si="619"/>
        <v>0</v>
      </c>
      <c r="AH506" s="25">
        <f t="shared" si="620"/>
        <v>0</v>
      </c>
      <c r="AI506" s="25">
        <f t="shared" si="621"/>
        <v>0</v>
      </c>
      <c r="AJ506" s="7" t="s">
        <v>64</v>
      </c>
    </row>
    <row r="507" spans="1:36" outlineLevel="3" x14ac:dyDescent="0.25">
      <c r="A507" s="102" t="s">
        <v>130</v>
      </c>
      <c r="B507" s="99"/>
      <c r="N507" s="23">
        <f t="shared" si="602"/>
        <v>0</v>
      </c>
      <c r="O507" s="23">
        <f t="shared" si="603"/>
        <v>0</v>
      </c>
      <c r="P507" s="103"/>
      <c r="Q507" s="117">
        <v>0.1086</v>
      </c>
      <c r="R507" s="11">
        <f t="shared" si="604"/>
        <v>0</v>
      </c>
      <c r="S507" s="6">
        <f t="shared" si="605"/>
        <v>0</v>
      </c>
      <c r="T507" s="20">
        <f t="shared" si="606"/>
        <v>0</v>
      </c>
      <c r="U507" s="11">
        <f t="shared" si="607"/>
        <v>0</v>
      </c>
      <c r="V507" s="6">
        <f t="shared" si="608"/>
        <v>0</v>
      </c>
      <c r="W507" s="20">
        <f t="shared" si="609"/>
        <v>0</v>
      </c>
      <c r="X507" s="11">
        <f t="shared" si="610"/>
        <v>0</v>
      </c>
      <c r="Y507" s="6">
        <f t="shared" si="611"/>
        <v>0</v>
      </c>
      <c r="Z507" s="20">
        <f t="shared" si="612"/>
        <v>0</v>
      </c>
      <c r="AA507" s="25">
        <f t="shared" si="613"/>
        <v>0</v>
      </c>
      <c r="AB507" s="25">
        <f t="shared" si="614"/>
        <v>0</v>
      </c>
      <c r="AC507" s="25">
        <f t="shared" si="615"/>
        <v>0</v>
      </c>
      <c r="AD507" s="25">
        <f t="shared" si="616"/>
        <v>0</v>
      </c>
      <c r="AE507" s="25">
        <f t="shared" si="617"/>
        <v>0</v>
      </c>
      <c r="AF507" s="25">
        <f t="shared" si="618"/>
        <v>0</v>
      </c>
      <c r="AG507" s="25">
        <f t="shared" si="619"/>
        <v>0</v>
      </c>
      <c r="AH507" s="25">
        <f t="shared" si="620"/>
        <v>0</v>
      </c>
      <c r="AI507" s="25">
        <f t="shared" si="621"/>
        <v>0</v>
      </c>
      <c r="AJ507" s="7" t="s">
        <v>64</v>
      </c>
    </row>
    <row r="508" spans="1:36" outlineLevel="2" x14ac:dyDescent="0.25">
      <c r="A508" s="102"/>
      <c r="B508" s="99"/>
      <c r="C508" s="101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9"/>
      <c r="O508" s="109"/>
      <c r="P508" s="103"/>
      <c r="Q508" s="117"/>
      <c r="R508" s="11">
        <f t="shared" ref="R508:Z508" si="622">SUBTOTAL(9,R499:R507)</f>
        <v>0</v>
      </c>
      <c r="S508" s="6">
        <f t="shared" si="622"/>
        <v>1495592.43</v>
      </c>
      <c r="T508" s="20">
        <f t="shared" si="622"/>
        <v>1495592.43</v>
      </c>
      <c r="U508" s="11">
        <f t="shared" si="622"/>
        <v>0</v>
      </c>
      <c r="V508" s="6">
        <f t="shared" si="622"/>
        <v>162421.337898</v>
      </c>
      <c r="W508" s="20">
        <f t="shared" si="622"/>
        <v>162421.337898</v>
      </c>
      <c r="X508" s="11">
        <f t="shared" si="622"/>
        <v>0</v>
      </c>
      <c r="Y508" s="6">
        <f t="shared" si="622"/>
        <v>1333171.092102</v>
      </c>
      <c r="Z508" s="20">
        <f t="shared" si="622"/>
        <v>1333171.092102</v>
      </c>
      <c r="AA508" s="25"/>
      <c r="AB508" s="25"/>
      <c r="AC508" s="25"/>
      <c r="AD508" s="25"/>
      <c r="AE508" s="25"/>
      <c r="AF508" s="25"/>
      <c r="AG508" s="25"/>
      <c r="AH508" s="25"/>
      <c r="AI508" s="25"/>
      <c r="AJ508" s="118" t="s">
        <v>278</v>
      </c>
    </row>
    <row r="509" spans="1:36" outlineLevel="3" x14ac:dyDescent="0.25">
      <c r="A509" s="102" t="s">
        <v>130</v>
      </c>
      <c r="B509" s="99">
        <v>33849.980000000003</v>
      </c>
      <c r="N509" s="23">
        <f>B509</f>
        <v>33849.980000000003</v>
      </c>
      <c r="O509" s="23">
        <f>SUM(B509:M509)</f>
        <v>33849.980000000003</v>
      </c>
      <c r="P509" s="103"/>
      <c r="Q509" s="117">
        <v>7.7100000000000002E-2</v>
      </c>
      <c r="R509" s="11">
        <f>IF(LEFT(AJ509,6)="Direct",N509,0)</f>
        <v>0</v>
      </c>
      <c r="S509" s="6">
        <f>N509-R509</f>
        <v>33849.980000000003</v>
      </c>
      <c r="T509" s="20">
        <f>R509+S509</f>
        <v>33849.980000000003</v>
      </c>
      <c r="U509" s="11">
        <f>IF(LEFT(AJ509,9)="direct-wa", N509,0)</f>
        <v>0</v>
      </c>
      <c r="V509" s="6">
        <f>IF(AJ509="direct-wa",0,N509*Q509)</f>
        <v>2609.8334580000005</v>
      </c>
      <c r="W509" s="20">
        <f>U509+V509</f>
        <v>2609.8334580000005</v>
      </c>
      <c r="X509" s="11">
        <f>IF(LEFT(AJ509,9)="direct-or",N509,0)</f>
        <v>0</v>
      </c>
      <c r="Y509" s="6">
        <f>S509-V509</f>
        <v>31240.146542000002</v>
      </c>
      <c r="Z509" s="20">
        <f>X509+Y509</f>
        <v>31240.146542000002</v>
      </c>
      <c r="AA509" s="25">
        <f>IF(LEFT(AJ509,6)="Direct",O509,0)</f>
        <v>0</v>
      </c>
      <c r="AB509" s="25">
        <f>O509-AA509</f>
        <v>33849.980000000003</v>
      </c>
      <c r="AC509" s="25">
        <f>AA509+AB509</f>
        <v>33849.980000000003</v>
      </c>
      <c r="AD509" s="25">
        <f>IF(LEFT(AJ509,9)="direct-wa", O509,0)</f>
        <v>0</v>
      </c>
      <c r="AE509" s="25">
        <f>IF(AJ509="direct-wa",0,O509*Q509)</f>
        <v>2609.8334580000005</v>
      </c>
      <c r="AF509" s="25">
        <f>AD509+AE509</f>
        <v>2609.8334580000005</v>
      </c>
      <c r="AG509" s="25">
        <f>IF(LEFT(AJ509,9)="direct-or",O509,0)</f>
        <v>0</v>
      </c>
      <c r="AH509" s="25">
        <f>AB509-AE509</f>
        <v>31240.146542000002</v>
      </c>
      <c r="AI509" s="25">
        <f>AG509+AH509</f>
        <v>31240.146542000002</v>
      </c>
      <c r="AJ509" s="7" t="s">
        <v>49</v>
      </c>
    </row>
    <row r="510" spans="1:36" outlineLevel="2" x14ac:dyDescent="0.25">
      <c r="A510" s="102"/>
      <c r="B510" s="99"/>
      <c r="C510" s="101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9"/>
      <c r="O510" s="109"/>
      <c r="P510" s="103"/>
      <c r="Q510" s="117"/>
      <c r="R510" s="11">
        <f t="shared" ref="R510:Z510" si="623">SUBTOTAL(9,R509:R509)</f>
        <v>0</v>
      </c>
      <c r="S510" s="6">
        <f t="shared" si="623"/>
        <v>33849.980000000003</v>
      </c>
      <c r="T510" s="20">
        <f t="shared" si="623"/>
        <v>33849.980000000003</v>
      </c>
      <c r="U510" s="11">
        <f t="shared" si="623"/>
        <v>0</v>
      </c>
      <c r="V510" s="6">
        <f t="shared" si="623"/>
        <v>2609.8334580000005</v>
      </c>
      <c r="W510" s="20">
        <f t="shared" si="623"/>
        <v>2609.8334580000005</v>
      </c>
      <c r="X510" s="11">
        <f t="shared" si="623"/>
        <v>0</v>
      </c>
      <c r="Y510" s="6">
        <f t="shared" si="623"/>
        <v>31240.146542000002</v>
      </c>
      <c r="Z510" s="20">
        <f t="shared" si="623"/>
        <v>31240.146542000002</v>
      </c>
      <c r="AA510" s="25"/>
      <c r="AB510" s="25"/>
      <c r="AC510" s="25"/>
      <c r="AD510" s="25"/>
      <c r="AE510" s="25"/>
      <c r="AF510" s="25"/>
      <c r="AG510" s="25"/>
      <c r="AH510" s="25"/>
      <c r="AI510" s="25"/>
      <c r="AJ510" s="118" t="s">
        <v>277</v>
      </c>
    </row>
    <row r="511" spans="1:36" outlineLevel="3" x14ac:dyDescent="0.25">
      <c r="A511" s="102" t="s">
        <v>130</v>
      </c>
      <c r="B511" s="99">
        <v>276.69</v>
      </c>
      <c r="N511" s="23">
        <f>B511</f>
        <v>276.69</v>
      </c>
      <c r="O511" s="23">
        <f>SUM(B511:M511)</f>
        <v>276.69</v>
      </c>
      <c r="P511" s="103"/>
      <c r="Q511" s="117">
        <v>0</v>
      </c>
      <c r="R511" s="11">
        <f>IF(LEFT(AJ511,6)="Direct",N511,0)</f>
        <v>276.69</v>
      </c>
      <c r="S511" s="6">
        <f>N511-R511</f>
        <v>0</v>
      </c>
      <c r="T511" s="20">
        <f>R511+S511</f>
        <v>276.69</v>
      </c>
      <c r="U511" s="11">
        <f>IF(LEFT(AJ511,9)="direct-wa", N511,0)</f>
        <v>0</v>
      </c>
      <c r="V511" s="6">
        <f>IF(AJ511="direct-wa",0,N511*Q511)</f>
        <v>0</v>
      </c>
      <c r="W511" s="20">
        <f>U511+V511</f>
        <v>0</v>
      </c>
      <c r="X511" s="11">
        <f>IF(LEFT(AJ511,9)="direct-or",N511,0)</f>
        <v>276.69</v>
      </c>
      <c r="Y511" s="6">
        <f>S511-V511</f>
        <v>0</v>
      </c>
      <c r="Z511" s="20">
        <f>X511+Y511</f>
        <v>276.69</v>
      </c>
      <c r="AA511" s="25">
        <f>IF(LEFT(AJ511,6)="Direct",O511,0)</f>
        <v>276.69</v>
      </c>
      <c r="AB511" s="25">
        <f>O511-AA511</f>
        <v>0</v>
      </c>
      <c r="AC511" s="25">
        <f>AA511+AB511</f>
        <v>276.69</v>
      </c>
      <c r="AD511" s="25">
        <f>IF(LEFT(AJ511,9)="direct-wa", O511,0)</f>
        <v>0</v>
      </c>
      <c r="AE511" s="25">
        <f>IF(AJ511="direct-wa",0,O511*Q511)</f>
        <v>0</v>
      </c>
      <c r="AF511" s="25">
        <f>AD511+AE511</f>
        <v>0</v>
      </c>
      <c r="AG511" s="25">
        <f>IF(LEFT(AJ511,9)="direct-or",O511,0)</f>
        <v>276.69</v>
      </c>
      <c r="AH511" s="25">
        <f>AB511-AE511</f>
        <v>0</v>
      </c>
      <c r="AI511" s="25">
        <f>AG511+AH511</f>
        <v>276.69</v>
      </c>
      <c r="AJ511" s="7" t="s">
        <v>61</v>
      </c>
    </row>
    <row r="512" spans="1:36" outlineLevel="2" x14ac:dyDescent="0.25">
      <c r="A512" s="102"/>
      <c r="B512" s="99"/>
      <c r="C512" s="101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9"/>
      <c r="O512" s="109"/>
      <c r="P512" s="103"/>
      <c r="Q512" s="117"/>
      <c r="R512" s="11">
        <f t="shared" ref="R512:Z512" si="624">SUBTOTAL(9,R511:R511)</f>
        <v>276.69</v>
      </c>
      <c r="S512" s="6">
        <f t="shared" si="624"/>
        <v>0</v>
      </c>
      <c r="T512" s="20">
        <f t="shared" si="624"/>
        <v>276.69</v>
      </c>
      <c r="U512" s="11">
        <f t="shared" si="624"/>
        <v>0</v>
      </c>
      <c r="V512" s="6">
        <f t="shared" si="624"/>
        <v>0</v>
      </c>
      <c r="W512" s="20">
        <f t="shared" si="624"/>
        <v>0</v>
      </c>
      <c r="X512" s="11">
        <f t="shared" si="624"/>
        <v>276.69</v>
      </c>
      <c r="Y512" s="6">
        <f t="shared" si="624"/>
        <v>0</v>
      </c>
      <c r="Z512" s="20">
        <f t="shared" si="624"/>
        <v>276.69</v>
      </c>
      <c r="AA512" s="25"/>
      <c r="AB512" s="25"/>
      <c r="AC512" s="25"/>
      <c r="AD512" s="25"/>
      <c r="AE512" s="25"/>
      <c r="AF512" s="25"/>
      <c r="AG512" s="25"/>
      <c r="AH512" s="25"/>
      <c r="AI512" s="25"/>
      <c r="AJ512" s="118" t="s">
        <v>267</v>
      </c>
    </row>
    <row r="513" spans="1:36" outlineLevel="1" x14ac:dyDescent="0.25">
      <c r="A513" s="128" t="s">
        <v>129</v>
      </c>
      <c r="B513" s="119"/>
      <c r="C513" s="120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1"/>
      <c r="O513" s="121"/>
      <c r="P513" s="122"/>
      <c r="Q513" s="123"/>
      <c r="R513" s="124">
        <f t="shared" ref="R513:Z513" si="625">SUBTOTAL(9,R493:R511)</f>
        <v>276.69</v>
      </c>
      <c r="S513" s="125">
        <f t="shared" si="625"/>
        <v>1572619.76</v>
      </c>
      <c r="T513" s="126">
        <f t="shared" si="625"/>
        <v>1572896.45</v>
      </c>
      <c r="U513" s="124">
        <f t="shared" si="625"/>
        <v>0</v>
      </c>
      <c r="V513" s="125">
        <f t="shared" si="625"/>
        <v>169405.036911</v>
      </c>
      <c r="W513" s="126">
        <f t="shared" si="625"/>
        <v>169405.036911</v>
      </c>
      <c r="X513" s="124">
        <f t="shared" si="625"/>
        <v>276.69</v>
      </c>
      <c r="Y513" s="125">
        <f t="shared" si="625"/>
        <v>1403214.7230890002</v>
      </c>
      <c r="Z513" s="126">
        <f t="shared" si="625"/>
        <v>1403491.4130890002</v>
      </c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27"/>
    </row>
    <row r="514" spans="1:36" outlineLevel="3" x14ac:dyDescent="0.25">
      <c r="A514" s="102" t="s">
        <v>132</v>
      </c>
      <c r="B514" s="99"/>
      <c r="N514" s="23">
        <f>B514</f>
        <v>0</v>
      </c>
      <c r="O514" s="23">
        <f>SUM(B514:M514)</f>
        <v>0</v>
      </c>
      <c r="P514" s="103"/>
      <c r="Q514" s="117">
        <v>0.1086</v>
      </c>
      <c r="R514" s="11">
        <f>IF(LEFT(AJ514,6)="Direct",N514,0)</f>
        <v>0</v>
      </c>
      <c r="S514" s="6">
        <f>N514-R514</f>
        <v>0</v>
      </c>
      <c r="T514" s="20">
        <f>R514+S514</f>
        <v>0</v>
      </c>
      <c r="U514" s="11">
        <f>IF(LEFT(AJ514,9)="direct-wa", N514,0)</f>
        <v>0</v>
      </c>
      <c r="V514" s="6">
        <f>IF(AJ514="direct-wa",0,N514*Q514)</f>
        <v>0</v>
      </c>
      <c r="W514" s="20">
        <f>U514+V514</f>
        <v>0</v>
      </c>
      <c r="X514" s="11">
        <f>IF(LEFT(AJ514,9)="direct-or",N514,0)</f>
        <v>0</v>
      </c>
      <c r="Y514" s="6">
        <f>S514-V514</f>
        <v>0</v>
      </c>
      <c r="Z514" s="20">
        <f>X514+Y514</f>
        <v>0</v>
      </c>
      <c r="AA514" s="25">
        <f>IF(LEFT(AJ514,6)="Direct",O514,0)</f>
        <v>0</v>
      </c>
      <c r="AB514" s="25">
        <f>O514-AA514</f>
        <v>0</v>
      </c>
      <c r="AC514" s="25">
        <f>AA514+AB514</f>
        <v>0</v>
      </c>
      <c r="AD514" s="25">
        <f>IF(LEFT(AJ514,9)="direct-wa", O514,0)</f>
        <v>0</v>
      </c>
      <c r="AE514" s="25">
        <f>IF(AJ514="direct-wa",0,O514*Q514)</f>
        <v>0</v>
      </c>
      <c r="AF514" s="25">
        <f>AD514+AE514</f>
        <v>0</v>
      </c>
      <c r="AG514" s="25">
        <f>IF(LEFT(AJ514,9)="direct-or",O514,0)</f>
        <v>0</v>
      </c>
      <c r="AH514" s="25">
        <f>AB514-AE514</f>
        <v>0</v>
      </c>
      <c r="AI514" s="25">
        <f>AG514+AH514</f>
        <v>0</v>
      </c>
      <c r="AJ514" s="7" t="s">
        <v>60</v>
      </c>
    </row>
    <row r="515" spans="1:36" outlineLevel="3" x14ac:dyDescent="0.25">
      <c r="A515" s="102" t="s">
        <v>132</v>
      </c>
      <c r="B515" s="99">
        <v>-9033</v>
      </c>
      <c r="N515" s="23">
        <f>B515</f>
        <v>-9033</v>
      </c>
      <c r="O515" s="23">
        <f>SUM(B515:M515)</f>
        <v>-9033</v>
      </c>
      <c r="P515" s="103"/>
      <c r="Q515" s="117">
        <v>0.1086</v>
      </c>
      <c r="R515" s="11">
        <f>IF(LEFT(AJ515,6)="Direct",N515,0)</f>
        <v>0</v>
      </c>
      <c r="S515" s="6">
        <f>N515-R515</f>
        <v>-9033</v>
      </c>
      <c r="T515" s="20">
        <f>R515+S515</f>
        <v>-9033</v>
      </c>
      <c r="U515" s="11">
        <f>IF(LEFT(AJ515,9)="direct-wa", N515,0)</f>
        <v>0</v>
      </c>
      <c r="V515" s="6">
        <f>IF(AJ515="direct-wa",0,N515*Q515)</f>
        <v>-980.98379999999997</v>
      </c>
      <c r="W515" s="20">
        <f>U515+V515</f>
        <v>-980.98379999999997</v>
      </c>
      <c r="X515" s="11">
        <f>IF(LEFT(AJ515,9)="direct-or",N515,0)</f>
        <v>0</v>
      </c>
      <c r="Y515" s="6">
        <f>S515-V515</f>
        <v>-8052.0162</v>
      </c>
      <c r="Z515" s="20">
        <f>X515+Y515</f>
        <v>-8052.0162</v>
      </c>
      <c r="AA515" s="25">
        <f>IF(LEFT(AJ515,6)="Direct",O515,0)</f>
        <v>0</v>
      </c>
      <c r="AB515" s="25">
        <f>O515-AA515</f>
        <v>-9033</v>
      </c>
      <c r="AC515" s="25">
        <f>AA515+AB515</f>
        <v>-9033</v>
      </c>
      <c r="AD515" s="25">
        <f>IF(LEFT(AJ515,9)="direct-wa", O515,0)</f>
        <v>0</v>
      </c>
      <c r="AE515" s="25">
        <f>IF(AJ515="direct-wa",0,O515*Q515)</f>
        <v>-980.98379999999997</v>
      </c>
      <c r="AF515" s="25">
        <f>AD515+AE515</f>
        <v>-980.98379999999997</v>
      </c>
      <c r="AG515" s="25">
        <f>IF(LEFT(AJ515,9)="direct-or",O515,0)</f>
        <v>0</v>
      </c>
      <c r="AH515" s="25">
        <f>AB515-AE515</f>
        <v>-8052.0162</v>
      </c>
      <c r="AI515" s="25">
        <f>AG515+AH515</f>
        <v>-8052.0162</v>
      </c>
      <c r="AJ515" s="7" t="s">
        <v>60</v>
      </c>
    </row>
    <row r="516" spans="1:36" outlineLevel="2" x14ac:dyDescent="0.25">
      <c r="A516" s="102"/>
      <c r="B516" s="99"/>
      <c r="C516" s="101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9"/>
      <c r="O516" s="109"/>
      <c r="P516" s="103"/>
      <c r="Q516" s="117"/>
      <c r="R516" s="11">
        <f t="shared" ref="R516:Z516" si="626">SUBTOTAL(9,R514:R515)</f>
        <v>0</v>
      </c>
      <c r="S516" s="6">
        <f t="shared" si="626"/>
        <v>-9033</v>
      </c>
      <c r="T516" s="20">
        <f t="shared" si="626"/>
        <v>-9033</v>
      </c>
      <c r="U516" s="11">
        <f t="shared" si="626"/>
        <v>0</v>
      </c>
      <c r="V516" s="6">
        <f t="shared" si="626"/>
        <v>-980.98379999999997</v>
      </c>
      <c r="W516" s="20">
        <f t="shared" si="626"/>
        <v>-980.98379999999997</v>
      </c>
      <c r="X516" s="11">
        <f t="shared" si="626"/>
        <v>0</v>
      </c>
      <c r="Y516" s="6">
        <f t="shared" si="626"/>
        <v>-8052.0162</v>
      </c>
      <c r="Z516" s="20">
        <f t="shared" si="626"/>
        <v>-8052.0162</v>
      </c>
      <c r="AA516" s="25"/>
      <c r="AB516" s="25"/>
      <c r="AC516" s="25"/>
      <c r="AD516" s="25"/>
      <c r="AE516" s="25"/>
      <c r="AF516" s="25"/>
      <c r="AG516" s="25"/>
      <c r="AH516" s="25"/>
      <c r="AI516" s="25"/>
      <c r="AJ516" s="118" t="s">
        <v>266</v>
      </c>
    </row>
    <row r="517" spans="1:36" outlineLevel="3" x14ac:dyDescent="0.25">
      <c r="A517" s="102" t="s">
        <v>132</v>
      </c>
      <c r="B517" s="99">
        <v>17452.259999999998</v>
      </c>
      <c r="N517" s="23">
        <f>B517</f>
        <v>17452.259999999998</v>
      </c>
      <c r="O517" s="23">
        <f>SUM(B517:M517)</f>
        <v>17452.259999999998</v>
      </c>
      <c r="P517" s="103"/>
      <c r="Q517" s="117">
        <v>9.7000000000000003E-2</v>
      </c>
      <c r="R517" s="11">
        <f>IF(LEFT(AJ517,6)="Direct",N517,0)</f>
        <v>0</v>
      </c>
      <c r="S517" s="6">
        <f>N517-R517</f>
        <v>17452.259999999998</v>
      </c>
      <c r="T517" s="20">
        <f>R517+S517</f>
        <v>17452.259999999998</v>
      </c>
      <c r="U517" s="11">
        <f>IF(LEFT(AJ517,9)="direct-wa", N517,0)</f>
        <v>0</v>
      </c>
      <c r="V517" s="6">
        <f>IF(AJ517="direct-wa",0,N517*Q517)</f>
        <v>1692.8692199999998</v>
      </c>
      <c r="W517" s="20">
        <f>U517+V517</f>
        <v>1692.8692199999998</v>
      </c>
      <c r="X517" s="11">
        <f>IF(LEFT(AJ517,9)="direct-or",N517,0)</f>
        <v>0</v>
      </c>
      <c r="Y517" s="6">
        <f>S517-V517</f>
        <v>15759.390779999998</v>
      </c>
      <c r="Z517" s="20">
        <f>X517+Y517</f>
        <v>15759.390779999998</v>
      </c>
      <c r="AA517" s="25">
        <f>IF(LEFT(AJ517,6)="Direct",O517,0)</f>
        <v>0</v>
      </c>
      <c r="AB517" s="25">
        <f>O517-AA517</f>
        <v>17452.259999999998</v>
      </c>
      <c r="AC517" s="25">
        <f>AA517+AB517</f>
        <v>17452.259999999998</v>
      </c>
      <c r="AD517" s="25">
        <f>IF(LEFT(AJ517,9)="direct-wa", O517,0)</f>
        <v>0</v>
      </c>
      <c r="AE517" s="25">
        <f>IF(AJ517="direct-wa",0,O517*Q517)</f>
        <v>1692.8692199999998</v>
      </c>
      <c r="AF517" s="25">
        <f>AD517+AE517</f>
        <v>1692.8692199999998</v>
      </c>
      <c r="AG517" s="25">
        <f>IF(LEFT(AJ517,9)="direct-or",O517,0)</f>
        <v>0</v>
      </c>
      <c r="AH517" s="25">
        <f>AB517-AE517</f>
        <v>15759.390779999998</v>
      </c>
      <c r="AI517" s="25">
        <f>AG517+AH517</f>
        <v>15759.390779999998</v>
      </c>
      <c r="AJ517" s="7" t="s">
        <v>47</v>
      </c>
    </row>
    <row r="518" spans="1:36" outlineLevel="2" x14ac:dyDescent="0.25">
      <c r="A518" s="102"/>
      <c r="B518" s="99"/>
      <c r="C518" s="101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9"/>
      <c r="O518" s="109"/>
      <c r="P518" s="103"/>
      <c r="Q518" s="117"/>
      <c r="R518" s="11">
        <f t="shared" ref="R518:Z518" si="627">SUBTOTAL(9,R517:R517)</f>
        <v>0</v>
      </c>
      <c r="S518" s="6">
        <f t="shared" si="627"/>
        <v>17452.259999999998</v>
      </c>
      <c r="T518" s="20">
        <f t="shared" si="627"/>
        <v>17452.259999999998</v>
      </c>
      <c r="U518" s="11">
        <f t="shared" si="627"/>
        <v>0</v>
      </c>
      <c r="V518" s="6">
        <f t="shared" si="627"/>
        <v>1692.8692199999998</v>
      </c>
      <c r="W518" s="20">
        <f t="shared" si="627"/>
        <v>1692.8692199999998</v>
      </c>
      <c r="X518" s="11">
        <f t="shared" si="627"/>
        <v>0</v>
      </c>
      <c r="Y518" s="6">
        <f t="shared" si="627"/>
        <v>15759.390779999998</v>
      </c>
      <c r="Z518" s="20">
        <f t="shared" si="627"/>
        <v>15759.390779999998</v>
      </c>
      <c r="AA518" s="25"/>
      <c r="AB518" s="25"/>
      <c r="AC518" s="25"/>
      <c r="AD518" s="25"/>
      <c r="AE518" s="25"/>
      <c r="AF518" s="25"/>
      <c r="AG518" s="25"/>
      <c r="AH518" s="25"/>
      <c r="AI518" s="25"/>
      <c r="AJ518" s="118" t="s">
        <v>283</v>
      </c>
    </row>
    <row r="519" spans="1:36" outlineLevel="3" x14ac:dyDescent="0.25">
      <c r="A519" s="102" t="s">
        <v>132</v>
      </c>
      <c r="B519" s="99">
        <v>1370.61</v>
      </c>
      <c r="N519" s="23">
        <f>B519</f>
        <v>1370.61</v>
      </c>
      <c r="O519" s="23">
        <f>SUM(B519:M519)</f>
        <v>1370.61</v>
      </c>
      <c r="P519" s="103"/>
      <c r="Q519" s="117">
        <v>7.7100000000000002E-2</v>
      </c>
      <c r="R519" s="11">
        <f>IF(LEFT(AJ519,6)="Direct",N519,0)</f>
        <v>0</v>
      </c>
      <c r="S519" s="6">
        <f>N519-R519</f>
        <v>1370.61</v>
      </c>
      <c r="T519" s="20">
        <f>R519+S519</f>
        <v>1370.61</v>
      </c>
      <c r="U519" s="11">
        <f>IF(LEFT(AJ519,9)="direct-wa", N519,0)</f>
        <v>0</v>
      </c>
      <c r="V519" s="6">
        <f>IF(AJ519="direct-wa",0,N519*Q519)</f>
        <v>105.674031</v>
      </c>
      <c r="W519" s="20">
        <f>U519+V519</f>
        <v>105.674031</v>
      </c>
      <c r="X519" s="11">
        <f>IF(LEFT(AJ519,9)="direct-or",N519,0)</f>
        <v>0</v>
      </c>
      <c r="Y519" s="6">
        <f>S519-V519</f>
        <v>1264.9359689999999</v>
      </c>
      <c r="Z519" s="20">
        <f>X519+Y519</f>
        <v>1264.9359689999999</v>
      </c>
      <c r="AA519" s="25">
        <f>IF(LEFT(AJ519,6)="Direct",O519,0)</f>
        <v>0</v>
      </c>
      <c r="AB519" s="25">
        <f>O519-AA519</f>
        <v>1370.61</v>
      </c>
      <c r="AC519" s="25">
        <f>AA519+AB519</f>
        <v>1370.61</v>
      </c>
      <c r="AD519" s="25">
        <f>IF(LEFT(AJ519,9)="direct-wa", O519,0)</f>
        <v>0</v>
      </c>
      <c r="AE519" s="25">
        <f>IF(AJ519="direct-wa",0,O519*Q519)</f>
        <v>105.674031</v>
      </c>
      <c r="AF519" s="25">
        <f>AD519+AE519</f>
        <v>105.674031</v>
      </c>
      <c r="AG519" s="25">
        <f>IF(LEFT(AJ519,9)="direct-or",O519,0)</f>
        <v>0</v>
      </c>
      <c r="AH519" s="25">
        <f>AB519-AE519</f>
        <v>1264.9359689999999</v>
      </c>
      <c r="AI519" s="25">
        <f>AG519+AH519</f>
        <v>1264.9359689999999</v>
      </c>
      <c r="AJ519" s="7" t="s">
        <v>49</v>
      </c>
    </row>
    <row r="520" spans="1:36" outlineLevel="3" x14ac:dyDescent="0.25">
      <c r="A520" s="102" t="s">
        <v>132</v>
      </c>
      <c r="B520" s="99">
        <v>1410.99</v>
      </c>
      <c r="N520" s="23">
        <f>B520</f>
        <v>1410.99</v>
      </c>
      <c r="O520" s="23">
        <f>SUM(B520:M520)</f>
        <v>1410.99</v>
      </c>
      <c r="P520" s="103"/>
      <c r="Q520" s="117">
        <v>7.7100000000000002E-2</v>
      </c>
      <c r="R520" s="11">
        <f>IF(LEFT(AJ520,6)="Direct",N520,0)</f>
        <v>0</v>
      </c>
      <c r="S520" s="6">
        <f>N520-R520</f>
        <v>1410.99</v>
      </c>
      <c r="T520" s="20">
        <f>R520+S520</f>
        <v>1410.99</v>
      </c>
      <c r="U520" s="11">
        <f>IF(LEFT(AJ520,9)="direct-wa", N520,0)</f>
        <v>0</v>
      </c>
      <c r="V520" s="6">
        <f>IF(AJ520="direct-wa",0,N520*Q520)</f>
        <v>108.787329</v>
      </c>
      <c r="W520" s="20">
        <f>U520+V520</f>
        <v>108.787329</v>
      </c>
      <c r="X520" s="11">
        <f>IF(LEFT(AJ520,9)="direct-or",N520,0)</f>
        <v>0</v>
      </c>
      <c r="Y520" s="6">
        <f>S520-V520</f>
        <v>1302.202671</v>
      </c>
      <c r="Z520" s="20">
        <f>X520+Y520</f>
        <v>1302.202671</v>
      </c>
      <c r="AA520" s="25">
        <f>IF(LEFT(AJ520,6)="Direct",O520,0)</f>
        <v>0</v>
      </c>
      <c r="AB520" s="25">
        <f>O520-AA520</f>
        <v>1410.99</v>
      </c>
      <c r="AC520" s="25">
        <f>AA520+AB520</f>
        <v>1410.99</v>
      </c>
      <c r="AD520" s="25">
        <f>IF(LEFT(AJ520,9)="direct-wa", O520,0)</f>
        <v>0</v>
      </c>
      <c r="AE520" s="25">
        <f>IF(AJ520="direct-wa",0,O520*Q520)</f>
        <v>108.787329</v>
      </c>
      <c r="AF520" s="25">
        <f>AD520+AE520</f>
        <v>108.787329</v>
      </c>
      <c r="AG520" s="25">
        <f>IF(LEFT(AJ520,9)="direct-or",O520,0)</f>
        <v>0</v>
      </c>
      <c r="AH520" s="25">
        <f>AB520-AE520</f>
        <v>1302.202671</v>
      </c>
      <c r="AI520" s="25">
        <f>AG520+AH520</f>
        <v>1302.202671</v>
      </c>
      <c r="AJ520" s="7" t="s">
        <v>49</v>
      </c>
    </row>
    <row r="521" spans="1:36" outlineLevel="2" x14ac:dyDescent="0.25">
      <c r="A521" s="102"/>
      <c r="B521" s="99"/>
      <c r="C521" s="101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9"/>
      <c r="O521" s="109"/>
      <c r="P521" s="103"/>
      <c r="Q521" s="117"/>
      <c r="R521" s="11">
        <f t="shared" ref="R521:Z521" si="628">SUBTOTAL(9,R519:R520)</f>
        <v>0</v>
      </c>
      <c r="S521" s="6">
        <f t="shared" si="628"/>
        <v>2781.6</v>
      </c>
      <c r="T521" s="20">
        <f t="shared" si="628"/>
        <v>2781.6</v>
      </c>
      <c r="U521" s="11">
        <f t="shared" si="628"/>
        <v>0</v>
      </c>
      <c r="V521" s="6">
        <f t="shared" si="628"/>
        <v>214.46136000000001</v>
      </c>
      <c r="W521" s="20">
        <f t="shared" si="628"/>
        <v>214.46136000000001</v>
      </c>
      <c r="X521" s="11">
        <f t="shared" si="628"/>
        <v>0</v>
      </c>
      <c r="Y521" s="6">
        <f t="shared" si="628"/>
        <v>2567.1386400000001</v>
      </c>
      <c r="Z521" s="20">
        <f t="shared" si="628"/>
        <v>2567.1386400000001</v>
      </c>
      <c r="AA521" s="25"/>
      <c r="AB521" s="25"/>
      <c r="AC521" s="25"/>
      <c r="AD521" s="25"/>
      <c r="AE521" s="25"/>
      <c r="AF521" s="25"/>
      <c r="AG521" s="25"/>
      <c r="AH521" s="25"/>
      <c r="AI521" s="25"/>
      <c r="AJ521" s="118" t="s">
        <v>277</v>
      </c>
    </row>
    <row r="522" spans="1:36" outlineLevel="3" x14ac:dyDescent="0.25">
      <c r="A522" s="102" t="s">
        <v>132</v>
      </c>
      <c r="B522" s="99">
        <v>165016.9</v>
      </c>
      <c r="N522" s="23">
        <f>B522</f>
        <v>165016.9</v>
      </c>
      <c r="O522" s="23">
        <f>SUM(B522:M522)</f>
        <v>165016.9</v>
      </c>
      <c r="P522" s="103"/>
      <c r="Q522" s="117">
        <v>0.10979999999999999</v>
      </c>
      <c r="R522" s="11">
        <f>IF(LEFT(AJ522,6)="Direct",N522,0)</f>
        <v>0</v>
      </c>
      <c r="S522" s="6">
        <f>N522-R522</f>
        <v>165016.9</v>
      </c>
      <c r="T522" s="20">
        <f>R522+S522</f>
        <v>165016.9</v>
      </c>
      <c r="U522" s="11">
        <f>IF(LEFT(AJ522,9)="direct-wa", N522,0)</f>
        <v>0</v>
      </c>
      <c r="V522" s="6">
        <f>IF(AJ522="direct-wa",0,N522*Q522)</f>
        <v>18118.855619999998</v>
      </c>
      <c r="W522" s="20">
        <f>U522+V522</f>
        <v>18118.855619999998</v>
      </c>
      <c r="X522" s="11">
        <f>IF(LEFT(AJ522,9)="direct-or",N522,0)</f>
        <v>0</v>
      </c>
      <c r="Y522" s="6">
        <f>S522-V522</f>
        <v>146898.04438000001</v>
      </c>
      <c r="Z522" s="20">
        <f>X522+Y522</f>
        <v>146898.04438000001</v>
      </c>
      <c r="AA522" s="25">
        <f>IF(LEFT(AJ522,6)="Direct",O522,0)</f>
        <v>0</v>
      </c>
      <c r="AB522" s="25">
        <f>O522-AA522</f>
        <v>165016.9</v>
      </c>
      <c r="AC522" s="25">
        <f>AA522+AB522</f>
        <v>165016.9</v>
      </c>
      <c r="AD522" s="25">
        <f>IF(LEFT(AJ522,9)="direct-wa", O522,0)</f>
        <v>0</v>
      </c>
      <c r="AE522" s="25">
        <f>IF(AJ522="direct-wa",0,O522*Q522)</f>
        <v>18118.855619999998</v>
      </c>
      <c r="AF522" s="25">
        <f>AD522+AE522</f>
        <v>18118.855619999998</v>
      </c>
      <c r="AG522" s="25">
        <f>IF(LEFT(AJ522,9)="direct-or",O522,0)</f>
        <v>0</v>
      </c>
      <c r="AH522" s="25">
        <f>AB522-AE522</f>
        <v>146898.04438000001</v>
      </c>
      <c r="AI522" s="25">
        <f>AG522+AH522</f>
        <v>146898.04438000001</v>
      </c>
      <c r="AJ522" s="7" t="s">
        <v>46</v>
      </c>
    </row>
    <row r="523" spans="1:36" outlineLevel="2" x14ac:dyDescent="0.25">
      <c r="A523" s="102"/>
      <c r="B523" s="99"/>
      <c r="C523" s="101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9"/>
      <c r="O523" s="109"/>
      <c r="P523" s="103"/>
      <c r="Q523" s="117"/>
      <c r="R523" s="11">
        <f t="shared" ref="R523:Z523" si="629">SUBTOTAL(9,R522:R522)</f>
        <v>0</v>
      </c>
      <c r="S523" s="6">
        <f t="shared" si="629"/>
        <v>165016.9</v>
      </c>
      <c r="T523" s="20">
        <f t="shared" si="629"/>
        <v>165016.9</v>
      </c>
      <c r="U523" s="11">
        <f t="shared" si="629"/>
        <v>0</v>
      </c>
      <c r="V523" s="6">
        <f t="shared" si="629"/>
        <v>18118.855619999998</v>
      </c>
      <c r="W523" s="20">
        <f t="shared" si="629"/>
        <v>18118.855619999998</v>
      </c>
      <c r="X523" s="11">
        <f t="shared" si="629"/>
        <v>0</v>
      </c>
      <c r="Y523" s="6">
        <f t="shared" si="629"/>
        <v>146898.04438000001</v>
      </c>
      <c r="Z523" s="20">
        <f t="shared" si="629"/>
        <v>146898.04438000001</v>
      </c>
      <c r="AA523" s="25"/>
      <c r="AB523" s="25"/>
      <c r="AC523" s="25"/>
      <c r="AD523" s="25"/>
      <c r="AE523" s="25"/>
      <c r="AF523" s="25"/>
      <c r="AG523" s="25"/>
      <c r="AH523" s="25"/>
      <c r="AI523" s="25"/>
      <c r="AJ523" s="118" t="s">
        <v>284</v>
      </c>
    </row>
    <row r="524" spans="1:36" outlineLevel="3" x14ac:dyDescent="0.25">
      <c r="A524" s="102" t="s">
        <v>132</v>
      </c>
      <c r="B524" s="99">
        <v>-1564.45</v>
      </c>
      <c r="N524" s="23">
        <f>B524</f>
        <v>-1564.45</v>
      </c>
      <c r="O524" s="23">
        <f>SUM(B524:M524)</f>
        <v>-1564.45</v>
      </c>
      <c r="P524" s="103"/>
      <c r="Q524" s="117">
        <v>0</v>
      </c>
      <c r="R524" s="11">
        <f>IF(LEFT(AJ524,6)="Direct",N524,0)</f>
        <v>-1564.45</v>
      </c>
      <c r="S524" s="6">
        <f>N524-R524</f>
        <v>0</v>
      </c>
      <c r="T524" s="20">
        <f>R524+S524</f>
        <v>-1564.45</v>
      </c>
      <c r="U524" s="11">
        <f>IF(LEFT(AJ524,9)="direct-wa", N524,0)</f>
        <v>0</v>
      </c>
      <c r="V524" s="6">
        <f>IF(AJ524="direct-wa",0,N524*Q524)</f>
        <v>0</v>
      </c>
      <c r="W524" s="20">
        <f>U524+V524</f>
        <v>0</v>
      </c>
      <c r="X524" s="11">
        <f>IF(LEFT(AJ524,9)="direct-or",N524,0)</f>
        <v>-1564.45</v>
      </c>
      <c r="Y524" s="6">
        <f>S524-V524</f>
        <v>0</v>
      </c>
      <c r="Z524" s="20">
        <f>X524+Y524</f>
        <v>-1564.45</v>
      </c>
      <c r="AA524" s="25">
        <f>IF(LEFT(AJ524,6)="Direct",O524,0)</f>
        <v>-1564.45</v>
      </c>
      <c r="AB524" s="25">
        <f>O524-AA524</f>
        <v>0</v>
      </c>
      <c r="AC524" s="25">
        <f>AA524+AB524</f>
        <v>-1564.45</v>
      </c>
      <c r="AD524" s="25">
        <f>IF(LEFT(AJ524,9)="direct-wa", O524,0)</f>
        <v>0</v>
      </c>
      <c r="AE524" s="25">
        <f>IF(AJ524="direct-wa",0,O524*Q524)</f>
        <v>0</v>
      </c>
      <c r="AF524" s="25">
        <f>AD524+AE524</f>
        <v>0</v>
      </c>
      <c r="AG524" s="25">
        <f>IF(LEFT(AJ524,9)="direct-or",O524,0)</f>
        <v>-1564.45</v>
      </c>
      <c r="AH524" s="25">
        <f>AB524-AE524</f>
        <v>0</v>
      </c>
      <c r="AI524" s="25">
        <f>AG524+AH524</f>
        <v>-1564.45</v>
      </c>
      <c r="AJ524" s="7" t="s">
        <v>61</v>
      </c>
    </row>
    <row r="525" spans="1:36" outlineLevel="2" x14ac:dyDescent="0.25">
      <c r="A525" s="102"/>
      <c r="B525" s="99"/>
      <c r="C525" s="101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9"/>
      <c r="O525" s="109"/>
      <c r="P525" s="103"/>
      <c r="Q525" s="117"/>
      <c r="R525" s="11">
        <f t="shared" ref="R525:Z525" si="630">SUBTOTAL(9,R524:R524)</f>
        <v>-1564.45</v>
      </c>
      <c r="S525" s="6">
        <f t="shared" si="630"/>
        <v>0</v>
      </c>
      <c r="T525" s="20">
        <f t="shared" si="630"/>
        <v>-1564.45</v>
      </c>
      <c r="U525" s="11">
        <f t="shared" si="630"/>
        <v>0</v>
      </c>
      <c r="V525" s="6">
        <f t="shared" si="630"/>
        <v>0</v>
      </c>
      <c r="W525" s="20">
        <f t="shared" si="630"/>
        <v>0</v>
      </c>
      <c r="X525" s="11">
        <f t="shared" si="630"/>
        <v>-1564.45</v>
      </c>
      <c r="Y525" s="6">
        <f t="shared" si="630"/>
        <v>0</v>
      </c>
      <c r="Z525" s="20">
        <f t="shared" si="630"/>
        <v>-1564.45</v>
      </c>
      <c r="AA525" s="25"/>
      <c r="AB525" s="25"/>
      <c r="AC525" s="25"/>
      <c r="AD525" s="25"/>
      <c r="AE525" s="25"/>
      <c r="AF525" s="25"/>
      <c r="AG525" s="25"/>
      <c r="AH525" s="25"/>
      <c r="AI525" s="25"/>
      <c r="AJ525" s="118" t="s">
        <v>267</v>
      </c>
    </row>
    <row r="526" spans="1:36" outlineLevel="1" x14ac:dyDescent="0.25">
      <c r="A526" s="128" t="s">
        <v>131</v>
      </c>
      <c r="B526" s="119"/>
      <c r="C526" s="120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1"/>
      <c r="O526" s="121"/>
      <c r="P526" s="122"/>
      <c r="Q526" s="123"/>
      <c r="R526" s="124">
        <f t="shared" ref="R526:Z526" si="631">SUBTOTAL(9,R514:R524)</f>
        <v>-1564.45</v>
      </c>
      <c r="S526" s="125">
        <f t="shared" si="631"/>
        <v>176217.75999999998</v>
      </c>
      <c r="T526" s="126">
        <f t="shared" si="631"/>
        <v>174653.30999999997</v>
      </c>
      <c r="U526" s="124">
        <f t="shared" si="631"/>
        <v>0</v>
      </c>
      <c r="V526" s="125">
        <f t="shared" si="631"/>
        <v>19045.202399999998</v>
      </c>
      <c r="W526" s="126">
        <f t="shared" si="631"/>
        <v>19045.202399999998</v>
      </c>
      <c r="X526" s="124">
        <f t="shared" si="631"/>
        <v>-1564.45</v>
      </c>
      <c r="Y526" s="125">
        <f t="shared" si="631"/>
        <v>157172.5576</v>
      </c>
      <c r="Z526" s="126">
        <f t="shared" si="631"/>
        <v>155608.10759999999</v>
      </c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27"/>
    </row>
    <row r="527" spans="1:36" outlineLevel="3" x14ac:dyDescent="0.25">
      <c r="A527" s="102" t="s">
        <v>134</v>
      </c>
      <c r="B527" s="99">
        <v>16.25</v>
      </c>
      <c r="N527" s="23">
        <f>B527</f>
        <v>16.25</v>
      </c>
      <c r="O527" s="23">
        <f>SUM(B527:M527)</f>
        <v>16.25</v>
      </c>
      <c r="P527" s="103"/>
      <c r="Q527" s="117">
        <v>0.10979999999999999</v>
      </c>
      <c r="R527" s="11">
        <f>IF(LEFT(AJ527,6)="Direct",N527,0)</f>
        <v>0</v>
      </c>
      <c r="S527" s="6">
        <f>N527-R527</f>
        <v>16.25</v>
      </c>
      <c r="T527" s="20">
        <f>R527+S527</f>
        <v>16.25</v>
      </c>
      <c r="U527" s="11">
        <f>IF(LEFT(AJ527,9)="direct-wa", N527,0)</f>
        <v>0</v>
      </c>
      <c r="V527" s="6">
        <f>IF(AJ527="direct-wa",0,N527*Q527)</f>
        <v>1.7842499999999999</v>
      </c>
      <c r="W527" s="20">
        <f>U527+V527</f>
        <v>1.7842499999999999</v>
      </c>
      <c r="X527" s="11">
        <f>IF(LEFT(AJ527,9)="direct-or",N527,0)</f>
        <v>0</v>
      </c>
      <c r="Y527" s="6">
        <f>S527-V527</f>
        <v>14.46575</v>
      </c>
      <c r="Z527" s="20">
        <f>X527+Y527</f>
        <v>14.46575</v>
      </c>
      <c r="AA527" s="25">
        <f>IF(LEFT(AJ527,6)="Direct",O527,0)</f>
        <v>0</v>
      </c>
      <c r="AB527" s="25">
        <f>O527-AA527</f>
        <v>16.25</v>
      </c>
      <c r="AC527" s="25">
        <f>AA527+AB527</f>
        <v>16.25</v>
      </c>
      <c r="AD527" s="25">
        <f>IF(LEFT(AJ527,9)="direct-wa", O527,0)</f>
        <v>0</v>
      </c>
      <c r="AE527" s="25">
        <f>IF(AJ527="direct-wa",0,O527*Q527)</f>
        <v>1.7842499999999999</v>
      </c>
      <c r="AF527" s="25">
        <f>AD527+AE527</f>
        <v>1.7842499999999999</v>
      </c>
      <c r="AG527" s="25">
        <f>IF(LEFT(AJ527,9)="direct-or",O527,0)</f>
        <v>0</v>
      </c>
      <c r="AH527" s="25">
        <f>AB527-AE527</f>
        <v>14.46575</v>
      </c>
      <c r="AI527" s="25">
        <f>AG527+AH527</f>
        <v>14.46575</v>
      </c>
      <c r="AJ527" s="7" t="s">
        <v>46</v>
      </c>
    </row>
    <row r="528" spans="1:36" outlineLevel="2" x14ac:dyDescent="0.25">
      <c r="A528" s="102"/>
      <c r="B528" s="99"/>
      <c r="C528" s="101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9"/>
      <c r="O528" s="109"/>
      <c r="P528" s="103"/>
      <c r="Q528" s="117"/>
      <c r="R528" s="11">
        <f t="shared" ref="R528:Z528" si="632">SUBTOTAL(9,R527:R527)</f>
        <v>0</v>
      </c>
      <c r="S528" s="6">
        <f t="shared" si="632"/>
        <v>16.25</v>
      </c>
      <c r="T528" s="20">
        <f t="shared" si="632"/>
        <v>16.25</v>
      </c>
      <c r="U528" s="11">
        <f t="shared" si="632"/>
        <v>0</v>
      </c>
      <c r="V528" s="6">
        <f t="shared" si="632"/>
        <v>1.7842499999999999</v>
      </c>
      <c r="W528" s="20">
        <f t="shared" si="632"/>
        <v>1.7842499999999999</v>
      </c>
      <c r="X528" s="11">
        <f t="shared" si="632"/>
        <v>0</v>
      </c>
      <c r="Y528" s="6">
        <f t="shared" si="632"/>
        <v>14.46575</v>
      </c>
      <c r="Z528" s="20">
        <f t="shared" si="632"/>
        <v>14.46575</v>
      </c>
      <c r="AA528" s="25"/>
      <c r="AB528" s="25"/>
      <c r="AC528" s="25"/>
      <c r="AD528" s="25"/>
      <c r="AE528" s="25"/>
      <c r="AF528" s="25"/>
      <c r="AG528" s="25"/>
      <c r="AH528" s="25"/>
      <c r="AI528" s="25"/>
      <c r="AJ528" s="118" t="s">
        <v>284</v>
      </c>
    </row>
    <row r="529" spans="1:36" outlineLevel="1" x14ac:dyDescent="0.25">
      <c r="A529" s="128" t="s">
        <v>133</v>
      </c>
      <c r="B529" s="119"/>
      <c r="C529" s="120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1"/>
      <c r="O529" s="121"/>
      <c r="P529" s="122"/>
      <c r="Q529" s="123"/>
      <c r="R529" s="124">
        <f t="shared" ref="R529:Z529" si="633">SUBTOTAL(9,R527:R527)</f>
        <v>0</v>
      </c>
      <c r="S529" s="125">
        <f t="shared" si="633"/>
        <v>16.25</v>
      </c>
      <c r="T529" s="126">
        <f t="shared" si="633"/>
        <v>16.25</v>
      </c>
      <c r="U529" s="124">
        <f t="shared" si="633"/>
        <v>0</v>
      </c>
      <c r="V529" s="125">
        <f t="shared" si="633"/>
        <v>1.7842499999999999</v>
      </c>
      <c r="W529" s="126">
        <f t="shared" si="633"/>
        <v>1.7842499999999999</v>
      </c>
      <c r="X529" s="124">
        <f t="shared" si="633"/>
        <v>0</v>
      </c>
      <c r="Y529" s="125">
        <f t="shared" si="633"/>
        <v>14.46575</v>
      </c>
      <c r="Z529" s="126">
        <f t="shared" si="633"/>
        <v>14.46575</v>
      </c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27"/>
    </row>
    <row r="530" spans="1:36" outlineLevel="3" x14ac:dyDescent="0.25">
      <c r="A530" s="102" t="s">
        <v>136</v>
      </c>
      <c r="B530" s="99"/>
      <c r="N530" s="23">
        <f>B530</f>
        <v>0</v>
      </c>
      <c r="O530" s="23">
        <f>SUM(B530:M530)</f>
        <v>0</v>
      </c>
      <c r="P530" s="103"/>
      <c r="Q530" s="117">
        <v>0.1013</v>
      </c>
      <c r="R530" s="11">
        <f>IF(LEFT(AJ530,6)="Direct",N530,0)</f>
        <v>0</v>
      </c>
      <c r="S530" s="6">
        <f>N530-R530</f>
        <v>0</v>
      </c>
      <c r="T530" s="20">
        <f>R530+S530</f>
        <v>0</v>
      </c>
      <c r="U530" s="11">
        <f>IF(LEFT(AJ530,9)="direct-wa", N530,0)</f>
        <v>0</v>
      </c>
      <c r="V530" s="6">
        <f>IF(AJ530="direct-wa",0,N530*Q530)</f>
        <v>0</v>
      </c>
      <c r="W530" s="20">
        <f>U530+V530</f>
        <v>0</v>
      </c>
      <c r="X530" s="11">
        <f>IF(LEFT(AJ530,9)="direct-or",N530,0)</f>
        <v>0</v>
      </c>
      <c r="Y530" s="6">
        <f>S530-V530</f>
        <v>0</v>
      </c>
      <c r="Z530" s="20">
        <f>X530+Y530</f>
        <v>0</v>
      </c>
      <c r="AA530" s="25">
        <f>IF(LEFT(AJ530,6)="Direct",O530,0)</f>
        <v>0</v>
      </c>
      <c r="AB530" s="25">
        <f>O530-AA530</f>
        <v>0</v>
      </c>
      <c r="AC530" s="25">
        <f>AA530+AB530</f>
        <v>0</v>
      </c>
      <c r="AD530" s="25">
        <f>IF(LEFT(AJ530,9)="direct-wa", O530,0)</f>
        <v>0</v>
      </c>
      <c r="AE530" s="25">
        <f>IF(AJ530="direct-wa",0,O530*Q530)</f>
        <v>0</v>
      </c>
      <c r="AF530" s="25">
        <f>AD530+AE530</f>
        <v>0</v>
      </c>
      <c r="AG530" s="25">
        <f>IF(LEFT(AJ530,9)="direct-or",O530,0)</f>
        <v>0</v>
      </c>
      <c r="AH530" s="25">
        <f>AB530-AE530</f>
        <v>0</v>
      </c>
      <c r="AI530" s="25">
        <f>AG530+AH530</f>
        <v>0</v>
      </c>
      <c r="AJ530" s="7" t="s">
        <v>52</v>
      </c>
    </row>
    <row r="531" spans="1:36" outlineLevel="2" x14ac:dyDescent="0.25">
      <c r="A531" s="102"/>
      <c r="B531" s="99"/>
      <c r="C531" s="101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9"/>
      <c r="O531" s="109"/>
      <c r="P531" s="103"/>
      <c r="Q531" s="117"/>
      <c r="R531" s="11">
        <f t="shared" ref="R531:Z531" si="634">SUBTOTAL(9,R530:R530)</f>
        <v>0</v>
      </c>
      <c r="S531" s="6">
        <f t="shared" si="634"/>
        <v>0</v>
      </c>
      <c r="T531" s="20">
        <f t="shared" si="634"/>
        <v>0</v>
      </c>
      <c r="U531" s="11">
        <f t="shared" si="634"/>
        <v>0</v>
      </c>
      <c r="V531" s="6">
        <f t="shared" si="634"/>
        <v>0</v>
      </c>
      <c r="W531" s="20">
        <f t="shared" si="634"/>
        <v>0</v>
      </c>
      <c r="X531" s="11">
        <f t="shared" si="634"/>
        <v>0</v>
      </c>
      <c r="Y531" s="6">
        <f t="shared" si="634"/>
        <v>0</v>
      </c>
      <c r="Z531" s="20">
        <f t="shared" si="634"/>
        <v>0</v>
      </c>
      <c r="AA531" s="25"/>
      <c r="AB531" s="25"/>
      <c r="AC531" s="25"/>
      <c r="AD531" s="25"/>
      <c r="AE531" s="25"/>
      <c r="AF531" s="25"/>
      <c r="AG531" s="25"/>
      <c r="AH531" s="25"/>
      <c r="AI531" s="25"/>
      <c r="AJ531" s="118" t="s">
        <v>268</v>
      </c>
    </row>
    <row r="532" spans="1:36" outlineLevel="3" x14ac:dyDescent="0.25">
      <c r="A532" s="102" t="s">
        <v>136</v>
      </c>
      <c r="B532" s="99"/>
      <c r="N532" s="23">
        <f t="shared" ref="N532:N546" si="635">B532</f>
        <v>0</v>
      </c>
      <c r="O532" s="23">
        <f t="shared" ref="O532:O546" si="636">SUM(B532:M532)</f>
        <v>0</v>
      </c>
      <c r="P532" s="103"/>
      <c r="Q532" s="117">
        <v>0.1086</v>
      </c>
      <c r="R532" s="11">
        <f t="shared" ref="R532:R546" si="637">IF(LEFT(AJ532,6)="Direct",N532,0)</f>
        <v>0</v>
      </c>
      <c r="S532" s="6">
        <f t="shared" ref="S532:S546" si="638">N532-R532</f>
        <v>0</v>
      </c>
      <c r="T532" s="20">
        <f t="shared" ref="T532:T546" si="639">R532+S532</f>
        <v>0</v>
      </c>
      <c r="U532" s="11">
        <f t="shared" ref="U532:U546" si="640">IF(LEFT(AJ532,9)="direct-wa", N532,0)</f>
        <v>0</v>
      </c>
      <c r="V532" s="6">
        <f t="shared" ref="V532:V546" si="641">IF(AJ532="direct-wa",0,N532*Q532)</f>
        <v>0</v>
      </c>
      <c r="W532" s="20">
        <f t="shared" ref="W532:W546" si="642">U532+V532</f>
        <v>0</v>
      </c>
      <c r="X532" s="11">
        <f t="shared" ref="X532:X546" si="643">IF(LEFT(AJ532,9)="direct-or",N532,0)</f>
        <v>0</v>
      </c>
      <c r="Y532" s="6">
        <f t="shared" ref="Y532:Y546" si="644">S532-V532</f>
        <v>0</v>
      </c>
      <c r="Z532" s="20">
        <f t="shared" ref="Z532:Z546" si="645">X532+Y532</f>
        <v>0</v>
      </c>
      <c r="AA532" s="25">
        <f t="shared" ref="AA532:AA546" si="646">IF(LEFT(AJ532,6)="Direct",O532,0)</f>
        <v>0</v>
      </c>
      <c r="AB532" s="25">
        <f t="shared" ref="AB532:AB546" si="647">O532-AA532</f>
        <v>0</v>
      </c>
      <c r="AC532" s="25">
        <f t="shared" ref="AC532:AC546" si="648">AA532+AB532</f>
        <v>0</v>
      </c>
      <c r="AD532" s="25">
        <f t="shared" ref="AD532:AD546" si="649">IF(LEFT(AJ532,9)="direct-wa", O532,0)</f>
        <v>0</v>
      </c>
      <c r="AE532" s="25">
        <f t="shared" ref="AE532:AE546" si="650">IF(AJ532="direct-wa",0,O532*Q532)</f>
        <v>0</v>
      </c>
      <c r="AF532" s="25">
        <f t="shared" ref="AF532:AF546" si="651">AD532+AE532</f>
        <v>0</v>
      </c>
      <c r="AG532" s="25">
        <f t="shared" ref="AG532:AG546" si="652">IF(LEFT(AJ532,9)="direct-or",O532,0)</f>
        <v>0</v>
      </c>
      <c r="AH532" s="25">
        <f t="shared" ref="AH532:AH546" si="653">AB532-AE532</f>
        <v>0</v>
      </c>
      <c r="AI532" s="25">
        <f t="shared" ref="AI532:AI546" si="654">AG532+AH532</f>
        <v>0</v>
      </c>
      <c r="AJ532" s="7" t="s">
        <v>60</v>
      </c>
    </row>
    <row r="533" spans="1:36" outlineLevel="3" x14ac:dyDescent="0.25">
      <c r="A533" s="102" t="s">
        <v>136</v>
      </c>
      <c r="B533" s="99"/>
      <c r="N533" s="23">
        <f t="shared" si="635"/>
        <v>0</v>
      </c>
      <c r="O533" s="23">
        <f t="shared" si="636"/>
        <v>0</v>
      </c>
      <c r="P533" s="103"/>
      <c r="Q533" s="117">
        <v>0.1086</v>
      </c>
      <c r="R533" s="11">
        <f t="shared" si="637"/>
        <v>0</v>
      </c>
      <c r="S533" s="6">
        <f t="shared" si="638"/>
        <v>0</v>
      </c>
      <c r="T533" s="20">
        <f t="shared" si="639"/>
        <v>0</v>
      </c>
      <c r="U533" s="11">
        <f t="shared" si="640"/>
        <v>0</v>
      </c>
      <c r="V533" s="6">
        <f t="shared" si="641"/>
        <v>0</v>
      </c>
      <c r="W533" s="20">
        <f t="shared" si="642"/>
        <v>0</v>
      </c>
      <c r="X533" s="11">
        <f t="shared" si="643"/>
        <v>0</v>
      </c>
      <c r="Y533" s="6">
        <f t="shared" si="644"/>
        <v>0</v>
      </c>
      <c r="Z533" s="20">
        <f t="shared" si="645"/>
        <v>0</v>
      </c>
      <c r="AA533" s="25">
        <f t="shared" si="646"/>
        <v>0</v>
      </c>
      <c r="AB533" s="25">
        <f t="shared" si="647"/>
        <v>0</v>
      </c>
      <c r="AC533" s="25">
        <f t="shared" si="648"/>
        <v>0</v>
      </c>
      <c r="AD533" s="25">
        <f t="shared" si="649"/>
        <v>0</v>
      </c>
      <c r="AE533" s="25">
        <f t="shared" si="650"/>
        <v>0</v>
      </c>
      <c r="AF533" s="25">
        <f t="shared" si="651"/>
        <v>0</v>
      </c>
      <c r="AG533" s="25">
        <f t="shared" si="652"/>
        <v>0</v>
      </c>
      <c r="AH533" s="25">
        <f t="shared" si="653"/>
        <v>0</v>
      </c>
      <c r="AI533" s="25">
        <f t="shared" si="654"/>
        <v>0</v>
      </c>
      <c r="AJ533" s="7" t="s">
        <v>64</v>
      </c>
    </row>
    <row r="534" spans="1:36" outlineLevel="3" x14ac:dyDescent="0.25">
      <c r="A534" s="102" t="s">
        <v>136</v>
      </c>
      <c r="B534" s="99"/>
      <c r="N534" s="23">
        <f t="shared" si="635"/>
        <v>0</v>
      </c>
      <c r="O534" s="23">
        <f t="shared" si="636"/>
        <v>0</v>
      </c>
      <c r="P534" s="103"/>
      <c r="Q534" s="117">
        <v>0.1086</v>
      </c>
      <c r="R534" s="11">
        <f t="shared" si="637"/>
        <v>0</v>
      </c>
      <c r="S534" s="6">
        <f t="shared" si="638"/>
        <v>0</v>
      </c>
      <c r="T534" s="20">
        <f t="shared" si="639"/>
        <v>0</v>
      </c>
      <c r="U534" s="11">
        <f t="shared" si="640"/>
        <v>0</v>
      </c>
      <c r="V534" s="6">
        <f t="shared" si="641"/>
        <v>0</v>
      </c>
      <c r="W534" s="20">
        <f t="shared" si="642"/>
        <v>0</v>
      </c>
      <c r="X534" s="11">
        <f t="shared" si="643"/>
        <v>0</v>
      </c>
      <c r="Y534" s="6">
        <f t="shared" si="644"/>
        <v>0</v>
      </c>
      <c r="Z534" s="20">
        <f t="shared" si="645"/>
        <v>0</v>
      </c>
      <c r="AA534" s="25">
        <f t="shared" si="646"/>
        <v>0</v>
      </c>
      <c r="AB534" s="25">
        <f t="shared" si="647"/>
        <v>0</v>
      </c>
      <c r="AC534" s="25">
        <f t="shared" si="648"/>
        <v>0</v>
      </c>
      <c r="AD534" s="25">
        <f t="shared" si="649"/>
        <v>0</v>
      </c>
      <c r="AE534" s="25">
        <f t="shared" si="650"/>
        <v>0</v>
      </c>
      <c r="AF534" s="25">
        <f t="shared" si="651"/>
        <v>0</v>
      </c>
      <c r="AG534" s="25">
        <f t="shared" si="652"/>
        <v>0</v>
      </c>
      <c r="AH534" s="25">
        <f t="shared" si="653"/>
        <v>0</v>
      </c>
      <c r="AI534" s="25">
        <f t="shared" si="654"/>
        <v>0</v>
      </c>
      <c r="AJ534" s="7" t="s">
        <v>60</v>
      </c>
    </row>
    <row r="535" spans="1:36" outlineLevel="3" x14ac:dyDescent="0.25">
      <c r="A535" s="102" t="s">
        <v>136</v>
      </c>
      <c r="B535" s="99">
        <v>252.99</v>
      </c>
      <c r="N535" s="23">
        <f t="shared" si="635"/>
        <v>252.99</v>
      </c>
      <c r="O535" s="23">
        <f t="shared" si="636"/>
        <v>252.99</v>
      </c>
      <c r="P535" s="103"/>
      <c r="Q535" s="117">
        <v>0.1086</v>
      </c>
      <c r="R535" s="11">
        <f t="shared" si="637"/>
        <v>0</v>
      </c>
      <c r="S535" s="6">
        <f t="shared" si="638"/>
        <v>252.99</v>
      </c>
      <c r="T535" s="20">
        <f t="shared" si="639"/>
        <v>252.99</v>
      </c>
      <c r="U535" s="11">
        <f t="shared" si="640"/>
        <v>0</v>
      </c>
      <c r="V535" s="6">
        <f t="shared" si="641"/>
        <v>27.474714000000002</v>
      </c>
      <c r="W535" s="20">
        <f t="shared" si="642"/>
        <v>27.474714000000002</v>
      </c>
      <c r="X535" s="11">
        <f t="shared" si="643"/>
        <v>0</v>
      </c>
      <c r="Y535" s="6">
        <f t="shared" si="644"/>
        <v>225.515286</v>
      </c>
      <c r="Z535" s="20">
        <f t="shared" si="645"/>
        <v>225.515286</v>
      </c>
      <c r="AA535" s="25">
        <f t="shared" si="646"/>
        <v>0</v>
      </c>
      <c r="AB535" s="25">
        <f t="shared" si="647"/>
        <v>252.99</v>
      </c>
      <c r="AC535" s="25">
        <f t="shared" si="648"/>
        <v>252.99</v>
      </c>
      <c r="AD535" s="25">
        <f t="shared" si="649"/>
        <v>0</v>
      </c>
      <c r="AE535" s="25">
        <f t="shared" si="650"/>
        <v>27.474714000000002</v>
      </c>
      <c r="AF535" s="25">
        <f t="shared" si="651"/>
        <v>27.474714000000002</v>
      </c>
      <c r="AG535" s="25">
        <f t="shared" si="652"/>
        <v>0</v>
      </c>
      <c r="AH535" s="25">
        <f t="shared" si="653"/>
        <v>225.515286</v>
      </c>
      <c r="AI535" s="25">
        <f t="shared" si="654"/>
        <v>225.515286</v>
      </c>
      <c r="AJ535" s="7" t="s">
        <v>64</v>
      </c>
    </row>
    <row r="536" spans="1:36" outlineLevel="3" x14ac:dyDescent="0.25">
      <c r="A536" s="102" t="s">
        <v>136</v>
      </c>
      <c r="B536" s="99">
        <v>13.38</v>
      </c>
      <c r="N536" s="23">
        <f t="shared" si="635"/>
        <v>13.38</v>
      </c>
      <c r="O536" s="23">
        <f t="shared" si="636"/>
        <v>13.38</v>
      </c>
      <c r="P536" s="103"/>
      <c r="Q536" s="117">
        <v>0.1086</v>
      </c>
      <c r="R536" s="11">
        <f t="shared" si="637"/>
        <v>0</v>
      </c>
      <c r="S536" s="6">
        <f t="shared" si="638"/>
        <v>13.38</v>
      </c>
      <c r="T536" s="20">
        <f t="shared" si="639"/>
        <v>13.38</v>
      </c>
      <c r="U536" s="11">
        <f t="shared" si="640"/>
        <v>0</v>
      </c>
      <c r="V536" s="6">
        <f t="shared" si="641"/>
        <v>1.453068</v>
      </c>
      <c r="W536" s="20">
        <f t="shared" si="642"/>
        <v>1.453068</v>
      </c>
      <c r="X536" s="11">
        <f t="shared" si="643"/>
        <v>0</v>
      </c>
      <c r="Y536" s="6">
        <f t="shared" si="644"/>
        <v>11.926932000000001</v>
      </c>
      <c r="Z536" s="20">
        <f t="shared" si="645"/>
        <v>11.926932000000001</v>
      </c>
      <c r="AA536" s="25">
        <f t="shared" si="646"/>
        <v>0</v>
      </c>
      <c r="AB536" s="25">
        <f t="shared" si="647"/>
        <v>13.38</v>
      </c>
      <c r="AC536" s="25">
        <f t="shared" si="648"/>
        <v>13.38</v>
      </c>
      <c r="AD536" s="25">
        <f t="shared" si="649"/>
        <v>0</v>
      </c>
      <c r="AE536" s="25">
        <f t="shared" si="650"/>
        <v>1.453068</v>
      </c>
      <c r="AF536" s="25">
        <f t="shared" si="651"/>
        <v>1.453068</v>
      </c>
      <c r="AG536" s="25">
        <f t="shared" si="652"/>
        <v>0</v>
      </c>
      <c r="AH536" s="25">
        <f t="shared" si="653"/>
        <v>11.926932000000001</v>
      </c>
      <c r="AI536" s="25">
        <f t="shared" si="654"/>
        <v>11.926932000000001</v>
      </c>
      <c r="AJ536" s="7" t="s">
        <v>60</v>
      </c>
    </row>
    <row r="537" spans="1:36" outlineLevel="3" x14ac:dyDescent="0.25">
      <c r="A537" s="102" t="s">
        <v>136</v>
      </c>
      <c r="B537" s="99">
        <v>28002.9</v>
      </c>
      <c r="N537" s="23">
        <f t="shared" si="635"/>
        <v>28002.9</v>
      </c>
      <c r="O537" s="23">
        <f t="shared" si="636"/>
        <v>28002.9</v>
      </c>
      <c r="P537" s="103"/>
      <c r="Q537" s="117">
        <v>0.1086</v>
      </c>
      <c r="R537" s="11">
        <f t="shared" si="637"/>
        <v>0</v>
      </c>
      <c r="S537" s="6">
        <f t="shared" si="638"/>
        <v>28002.9</v>
      </c>
      <c r="T537" s="20">
        <f t="shared" si="639"/>
        <v>28002.9</v>
      </c>
      <c r="U537" s="11">
        <f t="shared" si="640"/>
        <v>0</v>
      </c>
      <c r="V537" s="6">
        <f t="shared" si="641"/>
        <v>3041.1149400000004</v>
      </c>
      <c r="W537" s="20">
        <f t="shared" si="642"/>
        <v>3041.1149400000004</v>
      </c>
      <c r="X537" s="11">
        <f t="shared" si="643"/>
        <v>0</v>
      </c>
      <c r="Y537" s="6">
        <f t="shared" si="644"/>
        <v>24961.785060000002</v>
      </c>
      <c r="Z537" s="20">
        <f t="shared" si="645"/>
        <v>24961.785060000002</v>
      </c>
      <c r="AA537" s="25">
        <f t="shared" si="646"/>
        <v>0</v>
      </c>
      <c r="AB537" s="25">
        <f t="shared" si="647"/>
        <v>28002.9</v>
      </c>
      <c r="AC537" s="25">
        <f t="shared" si="648"/>
        <v>28002.9</v>
      </c>
      <c r="AD537" s="25">
        <f t="shared" si="649"/>
        <v>0</v>
      </c>
      <c r="AE537" s="25">
        <f t="shared" si="650"/>
        <v>3041.1149400000004</v>
      </c>
      <c r="AF537" s="25">
        <f t="shared" si="651"/>
        <v>3041.1149400000004</v>
      </c>
      <c r="AG537" s="25">
        <f t="shared" si="652"/>
        <v>0</v>
      </c>
      <c r="AH537" s="25">
        <f t="shared" si="653"/>
        <v>24961.785060000002</v>
      </c>
      <c r="AI537" s="25">
        <f t="shared" si="654"/>
        <v>24961.785060000002</v>
      </c>
      <c r="AJ537" s="7" t="s">
        <v>60</v>
      </c>
    </row>
    <row r="538" spans="1:36" outlineLevel="3" x14ac:dyDescent="0.25">
      <c r="A538" s="102" t="s">
        <v>136</v>
      </c>
      <c r="B538" s="99">
        <v>4947.7</v>
      </c>
      <c r="N538" s="23">
        <f t="shared" si="635"/>
        <v>4947.7</v>
      </c>
      <c r="O538" s="23">
        <f t="shared" si="636"/>
        <v>4947.7</v>
      </c>
      <c r="P538" s="103"/>
      <c r="Q538" s="117">
        <v>0.1086</v>
      </c>
      <c r="R538" s="11">
        <f t="shared" si="637"/>
        <v>0</v>
      </c>
      <c r="S538" s="6">
        <f t="shared" si="638"/>
        <v>4947.7</v>
      </c>
      <c r="T538" s="20">
        <f t="shared" si="639"/>
        <v>4947.7</v>
      </c>
      <c r="U538" s="11">
        <f t="shared" si="640"/>
        <v>0</v>
      </c>
      <c r="V538" s="6">
        <f t="shared" si="641"/>
        <v>537.32021999999995</v>
      </c>
      <c r="W538" s="20">
        <f t="shared" si="642"/>
        <v>537.32021999999995</v>
      </c>
      <c r="X538" s="11">
        <f t="shared" si="643"/>
        <v>0</v>
      </c>
      <c r="Y538" s="6">
        <f t="shared" si="644"/>
        <v>4410.3797800000002</v>
      </c>
      <c r="Z538" s="20">
        <f t="shared" si="645"/>
        <v>4410.3797800000002</v>
      </c>
      <c r="AA538" s="25">
        <f t="shared" si="646"/>
        <v>0</v>
      </c>
      <c r="AB538" s="25">
        <f t="shared" si="647"/>
        <v>4947.7</v>
      </c>
      <c r="AC538" s="25">
        <f t="shared" si="648"/>
        <v>4947.7</v>
      </c>
      <c r="AD538" s="25">
        <f t="shared" si="649"/>
        <v>0</v>
      </c>
      <c r="AE538" s="25">
        <f t="shared" si="650"/>
        <v>537.32021999999995</v>
      </c>
      <c r="AF538" s="25">
        <f t="shared" si="651"/>
        <v>537.32021999999995</v>
      </c>
      <c r="AG538" s="25">
        <f t="shared" si="652"/>
        <v>0</v>
      </c>
      <c r="AH538" s="25">
        <f t="shared" si="653"/>
        <v>4410.3797800000002</v>
      </c>
      <c r="AI538" s="25">
        <f t="shared" si="654"/>
        <v>4410.3797800000002</v>
      </c>
      <c r="AJ538" s="7" t="s">
        <v>60</v>
      </c>
    </row>
    <row r="539" spans="1:36" outlineLevel="3" x14ac:dyDescent="0.25">
      <c r="A539" s="102" t="s">
        <v>136</v>
      </c>
      <c r="B539" s="99">
        <v>3600.06</v>
      </c>
      <c r="N539" s="23">
        <f t="shared" si="635"/>
        <v>3600.06</v>
      </c>
      <c r="O539" s="23">
        <f t="shared" si="636"/>
        <v>3600.06</v>
      </c>
      <c r="P539" s="103"/>
      <c r="Q539" s="117">
        <v>0.1086</v>
      </c>
      <c r="R539" s="11">
        <f t="shared" si="637"/>
        <v>0</v>
      </c>
      <c r="S539" s="6">
        <f t="shared" si="638"/>
        <v>3600.06</v>
      </c>
      <c r="T539" s="20">
        <f t="shared" si="639"/>
        <v>3600.06</v>
      </c>
      <c r="U539" s="11">
        <f t="shared" si="640"/>
        <v>0</v>
      </c>
      <c r="V539" s="6">
        <f t="shared" si="641"/>
        <v>390.96651600000001</v>
      </c>
      <c r="W539" s="20">
        <f t="shared" si="642"/>
        <v>390.96651600000001</v>
      </c>
      <c r="X539" s="11">
        <f t="shared" si="643"/>
        <v>0</v>
      </c>
      <c r="Y539" s="6">
        <f t="shared" si="644"/>
        <v>3209.093484</v>
      </c>
      <c r="Z539" s="20">
        <f t="shared" si="645"/>
        <v>3209.093484</v>
      </c>
      <c r="AA539" s="25">
        <f t="shared" si="646"/>
        <v>0</v>
      </c>
      <c r="AB539" s="25">
        <f t="shared" si="647"/>
        <v>3600.06</v>
      </c>
      <c r="AC539" s="25">
        <f t="shared" si="648"/>
        <v>3600.06</v>
      </c>
      <c r="AD539" s="25">
        <f t="shared" si="649"/>
        <v>0</v>
      </c>
      <c r="AE539" s="25">
        <f t="shared" si="650"/>
        <v>390.96651600000001</v>
      </c>
      <c r="AF539" s="25">
        <f t="shared" si="651"/>
        <v>390.96651600000001</v>
      </c>
      <c r="AG539" s="25">
        <f t="shared" si="652"/>
        <v>0</v>
      </c>
      <c r="AH539" s="25">
        <f t="shared" si="653"/>
        <v>3209.093484</v>
      </c>
      <c r="AI539" s="25">
        <f t="shared" si="654"/>
        <v>3209.093484</v>
      </c>
      <c r="AJ539" s="7" t="s">
        <v>60</v>
      </c>
    </row>
    <row r="540" spans="1:36" outlineLevel="3" x14ac:dyDescent="0.25">
      <c r="A540" s="102" t="s">
        <v>136</v>
      </c>
      <c r="B540" s="99">
        <v>7752.71</v>
      </c>
      <c r="N540" s="23">
        <f t="shared" si="635"/>
        <v>7752.71</v>
      </c>
      <c r="O540" s="23">
        <f t="shared" si="636"/>
        <v>7752.71</v>
      </c>
      <c r="P540" s="103"/>
      <c r="Q540" s="117">
        <v>0.1086</v>
      </c>
      <c r="R540" s="11">
        <f t="shared" si="637"/>
        <v>0</v>
      </c>
      <c r="S540" s="6">
        <f t="shared" si="638"/>
        <v>7752.71</v>
      </c>
      <c r="T540" s="20">
        <f t="shared" si="639"/>
        <v>7752.71</v>
      </c>
      <c r="U540" s="11">
        <f t="shared" si="640"/>
        <v>0</v>
      </c>
      <c r="V540" s="6">
        <f t="shared" si="641"/>
        <v>841.94430599999998</v>
      </c>
      <c r="W540" s="20">
        <f t="shared" si="642"/>
        <v>841.94430599999998</v>
      </c>
      <c r="X540" s="11">
        <f t="shared" si="643"/>
        <v>0</v>
      </c>
      <c r="Y540" s="6">
        <f t="shared" si="644"/>
        <v>6910.7656939999997</v>
      </c>
      <c r="Z540" s="20">
        <f t="shared" si="645"/>
        <v>6910.7656939999997</v>
      </c>
      <c r="AA540" s="25">
        <f t="shared" si="646"/>
        <v>0</v>
      </c>
      <c r="AB540" s="25">
        <f t="shared" si="647"/>
        <v>7752.71</v>
      </c>
      <c r="AC540" s="25">
        <f t="shared" si="648"/>
        <v>7752.71</v>
      </c>
      <c r="AD540" s="25">
        <f t="shared" si="649"/>
        <v>0</v>
      </c>
      <c r="AE540" s="25">
        <f t="shared" si="650"/>
        <v>841.94430599999998</v>
      </c>
      <c r="AF540" s="25">
        <f t="shared" si="651"/>
        <v>841.94430599999998</v>
      </c>
      <c r="AG540" s="25">
        <f t="shared" si="652"/>
        <v>0</v>
      </c>
      <c r="AH540" s="25">
        <f t="shared" si="653"/>
        <v>6910.7656939999997</v>
      </c>
      <c r="AI540" s="25">
        <f t="shared" si="654"/>
        <v>6910.7656939999997</v>
      </c>
      <c r="AJ540" s="7" t="s">
        <v>60</v>
      </c>
    </row>
    <row r="541" spans="1:36" outlineLevel="3" x14ac:dyDescent="0.25">
      <c r="A541" s="102" t="s">
        <v>136</v>
      </c>
      <c r="B541" s="99">
        <v>8569.41</v>
      </c>
      <c r="N541" s="23">
        <f t="shared" si="635"/>
        <v>8569.41</v>
      </c>
      <c r="O541" s="23">
        <f t="shared" si="636"/>
        <v>8569.41</v>
      </c>
      <c r="P541" s="103"/>
      <c r="Q541" s="117">
        <v>0.1086</v>
      </c>
      <c r="R541" s="11">
        <f t="shared" si="637"/>
        <v>0</v>
      </c>
      <c r="S541" s="6">
        <f t="shared" si="638"/>
        <v>8569.41</v>
      </c>
      <c r="T541" s="20">
        <f t="shared" si="639"/>
        <v>8569.41</v>
      </c>
      <c r="U541" s="11">
        <f t="shared" si="640"/>
        <v>0</v>
      </c>
      <c r="V541" s="6">
        <f t="shared" si="641"/>
        <v>930.63792599999999</v>
      </c>
      <c r="W541" s="20">
        <f t="shared" si="642"/>
        <v>930.63792599999999</v>
      </c>
      <c r="X541" s="11">
        <f t="shared" si="643"/>
        <v>0</v>
      </c>
      <c r="Y541" s="6">
        <f t="shared" si="644"/>
        <v>7638.7720739999995</v>
      </c>
      <c r="Z541" s="20">
        <f t="shared" si="645"/>
        <v>7638.7720739999995</v>
      </c>
      <c r="AA541" s="25">
        <f t="shared" si="646"/>
        <v>0</v>
      </c>
      <c r="AB541" s="25">
        <f t="shared" si="647"/>
        <v>8569.41</v>
      </c>
      <c r="AC541" s="25">
        <f t="shared" si="648"/>
        <v>8569.41</v>
      </c>
      <c r="AD541" s="25">
        <f t="shared" si="649"/>
        <v>0</v>
      </c>
      <c r="AE541" s="25">
        <f t="shared" si="650"/>
        <v>930.63792599999999</v>
      </c>
      <c r="AF541" s="25">
        <f t="shared" si="651"/>
        <v>930.63792599999999</v>
      </c>
      <c r="AG541" s="25">
        <f t="shared" si="652"/>
        <v>0</v>
      </c>
      <c r="AH541" s="25">
        <f t="shared" si="653"/>
        <v>7638.7720739999995</v>
      </c>
      <c r="AI541" s="25">
        <f t="shared" si="654"/>
        <v>7638.7720739999995</v>
      </c>
      <c r="AJ541" s="7" t="s">
        <v>60</v>
      </c>
    </row>
    <row r="542" spans="1:36" outlineLevel="3" x14ac:dyDescent="0.25">
      <c r="A542" s="102" t="s">
        <v>136</v>
      </c>
      <c r="B542" s="99">
        <v>6704.26</v>
      </c>
      <c r="N542" s="23">
        <f t="shared" si="635"/>
        <v>6704.26</v>
      </c>
      <c r="O542" s="23">
        <f t="shared" si="636"/>
        <v>6704.26</v>
      </c>
      <c r="P542" s="103"/>
      <c r="Q542" s="117">
        <v>0.1086</v>
      </c>
      <c r="R542" s="11">
        <f t="shared" si="637"/>
        <v>0</v>
      </c>
      <c r="S542" s="6">
        <f t="shared" si="638"/>
        <v>6704.26</v>
      </c>
      <c r="T542" s="20">
        <f t="shared" si="639"/>
        <v>6704.26</v>
      </c>
      <c r="U542" s="11">
        <f t="shared" si="640"/>
        <v>0</v>
      </c>
      <c r="V542" s="6">
        <f t="shared" si="641"/>
        <v>728.08263600000009</v>
      </c>
      <c r="W542" s="20">
        <f t="shared" si="642"/>
        <v>728.08263600000009</v>
      </c>
      <c r="X542" s="11">
        <f t="shared" si="643"/>
        <v>0</v>
      </c>
      <c r="Y542" s="6">
        <f t="shared" si="644"/>
        <v>5976.1773640000001</v>
      </c>
      <c r="Z542" s="20">
        <f t="shared" si="645"/>
        <v>5976.1773640000001</v>
      </c>
      <c r="AA542" s="25">
        <f t="shared" si="646"/>
        <v>0</v>
      </c>
      <c r="AB542" s="25">
        <f t="shared" si="647"/>
        <v>6704.26</v>
      </c>
      <c r="AC542" s="25">
        <f t="shared" si="648"/>
        <v>6704.26</v>
      </c>
      <c r="AD542" s="25">
        <f t="shared" si="649"/>
        <v>0</v>
      </c>
      <c r="AE542" s="25">
        <f t="shared" si="650"/>
        <v>728.08263600000009</v>
      </c>
      <c r="AF542" s="25">
        <f t="shared" si="651"/>
        <v>728.08263600000009</v>
      </c>
      <c r="AG542" s="25">
        <f t="shared" si="652"/>
        <v>0</v>
      </c>
      <c r="AH542" s="25">
        <f t="shared" si="653"/>
        <v>5976.1773640000001</v>
      </c>
      <c r="AI542" s="25">
        <f t="shared" si="654"/>
        <v>5976.1773640000001</v>
      </c>
      <c r="AJ542" s="7" t="s">
        <v>60</v>
      </c>
    </row>
    <row r="543" spans="1:36" outlineLevel="3" x14ac:dyDescent="0.25">
      <c r="A543" s="102" t="s">
        <v>136</v>
      </c>
      <c r="B543" s="99">
        <v>3.49</v>
      </c>
      <c r="N543" s="23">
        <f t="shared" si="635"/>
        <v>3.49</v>
      </c>
      <c r="O543" s="23">
        <f t="shared" si="636"/>
        <v>3.49</v>
      </c>
      <c r="P543" s="103"/>
      <c r="Q543" s="117">
        <v>0.1086</v>
      </c>
      <c r="R543" s="11">
        <f t="shared" si="637"/>
        <v>0</v>
      </c>
      <c r="S543" s="6">
        <f t="shared" si="638"/>
        <v>3.49</v>
      </c>
      <c r="T543" s="20">
        <f t="shared" si="639"/>
        <v>3.49</v>
      </c>
      <c r="U543" s="11">
        <f t="shared" si="640"/>
        <v>0</v>
      </c>
      <c r="V543" s="6">
        <f t="shared" si="641"/>
        <v>0.37901400000000002</v>
      </c>
      <c r="W543" s="20">
        <f t="shared" si="642"/>
        <v>0.37901400000000002</v>
      </c>
      <c r="X543" s="11">
        <f t="shared" si="643"/>
        <v>0</v>
      </c>
      <c r="Y543" s="6">
        <f t="shared" si="644"/>
        <v>3.110986</v>
      </c>
      <c r="Z543" s="20">
        <f t="shared" si="645"/>
        <v>3.110986</v>
      </c>
      <c r="AA543" s="25">
        <f t="shared" si="646"/>
        <v>0</v>
      </c>
      <c r="AB543" s="25">
        <f t="shared" si="647"/>
        <v>3.49</v>
      </c>
      <c r="AC543" s="25">
        <f t="shared" si="648"/>
        <v>3.49</v>
      </c>
      <c r="AD543" s="25">
        <f t="shared" si="649"/>
        <v>0</v>
      </c>
      <c r="AE543" s="25">
        <f t="shared" si="650"/>
        <v>0.37901400000000002</v>
      </c>
      <c r="AF543" s="25">
        <f t="shared" si="651"/>
        <v>0.37901400000000002</v>
      </c>
      <c r="AG543" s="25">
        <f t="shared" si="652"/>
        <v>0</v>
      </c>
      <c r="AH543" s="25">
        <f t="shared" si="653"/>
        <v>3.110986</v>
      </c>
      <c r="AI543" s="25">
        <f t="shared" si="654"/>
        <v>3.110986</v>
      </c>
      <c r="AJ543" s="7" t="s">
        <v>60</v>
      </c>
    </row>
    <row r="544" spans="1:36" outlineLevel="3" x14ac:dyDescent="0.25">
      <c r="A544" s="102" t="s">
        <v>136</v>
      </c>
      <c r="B544" s="99">
        <v>4510.1000000000004</v>
      </c>
      <c r="N544" s="23">
        <f t="shared" si="635"/>
        <v>4510.1000000000004</v>
      </c>
      <c r="O544" s="23">
        <f t="shared" si="636"/>
        <v>4510.1000000000004</v>
      </c>
      <c r="P544" s="103"/>
      <c r="Q544" s="117">
        <v>0.1086</v>
      </c>
      <c r="R544" s="11">
        <f t="shared" si="637"/>
        <v>0</v>
      </c>
      <c r="S544" s="6">
        <f t="shared" si="638"/>
        <v>4510.1000000000004</v>
      </c>
      <c r="T544" s="20">
        <f t="shared" si="639"/>
        <v>4510.1000000000004</v>
      </c>
      <c r="U544" s="11">
        <f t="shared" si="640"/>
        <v>0</v>
      </c>
      <c r="V544" s="6">
        <f t="shared" si="641"/>
        <v>489.79686000000004</v>
      </c>
      <c r="W544" s="20">
        <f t="shared" si="642"/>
        <v>489.79686000000004</v>
      </c>
      <c r="X544" s="11">
        <f t="shared" si="643"/>
        <v>0</v>
      </c>
      <c r="Y544" s="6">
        <f t="shared" si="644"/>
        <v>4020.3031400000004</v>
      </c>
      <c r="Z544" s="20">
        <f t="shared" si="645"/>
        <v>4020.3031400000004</v>
      </c>
      <c r="AA544" s="25">
        <f t="shared" si="646"/>
        <v>0</v>
      </c>
      <c r="AB544" s="25">
        <f t="shared" si="647"/>
        <v>4510.1000000000004</v>
      </c>
      <c r="AC544" s="25">
        <f t="shared" si="648"/>
        <v>4510.1000000000004</v>
      </c>
      <c r="AD544" s="25">
        <f t="shared" si="649"/>
        <v>0</v>
      </c>
      <c r="AE544" s="25">
        <f t="shared" si="650"/>
        <v>489.79686000000004</v>
      </c>
      <c r="AF544" s="25">
        <f t="shared" si="651"/>
        <v>489.79686000000004</v>
      </c>
      <c r="AG544" s="25">
        <f t="shared" si="652"/>
        <v>0</v>
      </c>
      <c r="AH544" s="25">
        <f t="shared" si="653"/>
        <v>4020.3031400000004</v>
      </c>
      <c r="AI544" s="25">
        <f t="shared" si="654"/>
        <v>4020.3031400000004</v>
      </c>
      <c r="AJ544" s="7" t="s">
        <v>60</v>
      </c>
    </row>
    <row r="545" spans="1:36" outlineLevel="3" x14ac:dyDescent="0.25">
      <c r="A545" s="102" t="s">
        <v>136</v>
      </c>
      <c r="B545" s="99">
        <v>2751.79</v>
      </c>
      <c r="N545" s="23">
        <f t="shared" si="635"/>
        <v>2751.79</v>
      </c>
      <c r="O545" s="23">
        <f t="shared" si="636"/>
        <v>2751.79</v>
      </c>
      <c r="P545" s="103"/>
      <c r="Q545" s="117">
        <v>0.1086</v>
      </c>
      <c r="R545" s="11">
        <f t="shared" si="637"/>
        <v>0</v>
      </c>
      <c r="S545" s="6">
        <f t="shared" si="638"/>
        <v>2751.79</v>
      </c>
      <c r="T545" s="20">
        <f t="shared" si="639"/>
        <v>2751.79</v>
      </c>
      <c r="U545" s="11">
        <f t="shared" si="640"/>
        <v>0</v>
      </c>
      <c r="V545" s="6">
        <f t="shared" si="641"/>
        <v>298.84439400000002</v>
      </c>
      <c r="W545" s="20">
        <f t="shared" si="642"/>
        <v>298.84439400000002</v>
      </c>
      <c r="X545" s="11">
        <f t="shared" si="643"/>
        <v>0</v>
      </c>
      <c r="Y545" s="6">
        <f t="shared" si="644"/>
        <v>2452.9456059999998</v>
      </c>
      <c r="Z545" s="20">
        <f t="shared" si="645"/>
        <v>2452.9456059999998</v>
      </c>
      <c r="AA545" s="25">
        <f t="shared" si="646"/>
        <v>0</v>
      </c>
      <c r="AB545" s="25">
        <f t="shared" si="647"/>
        <v>2751.79</v>
      </c>
      <c r="AC545" s="25">
        <f t="shared" si="648"/>
        <v>2751.79</v>
      </c>
      <c r="AD545" s="25">
        <f t="shared" si="649"/>
        <v>0</v>
      </c>
      <c r="AE545" s="25">
        <f t="shared" si="650"/>
        <v>298.84439400000002</v>
      </c>
      <c r="AF545" s="25">
        <f t="shared" si="651"/>
        <v>298.84439400000002</v>
      </c>
      <c r="AG545" s="25">
        <f t="shared" si="652"/>
        <v>0</v>
      </c>
      <c r="AH545" s="25">
        <f t="shared" si="653"/>
        <v>2452.9456059999998</v>
      </c>
      <c r="AI545" s="25">
        <f t="shared" si="654"/>
        <v>2452.9456059999998</v>
      </c>
      <c r="AJ545" s="7" t="s">
        <v>60</v>
      </c>
    </row>
    <row r="546" spans="1:36" outlineLevel="3" x14ac:dyDescent="0.25">
      <c r="A546" s="102" t="s">
        <v>136</v>
      </c>
      <c r="B546" s="99">
        <v>-19610.22</v>
      </c>
      <c r="N546" s="23">
        <f t="shared" si="635"/>
        <v>-19610.22</v>
      </c>
      <c r="O546" s="23">
        <f t="shared" si="636"/>
        <v>-19610.22</v>
      </c>
      <c r="P546" s="103"/>
      <c r="Q546" s="117">
        <v>0.1086</v>
      </c>
      <c r="R546" s="11">
        <f t="shared" si="637"/>
        <v>0</v>
      </c>
      <c r="S546" s="6">
        <f t="shared" si="638"/>
        <v>-19610.22</v>
      </c>
      <c r="T546" s="20">
        <f t="shared" si="639"/>
        <v>-19610.22</v>
      </c>
      <c r="U546" s="11">
        <f t="shared" si="640"/>
        <v>0</v>
      </c>
      <c r="V546" s="6">
        <f t="shared" si="641"/>
        <v>-2129.6698920000003</v>
      </c>
      <c r="W546" s="20">
        <f t="shared" si="642"/>
        <v>-2129.6698920000003</v>
      </c>
      <c r="X546" s="11">
        <f t="shared" si="643"/>
        <v>0</v>
      </c>
      <c r="Y546" s="6">
        <f t="shared" si="644"/>
        <v>-17480.550107999999</v>
      </c>
      <c r="Z546" s="20">
        <f t="shared" si="645"/>
        <v>-17480.550107999999</v>
      </c>
      <c r="AA546" s="25">
        <f t="shared" si="646"/>
        <v>0</v>
      </c>
      <c r="AB546" s="25">
        <f t="shared" si="647"/>
        <v>-19610.22</v>
      </c>
      <c r="AC546" s="25">
        <f t="shared" si="648"/>
        <v>-19610.22</v>
      </c>
      <c r="AD546" s="25">
        <f t="shared" si="649"/>
        <v>0</v>
      </c>
      <c r="AE546" s="25">
        <f t="shared" si="650"/>
        <v>-2129.6698920000003</v>
      </c>
      <c r="AF546" s="25">
        <f t="shared" si="651"/>
        <v>-2129.6698920000003</v>
      </c>
      <c r="AG546" s="25">
        <f t="shared" si="652"/>
        <v>0</v>
      </c>
      <c r="AH546" s="25">
        <f t="shared" si="653"/>
        <v>-17480.550107999999</v>
      </c>
      <c r="AI546" s="25">
        <f t="shared" si="654"/>
        <v>-17480.550107999999</v>
      </c>
      <c r="AJ546" s="7" t="s">
        <v>60</v>
      </c>
    </row>
    <row r="547" spans="1:36" outlineLevel="2" x14ac:dyDescent="0.25">
      <c r="A547" s="102"/>
      <c r="B547" s="99"/>
      <c r="C547" s="101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9"/>
      <c r="O547" s="109"/>
      <c r="P547" s="103"/>
      <c r="Q547" s="117"/>
      <c r="R547" s="11">
        <f t="shared" ref="R547:Z547" si="655">SUBTOTAL(9,R532:R546)</f>
        <v>0</v>
      </c>
      <c r="S547" s="6">
        <f t="shared" si="655"/>
        <v>47498.569999999992</v>
      </c>
      <c r="T547" s="20">
        <f t="shared" si="655"/>
        <v>47498.569999999992</v>
      </c>
      <c r="U547" s="11">
        <f t="shared" si="655"/>
        <v>0</v>
      </c>
      <c r="V547" s="6">
        <f t="shared" si="655"/>
        <v>5158.3447020000003</v>
      </c>
      <c r="W547" s="20">
        <f t="shared" si="655"/>
        <v>5158.3447020000003</v>
      </c>
      <c r="X547" s="11">
        <f t="shared" si="655"/>
        <v>0</v>
      </c>
      <c r="Y547" s="6">
        <f t="shared" si="655"/>
        <v>42340.225298000005</v>
      </c>
      <c r="Z547" s="20">
        <f t="shared" si="655"/>
        <v>42340.225298000005</v>
      </c>
      <c r="AA547" s="25"/>
      <c r="AB547" s="25"/>
      <c r="AC547" s="25"/>
      <c r="AD547" s="25"/>
      <c r="AE547" s="25"/>
      <c r="AF547" s="25"/>
      <c r="AG547" s="25"/>
      <c r="AH547" s="25"/>
      <c r="AI547" s="25"/>
      <c r="AJ547" s="118" t="s">
        <v>266</v>
      </c>
    </row>
    <row r="548" spans="1:36" outlineLevel="3" x14ac:dyDescent="0.25">
      <c r="A548" s="102" t="s">
        <v>136</v>
      </c>
      <c r="B548" s="99">
        <v>76099.520000000004</v>
      </c>
      <c r="N548" s="23">
        <f>B548</f>
        <v>76099.520000000004</v>
      </c>
      <c r="O548" s="23">
        <f>SUM(B548:M548)</f>
        <v>76099.520000000004</v>
      </c>
      <c r="P548" s="103"/>
      <c r="Q548" s="117">
        <v>7.7100000000000002E-2</v>
      </c>
      <c r="R548" s="11">
        <f>IF(LEFT(AJ548,6)="Direct",N548,0)</f>
        <v>0</v>
      </c>
      <c r="S548" s="6">
        <f>N548-R548</f>
        <v>76099.520000000004</v>
      </c>
      <c r="T548" s="20">
        <f>R548+S548</f>
        <v>76099.520000000004</v>
      </c>
      <c r="U548" s="11">
        <f>IF(LEFT(AJ548,9)="direct-wa", N548,0)</f>
        <v>0</v>
      </c>
      <c r="V548" s="6">
        <f>IF(AJ548="direct-wa",0,N548*Q548)</f>
        <v>5867.2729920000002</v>
      </c>
      <c r="W548" s="20">
        <f>U548+V548</f>
        <v>5867.2729920000002</v>
      </c>
      <c r="X548" s="11">
        <f>IF(LEFT(AJ548,9)="direct-or",N548,0)</f>
        <v>0</v>
      </c>
      <c r="Y548" s="6">
        <f>S548-V548</f>
        <v>70232.247008000006</v>
      </c>
      <c r="Z548" s="20">
        <f>X548+Y548</f>
        <v>70232.247008000006</v>
      </c>
      <c r="AA548" s="25">
        <f>IF(LEFT(AJ548,6)="Direct",O548,0)</f>
        <v>0</v>
      </c>
      <c r="AB548" s="25">
        <f>O548-AA548</f>
        <v>76099.520000000004</v>
      </c>
      <c r="AC548" s="25">
        <f>AA548+AB548</f>
        <v>76099.520000000004</v>
      </c>
      <c r="AD548" s="25">
        <f>IF(LEFT(AJ548,9)="direct-wa", O548,0)</f>
        <v>0</v>
      </c>
      <c r="AE548" s="25">
        <f>IF(AJ548="direct-wa",0,O548*Q548)</f>
        <v>5867.2729920000002</v>
      </c>
      <c r="AF548" s="25">
        <f>AD548+AE548</f>
        <v>5867.2729920000002</v>
      </c>
      <c r="AG548" s="25">
        <f>IF(LEFT(AJ548,9)="direct-or",O548,0)</f>
        <v>0</v>
      </c>
      <c r="AH548" s="25">
        <f>AB548-AE548</f>
        <v>70232.247008000006</v>
      </c>
      <c r="AI548" s="25">
        <f>AG548+AH548</f>
        <v>70232.247008000006</v>
      </c>
      <c r="AJ548" s="7" t="s">
        <v>49</v>
      </c>
    </row>
    <row r="549" spans="1:36" outlineLevel="3" x14ac:dyDescent="0.25">
      <c r="A549" s="102" t="s">
        <v>136</v>
      </c>
      <c r="B549" s="99">
        <v>6878.08</v>
      </c>
      <c r="N549" s="23">
        <f>B549</f>
        <v>6878.08</v>
      </c>
      <c r="O549" s="23">
        <f>SUM(B549:M549)</f>
        <v>6878.08</v>
      </c>
      <c r="P549" s="103"/>
      <c r="Q549" s="117">
        <v>7.7100000000000002E-2</v>
      </c>
      <c r="R549" s="11">
        <f>IF(LEFT(AJ549,6)="Direct",N549,0)</f>
        <v>0</v>
      </c>
      <c r="S549" s="6">
        <f>N549-R549</f>
        <v>6878.08</v>
      </c>
      <c r="T549" s="20">
        <f>R549+S549</f>
        <v>6878.08</v>
      </c>
      <c r="U549" s="11">
        <f>IF(LEFT(AJ549,9)="direct-wa", N549,0)</f>
        <v>0</v>
      </c>
      <c r="V549" s="6">
        <f>IF(AJ549="direct-wa",0,N549*Q549)</f>
        <v>530.29996800000004</v>
      </c>
      <c r="W549" s="20">
        <f>U549+V549</f>
        <v>530.29996800000004</v>
      </c>
      <c r="X549" s="11">
        <f>IF(LEFT(AJ549,9)="direct-or",N549,0)</f>
        <v>0</v>
      </c>
      <c r="Y549" s="6">
        <f>S549-V549</f>
        <v>6347.7800319999997</v>
      </c>
      <c r="Z549" s="20">
        <f>X549+Y549</f>
        <v>6347.7800319999997</v>
      </c>
      <c r="AA549" s="25">
        <f>IF(LEFT(AJ549,6)="Direct",O549,0)</f>
        <v>0</v>
      </c>
      <c r="AB549" s="25">
        <f>O549-AA549</f>
        <v>6878.08</v>
      </c>
      <c r="AC549" s="25">
        <f>AA549+AB549</f>
        <v>6878.08</v>
      </c>
      <c r="AD549" s="25">
        <f>IF(LEFT(AJ549,9)="direct-wa", O549,0)</f>
        <v>0</v>
      </c>
      <c r="AE549" s="25">
        <f>IF(AJ549="direct-wa",0,O549*Q549)</f>
        <v>530.29996800000004</v>
      </c>
      <c r="AF549" s="25">
        <f>AD549+AE549</f>
        <v>530.29996800000004</v>
      </c>
      <c r="AG549" s="25">
        <f>IF(LEFT(AJ549,9)="direct-or",O549,0)</f>
        <v>0</v>
      </c>
      <c r="AH549" s="25">
        <f>AB549-AE549</f>
        <v>6347.7800319999997</v>
      </c>
      <c r="AI549" s="25">
        <f>AG549+AH549</f>
        <v>6347.7800319999997</v>
      </c>
      <c r="AJ549" s="7" t="s">
        <v>49</v>
      </c>
    </row>
    <row r="550" spans="1:36" outlineLevel="2" x14ac:dyDescent="0.25">
      <c r="A550" s="102"/>
      <c r="B550" s="99"/>
      <c r="C550" s="101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9"/>
      <c r="O550" s="109"/>
      <c r="P550" s="103"/>
      <c r="Q550" s="117"/>
      <c r="R550" s="11">
        <f t="shared" ref="R550:Z550" si="656">SUBTOTAL(9,R548:R549)</f>
        <v>0</v>
      </c>
      <c r="S550" s="6">
        <f t="shared" si="656"/>
        <v>82977.600000000006</v>
      </c>
      <c r="T550" s="20">
        <f t="shared" si="656"/>
        <v>82977.600000000006</v>
      </c>
      <c r="U550" s="11">
        <f t="shared" si="656"/>
        <v>0</v>
      </c>
      <c r="V550" s="6">
        <f t="shared" si="656"/>
        <v>6397.5729600000004</v>
      </c>
      <c r="W550" s="20">
        <f t="shared" si="656"/>
        <v>6397.5729600000004</v>
      </c>
      <c r="X550" s="11">
        <f t="shared" si="656"/>
        <v>0</v>
      </c>
      <c r="Y550" s="6">
        <f t="shared" si="656"/>
        <v>76580.027040000001</v>
      </c>
      <c r="Z550" s="20">
        <f t="shared" si="656"/>
        <v>76580.027040000001</v>
      </c>
      <c r="AA550" s="25"/>
      <c r="AB550" s="25"/>
      <c r="AC550" s="25"/>
      <c r="AD550" s="25"/>
      <c r="AE550" s="25"/>
      <c r="AF550" s="25"/>
      <c r="AG550" s="25"/>
      <c r="AH550" s="25"/>
      <c r="AI550" s="25"/>
      <c r="AJ550" s="118" t="s">
        <v>277</v>
      </c>
    </row>
    <row r="551" spans="1:36" outlineLevel="3" x14ac:dyDescent="0.25">
      <c r="A551" s="102" t="s">
        <v>136</v>
      </c>
      <c r="B551" s="99">
        <v>5910.95</v>
      </c>
      <c r="N551" s="23">
        <f>B551</f>
        <v>5910.95</v>
      </c>
      <c r="O551" s="23">
        <f>SUM(B551:M551)</f>
        <v>5910.95</v>
      </c>
      <c r="P551" s="103"/>
      <c r="Q551" s="117">
        <v>0.10979999999999999</v>
      </c>
      <c r="R551" s="11">
        <f>IF(LEFT(AJ551,6)="Direct",N551,0)</f>
        <v>0</v>
      </c>
      <c r="S551" s="6">
        <f>N551-R551</f>
        <v>5910.95</v>
      </c>
      <c r="T551" s="20">
        <f>R551+S551</f>
        <v>5910.95</v>
      </c>
      <c r="U551" s="11">
        <f>IF(LEFT(AJ551,9)="direct-wa", N551,0)</f>
        <v>0</v>
      </c>
      <c r="V551" s="6">
        <f>IF(AJ551="direct-wa",0,N551*Q551)</f>
        <v>649.02230999999995</v>
      </c>
      <c r="W551" s="20">
        <f>U551+V551</f>
        <v>649.02230999999995</v>
      </c>
      <c r="X551" s="11">
        <f>IF(LEFT(AJ551,9)="direct-or",N551,0)</f>
        <v>0</v>
      </c>
      <c r="Y551" s="6">
        <f>S551-V551</f>
        <v>5261.9276899999995</v>
      </c>
      <c r="Z551" s="20">
        <f>X551+Y551</f>
        <v>5261.9276899999995</v>
      </c>
      <c r="AA551" s="25">
        <f>IF(LEFT(AJ551,6)="Direct",O551,0)</f>
        <v>0</v>
      </c>
      <c r="AB551" s="25">
        <f>O551-AA551</f>
        <v>5910.95</v>
      </c>
      <c r="AC551" s="25">
        <f>AA551+AB551</f>
        <v>5910.95</v>
      </c>
      <c r="AD551" s="25">
        <f>IF(LEFT(AJ551,9)="direct-wa", O551,0)</f>
        <v>0</v>
      </c>
      <c r="AE551" s="25">
        <f>IF(AJ551="direct-wa",0,O551*Q551)</f>
        <v>649.02230999999995</v>
      </c>
      <c r="AF551" s="25">
        <f>AD551+AE551</f>
        <v>649.02230999999995</v>
      </c>
      <c r="AG551" s="25">
        <f>IF(LEFT(AJ551,9)="direct-or",O551,0)</f>
        <v>0</v>
      </c>
      <c r="AH551" s="25">
        <f>AB551-AE551</f>
        <v>5261.9276899999995</v>
      </c>
      <c r="AI551" s="25">
        <f>AG551+AH551</f>
        <v>5261.9276899999995</v>
      </c>
      <c r="AJ551" s="7" t="s">
        <v>46</v>
      </c>
    </row>
    <row r="552" spans="1:36" outlineLevel="3" x14ac:dyDescent="0.25">
      <c r="A552" s="102" t="s">
        <v>136</v>
      </c>
      <c r="B552" s="99">
        <v>6398.79</v>
      </c>
      <c r="N552" s="23">
        <f>B552</f>
        <v>6398.79</v>
      </c>
      <c r="O552" s="23">
        <f>SUM(B552:M552)</f>
        <v>6398.79</v>
      </c>
      <c r="P552" s="103"/>
      <c r="Q552" s="117">
        <v>0.10979999999999999</v>
      </c>
      <c r="R552" s="11">
        <f>IF(LEFT(AJ552,6)="Direct",N552,0)</f>
        <v>0</v>
      </c>
      <c r="S552" s="6">
        <f>N552-R552</f>
        <v>6398.79</v>
      </c>
      <c r="T552" s="20">
        <f>R552+S552</f>
        <v>6398.79</v>
      </c>
      <c r="U552" s="11">
        <f>IF(LEFT(AJ552,9)="direct-wa", N552,0)</f>
        <v>0</v>
      </c>
      <c r="V552" s="6">
        <f>IF(AJ552="direct-wa",0,N552*Q552)</f>
        <v>702.58714199999997</v>
      </c>
      <c r="W552" s="20">
        <f>U552+V552</f>
        <v>702.58714199999997</v>
      </c>
      <c r="X552" s="11">
        <f>IF(LEFT(AJ552,9)="direct-or",N552,0)</f>
        <v>0</v>
      </c>
      <c r="Y552" s="6">
        <f>S552-V552</f>
        <v>5696.2028579999997</v>
      </c>
      <c r="Z552" s="20">
        <f>X552+Y552</f>
        <v>5696.2028579999997</v>
      </c>
      <c r="AA552" s="25">
        <f>IF(LEFT(AJ552,6)="Direct",O552,0)</f>
        <v>0</v>
      </c>
      <c r="AB552" s="25">
        <f>O552-AA552</f>
        <v>6398.79</v>
      </c>
      <c r="AC552" s="25">
        <f>AA552+AB552</f>
        <v>6398.79</v>
      </c>
      <c r="AD552" s="25">
        <f>IF(LEFT(AJ552,9)="direct-wa", O552,0)</f>
        <v>0</v>
      </c>
      <c r="AE552" s="25">
        <f>IF(AJ552="direct-wa",0,O552*Q552)</f>
        <v>702.58714199999997</v>
      </c>
      <c r="AF552" s="25">
        <f>AD552+AE552</f>
        <v>702.58714199999997</v>
      </c>
      <c r="AG552" s="25">
        <f>IF(LEFT(AJ552,9)="direct-or",O552,0)</f>
        <v>0</v>
      </c>
      <c r="AH552" s="25">
        <f>AB552-AE552</f>
        <v>5696.2028579999997</v>
      </c>
      <c r="AI552" s="25">
        <f>AG552+AH552</f>
        <v>5696.2028579999997</v>
      </c>
      <c r="AJ552" s="7" t="s">
        <v>46</v>
      </c>
    </row>
    <row r="553" spans="1:36" outlineLevel="3" x14ac:dyDescent="0.25">
      <c r="A553" s="102" t="s">
        <v>136</v>
      </c>
      <c r="B553" s="99">
        <v>10395.52</v>
      </c>
      <c r="N553" s="23">
        <f>B553</f>
        <v>10395.52</v>
      </c>
      <c r="O553" s="23">
        <f>SUM(B553:M553)</f>
        <v>10395.52</v>
      </c>
      <c r="P553" s="103"/>
      <c r="Q553" s="117">
        <v>0.10979999999999999</v>
      </c>
      <c r="R553" s="11">
        <f>IF(LEFT(AJ553,6)="Direct",N553,0)</f>
        <v>0</v>
      </c>
      <c r="S553" s="6">
        <f>N553-R553</f>
        <v>10395.52</v>
      </c>
      <c r="T553" s="20">
        <f>R553+S553</f>
        <v>10395.52</v>
      </c>
      <c r="U553" s="11">
        <f>IF(LEFT(AJ553,9)="direct-wa", N553,0)</f>
        <v>0</v>
      </c>
      <c r="V553" s="6">
        <f>IF(AJ553="direct-wa",0,N553*Q553)</f>
        <v>1141.4280960000001</v>
      </c>
      <c r="W553" s="20">
        <f>U553+V553</f>
        <v>1141.4280960000001</v>
      </c>
      <c r="X553" s="11">
        <f>IF(LEFT(AJ553,9)="direct-or",N553,0)</f>
        <v>0</v>
      </c>
      <c r="Y553" s="6">
        <f>S553-V553</f>
        <v>9254.0919040000008</v>
      </c>
      <c r="Z553" s="20">
        <f>X553+Y553</f>
        <v>9254.0919040000008</v>
      </c>
      <c r="AA553" s="25">
        <f>IF(LEFT(AJ553,6)="Direct",O553,0)</f>
        <v>0</v>
      </c>
      <c r="AB553" s="25">
        <f>O553-AA553</f>
        <v>10395.52</v>
      </c>
      <c r="AC553" s="25">
        <f>AA553+AB553</f>
        <v>10395.52</v>
      </c>
      <c r="AD553" s="25">
        <f>IF(LEFT(AJ553,9)="direct-wa", O553,0)</f>
        <v>0</v>
      </c>
      <c r="AE553" s="25">
        <f>IF(AJ553="direct-wa",0,O553*Q553)</f>
        <v>1141.4280960000001</v>
      </c>
      <c r="AF553" s="25">
        <f>AD553+AE553</f>
        <v>1141.4280960000001</v>
      </c>
      <c r="AG553" s="25">
        <f>IF(LEFT(AJ553,9)="direct-or",O553,0)</f>
        <v>0</v>
      </c>
      <c r="AH553" s="25">
        <f>AB553-AE553</f>
        <v>9254.0919040000008</v>
      </c>
      <c r="AI553" s="25">
        <f>AG553+AH553</f>
        <v>9254.0919040000008</v>
      </c>
      <c r="AJ553" s="7" t="s">
        <v>46</v>
      </c>
    </row>
    <row r="554" spans="1:36" outlineLevel="3" x14ac:dyDescent="0.25">
      <c r="A554" s="102" t="s">
        <v>136</v>
      </c>
      <c r="B554" s="99">
        <v>-23952.33</v>
      </c>
      <c r="N554" s="23">
        <f>B554</f>
        <v>-23952.33</v>
      </c>
      <c r="O554" s="23">
        <f>SUM(B554:M554)</f>
        <v>-23952.33</v>
      </c>
      <c r="P554" s="103"/>
      <c r="Q554" s="117">
        <v>0.10979999999999999</v>
      </c>
      <c r="R554" s="11">
        <f>IF(LEFT(AJ554,6)="Direct",N554,0)</f>
        <v>0</v>
      </c>
      <c r="S554" s="6">
        <f>N554-R554</f>
        <v>-23952.33</v>
      </c>
      <c r="T554" s="20">
        <f>R554+S554</f>
        <v>-23952.33</v>
      </c>
      <c r="U554" s="11">
        <f>IF(LEFT(AJ554,9)="direct-wa", N554,0)</f>
        <v>0</v>
      </c>
      <c r="V554" s="6">
        <f>IF(AJ554="direct-wa",0,N554*Q554)</f>
        <v>-2629.9658340000001</v>
      </c>
      <c r="W554" s="20">
        <f>U554+V554</f>
        <v>-2629.9658340000001</v>
      </c>
      <c r="X554" s="11">
        <f>IF(LEFT(AJ554,9)="direct-or",N554,0)</f>
        <v>0</v>
      </c>
      <c r="Y554" s="6">
        <f>S554-V554</f>
        <v>-21322.364166000003</v>
      </c>
      <c r="Z554" s="20">
        <f>X554+Y554</f>
        <v>-21322.364166000003</v>
      </c>
      <c r="AA554" s="25">
        <f>IF(LEFT(AJ554,6)="Direct",O554,0)</f>
        <v>0</v>
      </c>
      <c r="AB554" s="25">
        <f>O554-AA554</f>
        <v>-23952.33</v>
      </c>
      <c r="AC554" s="25">
        <f>AA554+AB554</f>
        <v>-23952.33</v>
      </c>
      <c r="AD554" s="25">
        <f>IF(LEFT(AJ554,9)="direct-wa", O554,0)</f>
        <v>0</v>
      </c>
      <c r="AE554" s="25">
        <f>IF(AJ554="direct-wa",0,O554*Q554)</f>
        <v>-2629.9658340000001</v>
      </c>
      <c r="AF554" s="25">
        <f>AD554+AE554</f>
        <v>-2629.9658340000001</v>
      </c>
      <c r="AG554" s="25">
        <f>IF(LEFT(AJ554,9)="direct-or",O554,0)</f>
        <v>0</v>
      </c>
      <c r="AH554" s="25">
        <f>AB554-AE554</f>
        <v>-21322.364166000003</v>
      </c>
      <c r="AI554" s="25">
        <f>AG554+AH554</f>
        <v>-21322.364166000003</v>
      </c>
      <c r="AJ554" s="7" t="s">
        <v>46</v>
      </c>
    </row>
    <row r="555" spans="1:36" outlineLevel="3" x14ac:dyDescent="0.25">
      <c r="A555" s="102" t="s">
        <v>136</v>
      </c>
      <c r="B555" s="99"/>
      <c r="N555" s="23">
        <f>B555</f>
        <v>0</v>
      </c>
      <c r="O555" s="23">
        <f>SUM(B555:M555)</f>
        <v>0</v>
      </c>
      <c r="P555" s="103"/>
      <c r="Q555" s="117">
        <v>0.10979999999999999</v>
      </c>
      <c r="R555" s="11">
        <f>IF(LEFT(AJ555,6)="Direct",N555,0)</f>
        <v>0</v>
      </c>
      <c r="S555" s="6">
        <f>N555-R555</f>
        <v>0</v>
      </c>
      <c r="T555" s="20">
        <f>R555+S555</f>
        <v>0</v>
      </c>
      <c r="U555" s="11">
        <f>IF(LEFT(AJ555,9)="direct-wa", N555,0)</f>
        <v>0</v>
      </c>
      <c r="V555" s="6">
        <f>IF(AJ555="direct-wa",0,N555*Q555)</f>
        <v>0</v>
      </c>
      <c r="W555" s="20">
        <f>U555+V555</f>
        <v>0</v>
      </c>
      <c r="X555" s="11">
        <f>IF(LEFT(AJ555,9)="direct-or",N555,0)</f>
        <v>0</v>
      </c>
      <c r="Y555" s="6">
        <f>S555-V555</f>
        <v>0</v>
      </c>
      <c r="Z555" s="20">
        <f>X555+Y555</f>
        <v>0</v>
      </c>
      <c r="AA555" s="25">
        <f>IF(LEFT(AJ555,6)="Direct",O555,0)</f>
        <v>0</v>
      </c>
      <c r="AB555" s="25">
        <f>O555-AA555</f>
        <v>0</v>
      </c>
      <c r="AC555" s="25">
        <f>AA555+AB555</f>
        <v>0</v>
      </c>
      <c r="AD555" s="25">
        <f>IF(LEFT(AJ555,9)="direct-wa", O555,0)</f>
        <v>0</v>
      </c>
      <c r="AE555" s="25">
        <f>IF(AJ555="direct-wa",0,O555*Q555)</f>
        <v>0</v>
      </c>
      <c r="AF555" s="25">
        <f>AD555+AE555</f>
        <v>0</v>
      </c>
      <c r="AG555" s="25">
        <f>IF(LEFT(AJ555,9)="direct-or",O555,0)</f>
        <v>0</v>
      </c>
      <c r="AH555" s="25">
        <f>AB555-AE555</f>
        <v>0</v>
      </c>
      <c r="AI555" s="25">
        <f>AG555+AH555</f>
        <v>0</v>
      </c>
      <c r="AJ555" s="7" t="s">
        <v>46</v>
      </c>
    </row>
    <row r="556" spans="1:36" outlineLevel="2" x14ac:dyDescent="0.25">
      <c r="A556" s="102"/>
      <c r="B556" s="99"/>
      <c r="C556" s="101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9"/>
      <c r="O556" s="109"/>
      <c r="P556" s="103"/>
      <c r="Q556" s="117"/>
      <c r="R556" s="11">
        <f t="shared" ref="R556:Z556" si="657">SUBTOTAL(9,R551:R555)</f>
        <v>0</v>
      </c>
      <c r="S556" s="6">
        <f t="shared" si="657"/>
        <v>-1247.0699999999997</v>
      </c>
      <c r="T556" s="20">
        <f t="shared" si="657"/>
        <v>-1247.0699999999997</v>
      </c>
      <c r="U556" s="11">
        <f t="shared" si="657"/>
        <v>0</v>
      </c>
      <c r="V556" s="6">
        <f t="shared" si="657"/>
        <v>-136.92828599999984</v>
      </c>
      <c r="W556" s="20">
        <f t="shared" si="657"/>
        <v>-136.92828599999984</v>
      </c>
      <c r="X556" s="11">
        <f t="shared" si="657"/>
        <v>0</v>
      </c>
      <c r="Y556" s="6">
        <f t="shared" si="657"/>
        <v>-1110.1417140000012</v>
      </c>
      <c r="Z556" s="20">
        <f t="shared" si="657"/>
        <v>-1110.1417140000012</v>
      </c>
      <c r="AA556" s="25"/>
      <c r="AB556" s="25"/>
      <c r="AC556" s="25"/>
      <c r="AD556" s="25"/>
      <c r="AE556" s="25"/>
      <c r="AF556" s="25"/>
      <c r="AG556" s="25"/>
      <c r="AH556" s="25"/>
      <c r="AI556" s="25"/>
      <c r="AJ556" s="118" t="s">
        <v>284</v>
      </c>
    </row>
    <row r="557" spans="1:36" outlineLevel="3" x14ac:dyDescent="0.25">
      <c r="A557" s="102" t="s">
        <v>136</v>
      </c>
      <c r="B557" s="99">
        <v>7741.63</v>
      </c>
      <c r="N557" s="23">
        <f t="shared" ref="N557:N565" si="658">B557</f>
        <v>7741.63</v>
      </c>
      <c r="O557" s="23">
        <f t="shared" ref="O557:O565" si="659">SUM(B557:M557)</f>
        <v>7741.63</v>
      </c>
      <c r="P557" s="103"/>
      <c r="Q557" s="117">
        <v>0</v>
      </c>
      <c r="R557" s="11">
        <f t="shared" ref="R557:R565" si="660">IF(LEFT(AJ557,6)="Direct",N557,0)</f>
        <v>7741.63</v>
      </c>
      <c r="S557" s="6">
        <f t="shared" ref="S557:S565" si="661">N557-R557</f>
        <v>0</v>
      </c>
      <c r="T557" s="20">
        <f t="shared" ref="T557:T565" si="662">R557+S557</f>
        <v>7741.63</v>
      </c>
      <c r="U557" s="11">
        <f t="shared" ref="U557:U565" si="663">IF(LEFT(AJ557,9)="direct-wa", N557,0)</f>
        <v>0</v>
      </c>
      <c r="V557" s="6">
        <f t="shared" ref="V557:V565" si="664">IF(AJ557="direct-wa",0,N557*Q557)</f>
        <v>0</v>
      </c>
      <c r="W557" s="20">
        <f t="shared" ref="W557:W565" si="665">U557+V557</f>
        <v>0</v>
      </c>
      <c r="X557" s="11">
        <f t="shared" ref="X557:X565" si="666">IF(LEFT(AJ557,9)="direct-or",N557,0)</f>
        <v>7741.63</v>
      </c>
      <c r="Y557" s="6">
        <f t="shared" ref="Y557:Y565" si="667">S557-V557</f>
        <v>0</v>
      </c>
      <c r="Z557" s="20">
        <f t="shared" ref="Z557:Z565" si="668">X557+Y557</f>
        <v>7741.63</v>
      </c>
      <c r="AA557" s="25">
        <f t="shared" ref="AA557:AA565" si="669">IF(LEFT(AJ557,6)="Direct",O557,0)</f>
        <v>7741.63</v>
      </c>
      <c r="AB557" s="25">
        <f t="shared" ref="AB557:AB565" si="670">O557-AA557</f>
        <v>0</v>
      </c>
      <c r="AC557" s="25">
        <f t="shared" ref="AC557:AC565" si="671">AA557+AB557</f>
        <v>7741.63</v>
      </c>
      <c r="AD557" s="25">
        <f t="shared" ref="AD557:AD565" si="672">IF(LEFT(AJ557,9)="direct-wa", O557,0)</f>
        <v>0</v>
      </c>
      <c r="AE557" s="25">
        <f t="shared" ref="AE557:AE565" si="673">IF(AJ557="direct-wa",0,O557*Q557)</f>
        <v>0</v>
      </c>
      <c r="AF557" s="25">
        <f t="shared" ref="AF557:AF565" si="674">AD557+AE557</f>
        <v>0</v>
      </c>
      <c r="AG557" s="25">
        <f t="shared" ref="AG557:AG565" si="675">IF(LEFT(AJ557,9)="direct-or",O557,0)</f>
        <v>7741.63</v>
      </c>
      <c r="AH557" s="25">
        <f t="shared" ref="AH557:AH565" si="676">AB557-AE557</f>
        <v>0</v>
      </c>
      <c r="AI557" s="25">
        <f t="shared" ref="AI557:AI565" si="677">AG557+AH557</f>
        <v>7741.63</v>
      </c>
      <c r="AJ557" s="7" t="s">
        <v>67</v>
      </c>
    </row>
    <row r="558" spans="1:36" outlineLevel="3" x14ac:dyDescent="0.25">
      <c r="A558" s="102" t="s">
        <v>136</v>
      </c>
      <c r="B558" s="99">
        <v>13951.28</v>
      </c>
      <c r="N558" s="23">
        <f t="shared" si="658"/>
        <v>13951.28</v>
      </c>
      <c r="O558" s="23">
        <f t="shared" si="659"/>
        <v>13951.28</v>
      </c>
      <c r="P558" s="103"/>
      <c r="Q558" s="117">
        <v>0</v>
      </c>
      <c r="R558" s="11">
        <f t="shared" si="660"/>
        <v>13951.28</v>
      </c>
      <c r="S558" s="6">
        <f t="shared" si="661"/>
        <v>0</v>
      </c>
      <c r="T558" s="20">
        <f t="shared" si="662"/>
        <v>13951.28</v>
      </c>
      <c r="U558" s="11">
        <f t="shared" si="663"/>
        <v>0</v>
      </c>
      <c r="V558" s="6">
        <f t="shared" si="664"/>
        <v>0</v>
      </c>
      <c r="W558" s="20">
        <f t="shared" si="665"/>
        <v>0</v>
      </c>
      <c r="X558" s="11">
        <f t="shared" si="666"/>
        <v>13951.28</v>
      </c>
      <c r="Y558" s="6">
        <f t="shared" si="667"/>
        <v>0</v>
      </c>
      <c r="Z558" s="20">
        <f t="shared" si="668"/>
        <v>13951.28</v>
      </c>
      <c r="AA558" s="25">
        <f t="shared" si="669"/>
        <v>13951.28</v>
      </c>
      <c r="AB558" s="25">
        <f t="shared" si="670"/>
        <v>0</v>
      </c>
      <c r="AC558" s="25">
        <f t="shared" si="671"/>
        <v>13951.28</v>
      </c>
      <c r="AD558" s="25">
        <f t="shared" si="672"/>
        <v>0</v>
      </c>
      <c r="AE558" s="25">
        <f t="shared" si="673"/>
        <v>0</v>
      </c>
      <c r="AF558" s="25">
        <f t="shared" si="674"/>
        <v>0</v>
      </c>
      <c r="AG558" s="25">
        <f t="shared" si="675"/>
        <v>13951.28</v>
      </c>
      <c r="AH558" s="25">
        <f t="shared" si="676"/>
        <v>0</v>
      </c>
      <c r="AI558" s="25">
        <f t="shared" si="677"/>
        <v>13951.28</v>
      </c>
      <c r="AJ558" s="7" t="s">
        <v>61</v>
      </c>
    </row>
    <row r="559" spans="1:36" outlineLevel="3" x14ac:dyDescent="0.25">
      <c r="A559" s="102" t="s">
        <v>136</v>
      </c>
      <c r="B559" s="99">
        <v>34183.39</v>
      </c>
      <c r="N559" s="23">
        <f t="shared" si="658"/>
        <v>34183.39</v>
      </c>
      <c r="O559" s="23">
        <f t="shared" si="659"/>
        <v>34183.39</v>
      </c>
      <c r="P559" s="103"/>
      <c r="Q559" s="117">
        <v>0</v>
      </c>
      <c r="R559" s="11">
        <f t="shared" si="660"/>
        <v>34183.39</v>
      </c>
      <c r="S559" s="6">
        <f t="shared" si="661"/>
        <v>0</v>
      </c>
      <c r="T559" s="20">
        <f t="shared" si="662"/>
        <v>34183.39</v>
      </c>
      <c r="U559" s="11">
        <f t="shared" si="663"/>
        <v>0</v>
      </c>
      <c r="V559" s="6">
        <f t="shared" si="664"/>
        <v>0</v>
      </c>
      <c r="W559" s="20">
        <f t="shared" si="665"/>
        <v>0</v>
      </c>
      <c r="X559" s="11">
        <f t="shared" si="666"/>
        <v>34183.39</v>
      </c>
      <c r="Y559" s="6">
        <f t="shared" si="667"/>
        <v>0</v>
      </c>
      <c r="Z559" s="20">
        <f t="shared" si="668"/>
        <v>34183.39</v>
      </c>
      <c r="AA559" s="25">
        <f t="shared" si="669"/>
        <v>34183.39</v>
      </c>
      <c r="AB559" s="25">
        <f t="shared" si="670"/>
        <v>0</v>
      </c>
      <c r="AC559" s="25">
        <f t="shared" si="671"/>
        <v>34183.39</v>
      </c>
      <c r="AD559" s="25">
        <f t="shared" si="672"/>
        <v>0</v>
      </c>
      <c r="AE559" s="25">
        <f t="shared" si="673"/>
        <v>0</v>
      </c>
      <c r="AF559" s="25">
        <f t="shared" si="674"/>
        <v>0</v>
      </c>
      <c r="AG559" s="25">
        <f t="shared" si="675"/>
        <v>34183.39</v>
      </c>
      <c r="AH559" s="25">
        <f t="shared" si="676"/>
        <v>0</v>
      </c>
      <c r="AI559" s="25">
        <f t="shared" si="677"/>
        <v>34183.39</v>
      </c>
      <c r="AJ559" s="7" t="s">
        <v>61</v>
      </c>
    </row>
    <row r="560" spans="1:36" outlineLevel="3" x14ac:dyDescent="0.25">
      <c r="A560" s="102" t="s">
        <v>136</v>
      </c>
      <c r="B560" s="99">
        <v>7600</v>
      </c>
      <c r="N560" s="23">
        <f t="shared" si="658"/>
        <v>7600</v>
      </c>
      <c r="O560" s="23">
        <f t="shared" si="659"/>
        <v>7600</v>
      </c>
      <c r="P560" s="103"/>
      <c r="Q560" s="117">
        <v>0</v>
      </c>
      <c r="R560" s="11">
        <f t="shared" si="660"/>
        <v>7600</v>
      </c>
      <c r="S560" s="6">
        <f t="shared" si="661"/>
        <v>0</v>
      </c>
      <c r="T560" s="20">
        <f t="shared" si="662"/>
        <v>7600</v>
      </c>
      <c r="U560" s="11">
        <f t="shared" si="663"/>
        <v>0</v>
      </c>
      <c r="V560" s="6">
        <f t="shared" si="664"/>
        <v>0</v>
      </c>
      <c r="W560" s="20">
        <f t="shared" si="665"/>
        <v>0</v>
      </c>
      <c r="X560" s="11">
        <f t="shared" si="666"/>
        <v>7600</v>
      </c>
      <c r="Y560" s="6">
        <f t="shared" si="667"/>
        <v>0</v>
      </c>
      <c r="Z560" s="20">
        <f t="shared" si="668"/>
        <v>7600</v>
      </c>
      <c r="AA560" s="25">
        <f t="shared" si="669"/>
        <v>7600</v>
      </c>
      <c r="AB560" s="25">
        <f t="shared" si="670"/>
        <v>0</v>
      </c>
      <c r="AC560" s="25">
        <f t="shared" si="671"/>
        <v>7600</v>
      </c>
      <c r="AD560" s="25">
        <f t="shared" si="672"/>
        <v>0</v>
      </c>
      <c r="AE560" s="25">
        <f t="shared" si="673"/>
        <v>0</v>
      </c>
      <c r="AF560" s="25">
        <f t="shared" si="674"/>
        <v>0</v>
      </c>
      <c r="AG560" s="25">
        <f t="shared" si="675"/>
        <v>7600</v>
      </c>
      <c r="AH560" s="25">
        <f t="shared" si="676"/>
        <v>0</v>
      </c>
      <c r="AI560" s="25">
        <f t="shared" si="677"/>
        <v>7600</v>
      </c>
      <c r="AJ560" s="7" t="s">
        <v>61</v>
      </c>
    </row>
    <row r="561" spans="1:36" outlineLevel="3" x14ac:dyDescent="0.25">
      <c r="A561" s="102" t="s">
        <v>136</v>
      </c>
      <c r="B561" s="99">
        <v>9000</v>
      </c>
      <c r="N561" s="23">
        <f t="shared" si="658"/>
        <v>9000</v>
      </c>
      <c r="O561" s="23">
        <f t="shared" si="659"/>
        <v>9000</v>
      </c>
      <c r="P561" s="103"/>
      <c r="Q561" s="117">
        <v>0</v>
      </c>
      <c r="R561" s="11">
        <f t="shared" si="660"/>
        <v>9000</v>
      </c>
      <c r="S561" s="6">
        <f t="shared" si="661"/>
        <v>0</v>
      </c>
      <c r="T561" s="20">
        <f t="shared" si="662"/>
        <v>9000</v>
      </c>
      <c r="U561" s="11">
        <f t="shared" si="663"/>
        <v>0</v>
      </c>
      <c r="V561" s="6">
        <f t="shared" si="664"/>
        <v>0</v>
      </c>
      <c r="W561" s="20">
        <f t="shared" si="665"/>
        <v>0</v>
      </c>
      <c r="X561" s="11">
        <f t="shared" si="666"/>
        <v>9000</v>
      </c>
      <c r="Y561" s="6">
        <f t="shared" si="667"/>
        <v>0</v>
      </c>
      <c r="Z561" s="20">
        <f t="shared" si="668"/>
        <v>9000</v>
      </c>
      <c r="AA561" s="25">
        <f t="shared" si="669"/>
        <v>9000</v>
      </c>
      <c r="AB561" s="25">
        <f t="shared" si="670"/>
        <v>0</v>
      </c>
      <c r="AC561" s="25">
        <f t="shared" si="671"/>
        <v>9000</v>
      </c>
      <c r="AD561" s="25">
        <f t="shared" si="672"/>
        <v>0</v>
      </c>
      <c r="AE561" s="25">
        <f t="shared" si="673"/>
        <v>0</v>
      </c>
      <c r="AF561" s="25">
        <f t="shared" si="674"/>
        <v>0</v>
      </c>
      <c r="AG561" s="25">
        <f t="shared" si="675"/>
        <v>9000</v>
      </c>
      <c r="AH561" s="25">
        <f t="shared" si="676"/>
        <v>0</v>
      </c>
      <c r="AI561" s="25">
        <f t="shared" si="677"/>
        <v>9000</v>
      </c>
      <c r="AJ561" s="7" t="s">
        <v>61</v>
      </c>
    </row>
    <row r="562" spans="1:36" outlineLevel="3" x14ac:dyDescent="0.25">
      <c r="A562" s="102" t="s">
        <v>136</v>
      </c>
      <c r="B562" s="99">
        <v>7100</v>
      </c>
      <c r="N562" s="23">
        <f t="shared" si="658"/>
        <v>7100</v>
      </c>
      <c r="O562" s="23">
        <f t="shared" si="659"/>
        <v>7100</v>
      </c>
      <c r="P562" s="103"/>
      <c r="Q562" s="117">
        <v>0</v>
      </c>
      <c r="R562" s="11">
        <f t="shared" si="660"/>
        <v>7100</v>
      </c>
      <c r="S562" s="6">
        <f t="shared" si="661"/>
        <v>0</v>
      </c>
      <c r="T562" s="20">
        <f t="shared" si="662"/>
        <v>7100</v>
      </c>
      <c r="U562" s="11">
        <f t="shared" si="663"/>
        <v>0</v>
      </c>
      <c r="V562" s="6">
        <f t="shared" si="664"/>
        <v>0</v>
      </c>
      <c r="W562" s="20">
        <f t="shared" si="665"/>
        <v>0</v>
      </c>
      <c r="X562" s="11">
        <f t="shared" si="666"/>
        <v>7100</v>
      </c>
      <c r="Y562" s="6">
        <f t="shared" si="667"/>
        <v>0</v>
      </c>
      <c r="Z562" s="20">
        <f t="shared" si="668"/>
        <v>7100</v>
      </c>
      <c r="AA562" s="25">
        <f t="shared" si="669"/>
        <v>7100</v>
      </c>
      <c r="AB562" s="25">
        <f t="shared" si="670"/>
        <v>0</v>
      </c>
      <c r="AC562" s="25">
        <f t="shared" si="671"/>
        <v>7100</v>
      </c>
      <c r="AD562" s="25">
        <f t="shared" si="672"/>
        <v>0</v>
      </c>
      <c r="AE562" s="25">
        <f t="shared" si="673"/>
        <v>0</v>
      </c>
      <c r="AF562" s="25">
        <f t="shared" si="674"/>
        <v>0</v>
      </c>
      <c r="AG562" s="25">
        <f t="shared" si="675"/>
        <v>7100</v>
      </c>
      <c r="AH562" s="25">
        <f t="shared" si="676"/>
        <v>0</v>
      </c>
      <c r="AI562" s="25">
        <f t="shared" si="677"/>
        <v>7100</v>
      </c>
      <c r="AJ562" s="7" t="s">
        <v>61</v>
      </c>
    </row>
    <row r="563" spans="1:36" outlineLevel="3" x14ac:dyDescent="0.25">
      <c r="A563" s="102" t="s">
        <v>136</v>
      </c>
      <c r="B563" s="99">
        <v>-209683.63</v>
      </c>
      <c r="N563" s="23">
        <f t="shared" si="658"/>
        <v>-209683.63</v>
      </c>
      <c r="O563" s="23">
        <f t="shared" si="659"/>
        <v>-209683.63</v>
      </c>
      <c r="P563" s="103"/>
      <c r="Q563" s="117">
        <v>0</v>
      </c>
      <c r="R563" s="11">
        <f t="shared" si="660"/>
        <v>-209683.63</v>
      </c>
      <c r="S563" s="6">
        <f t="shared" si="661"/>
        <v>0</v>
      </c>
      <c r="T563" s="20">
        <f t="shared" si="662"/>
        <v>-209683.63</v>
      </c>
      <c r="U563" s="11">
        <f t="shared" si="663"/>
        <v>0</v>
      </c>
      <c r="V563" s="6">
        <f t="shared" si="664"/>
        <v>0</v>
      </c>
      <c r="W563" s="20">
        <f t="shared" si="665"/>
        <v>0</v>
      </c>
      <c r="X563" s="11">
        <f t="shared" si="666"/>
        <v>-209683.63</v>
      </c>
      <c r="Y563" s="6">
        <f t="shared" si="667"/>
        <v>0</v>
      </c>
      <c r="Z563" s="20">
        <f t="shared" si="668"/>
        <v>-209683.63</v>
      </c>
      <c r="AA563" s="25">
        <f t="shared" si="669"/>
        <v>-209683.63</v>
      </c>
      <c r="AB563" s="25">
        <f t="shared" si="670"/>
        <v>0</v>
      </c>
      <c r="AC563" s="25">
        <f t="shared" si="671"/>
        <v>-209683.63</v>
      </c>
      <c r="AD563" s="25">
        <f t="shared" si="672"/>
        <v>0</v>
      </c>
      <c r="AE563" s="25">
        <f t="shared" si="673"/>
        <v>0</v>
      </c>
      <c r="AF563" s="25">
        <f t="shared" si="674"/>
        <v>0</v>
      </c>
      <c r="AG563" s="25">
        <f t="shared" si="675"/>
        <v>-209683.63</v>
      </c>
      <c r="AH563" s="25">
        <f t="shared" si="676"/>
        <v>0</v>
      </c>
      <c r="AI563" s="25">
        <f t="shared" si="677"/>
        <v>-209683.63</v>
      </c>
      <c r="AJ563" s="7" t="s">
        <v>61</v>
      </c>
    </row>
    <row r="564" spans="1:36" outlineLevel="3" x14ac:dyDescent="0.25">
      <c r="A564" s="102" t="s">
        <v>136</v>
      </c>
      <c r="B564" s="99">
        <v>6589.26</v>
      </c>
      <c r="N564" s="23">
        <f t="shared" si="658"/>
        <v>6589.26</v>
      </c>
      <c r="O564" s="23">
        <f t="shared" si="659"/>
        <v>6589.26</v>
      </c>
      <c r="P564" s="103"/>
      <c r="Q564" s="117">
        <v>0</v>
      </c>
      <c r="R564" s="11">
        <f t="shared" si="660"/>
        <v>6589.26</v>
      </c>
      <c r="S564" s="6">
        <f t="shared" si="661"/>
        <v>0</v>
      </c>
      <c r="T564" s="20">
        <f t="shared" si="662"/>
        <v>6589.26</v>
      </c>
      <c r="U564" s="11">
        <f t="shared" si="663"/>
        <v>0</v>
      </c>
      <c r="V564" s="6">
        <f t="shared" si="664"/>
        <v>0</v>
      </c>
      <c r="W564" s="20">
        <f t="shared" si="665"/>
        <v>0</v>
      </c>
      <c r="X564" s="11">
        <f t="shared" si="666"/>
        <v>6589.26</v>
      </c>
      <c r="Y564" s="6">
        <f t="shared" si="667"/>
        <v>0</v>
      </c>
      <c r="Z564" s="20">
        <f t="shared" si="668"/>
        <v>6589.26</v>
      </c>
      <c r="AA564" s="25">
        <f t="shared" si="669"/>
        <v>6589.26</v>
      </c>
      <c r="AB564" s="25">
        <f t="shared" si="670"/>
        <v>0</v>
      </c>
      <c r="AC564" s="25">
        <f t="shared" si="671"/>
        <v>6589.26</v>
      </c>
      <c r="AD564" s="25">
        <f t="shared" si="672"/>
        <v>0</v>
      </c>
      <c r="AE564" s="25">
        <f t="shared" si="673"/>
        <v>0</v>
      </c>
      <c r="AF564" s="25">
        <f t="shared" si="674"/>
        <v>0</v>
      </c>
      <c r="AG564" s="25">
        <f t="shared" si="675"/>
        <v>6589.26</v>
      </c>
      <c r="AH564" s="25">
        <f t="shared" si="676"/>
        <v>0</v>
      </c>
      <c r="AI564" s="25">
        <f t="shared" si="677"/>
        <v>6589.26</v>
      </c>
      <c r="AJ564" s="7" t="s">
        <v>61</v>
      </c>
    </row>
    <row r="565" spans="1:36" outlineLevel="3" x14ac:dyDescent="0.25">
      <c r="A565" s="102" t="s">
        <v>136</v>
      </c>
      <c r="B565" s="99">
        <v>130000</v>
      </c>
      <c r="N565" s="23">
        <f t="shared" si="658"/>
        <v>130000</v>
      </c>
      <c r="O565" s="23">
        <f t="shared" si="659"/>
        <v>130000</v>
      </c>
      <c r="P565" s="103"/>
      <c r="Q565" s="117">
        <v>0</v>
      </c>
      <c r="R565" s="11">
        <f t="shared" si="660"/>
        <v>130000</v>
      </c>
      <c r="S565" s="6">
        <f t="shared" si="661"/>
        <v>0</v>
      </c>
      <c r="T565" s="20">
        <f t="shared" si="662"/>
        <v>130000</v>
      </c>
      <c r="U565" s="11">
        <f t="shared" si="663"/>
        <v>0</v>
      </c>
      <c r="V565" s="6">
        <f t="shared" si="664"/>
        <v>0</v>
      </c>
      <c r="W565" s="20">
        <f t="shared" si="665"/>
        <v>0</v>
      </c>
      <c r="X565" s="11">
        <f t="shared" si="666"/>
        <v>130000</v>
      </c>
      <c r="Y565" s="6">
        <f t="shared" si="667"/>
        <v>0</v>
      </c>
      <c r="Z565" s="20">
        <f t="shared" si="668"/>
        <v>130000</v>
      </c>
      <c r="AA565" s="25">
        <f t="shared" si="669"/>
        <v>130000</v>
      </c>
      <c r="AB565" s="25">
        <f t="shared" si="670"/>
        <v>0</v>
      </c>
      <c r="AC565" s="25">
        <f t="shared" si="671"/>
        <v>130000</v>
      </c>
      <c r="AD565" s="25">
        <f t="shared" si="672"/>
        <v>0</v>
      </c>
      <c r="AE565" s="25">
        <f t="shared" si="673"/>
        <v>0</v>
      </c>
      <c r="AF565" s="25">
        <f t="shared" si="674"/>
        <v>0</v>
      </c>
      <c r="AG565" s="25">
        <f t="shared" si="675"/>
        <v>130000</v>
      </c>
      <c r="AH565" s="25">
        <f t="shared" si="676"/>
        <v>0</v>
      </c>
      <c r="AI565" s="25">
        <f t="shared" si="677"/>
        <v>130000</v>
      </c>
      <c r="AJ565" s="7" t="s">
        <v>61</v>
      </c>
    </row>
    <row r="566" spans="1:36" outlineLevel="2" x14ac:dyDescent="0.25">
      <c r="A566" s="102"/>
      <c r="B566" s="99"/>
      <c r="C566" s="101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9"/>
      <c r="O566" s="109"/>
      <c r="P566" s="103"/>
      <c r="Q566" s="117"/>
      <c r="R566" s="11">
        <f t="shared" ref="R566:Z566" si="678">SUBTOTAL(9,R557:R565)</f>
        <v>6481.929999999993</v>
      </c>
      <c r="S566" s="6">
        <f t="shared" si="678"/>
        <v>0</v>
      </c>
      <c r="T566" s="20">
        <f t="shared" si="678"/>
        <v>6481.929999999993</v>
      </c>
      <c r="U566" s="11">
        <f t="shared" si="678"/>
        <v>0</v>
      </c>
      <c r="V566" s="6">
        <f t="shared" si="678"/>
        <v>0</v>
      </c>
      <c r="W566" s="20">
        <f t="shared" si="678"/>
        <v>0</v>
      </c>
      <c r="X566" s="11">
        <f t="shared" si="678"/>
        <v>6481.929999999993</v>
      </c>
      <c r="Y566" s="6">
        <f t="shared" si="678"/>
        <v>0</v>
      </c>
      <c r="Z566" s="20">
        <f t="shared" si="678"/>
        <v>6481.929999999993</v>
      </c>
      <c r="AA566" s="25"/>
      <c r="AB566" s="25"/>
      <c r="AC566" s="25"/>
      <c r="AD566" s="25"/>
      <c r="AE566" s="25"/>
      <c r="AF566" s="25"/>
      <c r="AG566" s="25"/>
      <c r="AH566" s="25"/>
      <c r="AI566" s="25"/>
      <c r="AJ566" s="118" t="s">
        <v>276</v>
      </c>
    </row>
    <row r="567" spans="1:36" outlineLevel="3" x14ac:dyDescent="0.25">
      <c r="A567" s="102" t="s">
        <v>136</v>
      </c>
      <c r="B567" s="99">
        <v>5890.07</v>
      </c>
      <c r="N567" s="23">
        <f>B567</f>
        <v>5890.07</v>
      </c>
      <c r="O567" s="23">
        <f>SUM(B567:M567)</f>
        <v>5890.07</v>
      </c>
      <c r="P567" s="103"/>
      <c r="Q567" s="117">
        <v>1</v>
      </c>
      <c r="R567" s="11">
        <f>IF(LEFT(AJ567,6)="Direct",N567,0)</f>
        <v>5890.07</v>
      </c>
      <c r="S567" s="6">
        <f>N567-R567</f>
        <v>0</v>
      </c>
      <c r="T567" s="20">
        <f>R567+S567</f>
        <v>5890.07</v>
      </c>
      <c r="U567" s="11">
        <f>IF(LEFT(AJ567,9)="direct-wa", N567,0)</f>
        <v>5890.07</v>
      </c>
      <c r="V567" s="6">
        <f>IF(AJ567="direct-wa",0,N567*Q567)</f>
        <v>0</v>
      </c>
      <c r="W567" s="20">
        <f>U567+V567</f>
        <v>5890.07</v>
      </c>
      <c r="X567" s="11">
        <f>IF(LEFT(AJ567,9)="direct-or",N567,0)</f>
        <v>0</v>
      </c>
      <c r="Y567" s="6">
        <f>S567-V567</f>
        <v>0</v>
      </c>
      <c r="Z567" s="20">
        <f>X567+Y567</f>
        <v>0</v>
      </c>
      <c r="AA567" s="25">
        <f>IF(LEFT(AJ567,6)="Direct",O567,0)</f>
        <v>5890.07</v>
      </c>
      <c r="AB567" s="25">
        <f>O567-AA567</f>
        <v>0</v>
      </c>
      <c r="AC567" s="25">
        <f>AA567+AB567</f>
        <v>5890.07</v>
      </c>
      <c r="AD567" s="25">
        <f>IF(LEFT(AJ567,9)="direct-wa", O567,0)</f>
        <v>5890.07</v>
      </c>
      <c r="AE567" s="25">
        <f>IF(AJ567="direct-wa",0,O567*Q567)</f>
        <v>0</v>
      </c>
      <c r="AF567" s="25">
        <f>AD567+AE567</f>
        <v>5890.07</v>
      </c>
      <c r="AG567" s="25">
        <f>IF(LEFT(AJ567,9)="direct-or",O567,0)</f>
        <v>0</v>
      </c>
      <c r="AH567" s="25">
        <f>AB567-AE567</f>
        <v>0</v>
      </c>
      <c r="AI567" s="25">
        <f>AG567+AH567</f>
        <v>0</v>
      </c>
      <c r="AJ567" s="7" t="s">
        <v>66</v>
      </c>
    </row>
    <row r="568" spans="1:36" outlineLevel="2" x14ac:dyDescent="0.25">
      <c r="A568" s="102"/>
      <c r="B568" s="99"/>
      <c r="C568" s="101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9"/>
      <c r="O568" s="109"/>
      <c r="P568" s="103"/>
      <c r="Q568" s="117"/>
      <c r="R568" s="11">
        <f t="shared" ref="R568:Z568" si="679">SUBTOTAL(9,R567:R567)</f>
        <v>5890.07</v>
      </c>
      <c r="S568" s="6">
        <f t="shared" si="679"/>
        <v>0</v>
      </c>
      <c r="T568" s="20">
        <f t="shared" si="679"/>
        <v>5890.07</v>
      </c>
      <c r="U568" s="11">
        <f t="shared" si="679"/>
        <v>5890.07</v>
      </c>
      <c r="V568" s="6">
        <f t="shared" si="679"/>
        <v>0</v>
      </c>
      <c r="W568" s="20">
        <f t="shared" si="679"/>
        <v>5890.07</v>
      </c>
      <c r="X568" s="11">
        <f t="shared" si="679"/>
        <v>0</v>
      </c>
      <c r="Y568" s="6">
        <f t="shared" si="679"/>
        <v>0</v>
      </c>
      <c r="Z568" s="20">
        <f t="shared" si="679"/>
        <v>0</v>
      </c>
      <c r="AA568" s="25"/>
      <c r="AB568" s="25"/>
      <c r="AC568" s="25"/>
      <c r="AD568" s="25"/>
      <c r="AE568" s="25"/>
      <c r="AF568" s="25"/>
      <c r="AG568" s="25"/>
      <c r="AH568" s="25"/>
      <c r="AI568" s="25"/>
      <c r="AJ568" s="118" t="s">
        <v>272</v>
      </c>
    </row>
    <row r="569" spans="1:36" outlineLevel="1" x14ac:dyDescent="0.25">
      <c r="A569" s="128" t="s">
        <v>135</v>
      </c>
      <c r="B569" s="119"/>
      <c r="C569" s="120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1"/>
      <c r="O569" s="121"/>
      <c r="P569" s="122"/>
      <c r="Q569" s="123"/>
      <c r="R569" s="124">
        <f t="shared" ref="R569:Z569" si="680">SUBTOTAL(9,R530:R567)</f>
        <v>12371.999999999993</v>
      </c>
      <c r="S569" s="125">
        <f t="shared" si="680"/>
        <v>129229.09999999999</v>
      </c>
      <c r="T569" s="126">
        <f t="shared" si="680"/>
        <v>141601.09999999998</v>
      </c>
      <c r="U569" s="124">
        <f t="shared" si="680"/>
        <v>5890.07</v>
      </c>
      <c r="V569" s="125">
        <f t="shared" si="680"/>
        <v>11418.989376</v>
      </c>
      <c r="W569" s="126">
        <f t="shared" si="680"/>
        <v>17309.059375999997</v>
      </c>
      <c r="X569" s="124">
        <f t="shared" si="680"/>
        <v>6481.929999999993</v>
      </c>
      <c r="Y569" s="125">
        <f t="shared" si="680"/>
        <v>117810.11062400001</v>
      </c>
      <c r="Z569" s="126">
        <f t="shared" si="680"/>
        <v>124292.040624</v>
      </c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27"/>
    </row>
    <row r="570" spans="1:36" outlineLevel="3" x14ac:dyDescent="0.25">
      <c r="A570" s="102" t="s">
        <v>138</v>
      </c>
      <c r="B570" s="99">
        <v>48486.02</v>
      </c>
      <c r="N570" s="23">
        <f t="shared" ref="N570:N575" si="681">B570</f>
        <v>48486.02</v>
      </c>
      <c r="O570" s="23">
        <f t="shared" ref="O570:O575" si="682">SUM(B570:M570)</f>
        <v>48486.02</v>
      </c>
      <c r="P570" s="103"/>
      <c r="Q570" s="117">
        <v>0.1086</v>
      </c>
      <c r="R570" s="11">
        <f t="shared" ref="R570:R575" si="683">IF(LEFT(AJ570,6)="Direct",N570,0)</f>
        <v>0</v>
      </c>
      <c r="S570" s="6">
        <f t="shared" ref="S570:S575" si="684">N570-R570</f>
        <v>48486.02</v>
      </c>
      <c r="T570" s="20">
        <f t="shared" ref="T570:T575" si="685">R570+S570</f>
        <v>48486.02</v>
      </c>
      <c r="U570" s="11">
        <f t="shared" ref="U570:U575" si="686">IF(LEFT(AJ570,9)="direct-wa", N570,0)</f>
        <v>0</v>
      </c>
      <c r="V570" s="6">
        <f t="shared" ref="V570:V575" si="687">IF(AJ570="direct-wa",0,N570*Q570)</f>
        <v>5265.5817719999995</v>
      </c>
      <c r="W570" s="20">
        <f t="shared" ref="W570:W575" si="688">U570+V570</f>
        <v>5265.5817719999995</v>
      </c>
      <c r="X570" s="11">
        <f t="shared" ref="X570:X575" si="689">IF(LEFT(AJ570,9)="direct-or",N570,0)</f>
        <v>0</v>
      </c>
      <c r="Y570" s="6">
        <f t="shared" ref="Y570:Y575" si="690">S570-V570</f>
        <v>43220.438227999999</v>
      </c>
      <c r="Z570" s="20">
        <f t="shared" ref="Z570:Z575" si="691">X570+Y570</f>
        <v>43220.438227999999</v>
      </c>
      <c r="AA570" s="25">
        <f t="shared" ref="AA570:AA575" si="692">IF(LEFT(AJ570,6)="Direct",O570,0)</f>
        <v>0</v>
      </c>
      <c r="AB570" s="25">
        <f t="shared" ref="AB570:AB575" si="693">O570-AA570</f>
        <v>48486.02</v>
      </c>
      <c r="AC570" s="25">
        <f t="shared" ref="AC570:AC575" si="694">AA570+AB570</f>
        <v>48486.02</v>
      </c>
      <c r="AD570" s="25">
        <f t="shared" ref="AD570:AD575" si="695">IF(LEFT(AJ570,9)="direct-wa", O570,0)</f>
        <v>0</v>
      </c>
      <c r="AE570" s="25">
        <f t="shared" ref="AE570:AE575" si="696">IF(AJ570="direct-wa",0,O570*Q570)</f>
        <v>5265.5817719999995</v>
      </c>
      <c r="AF570" s="25">
        <f t="shared" ref="AF570:AF575" si="697">AD570+AE570</f>
        <v>5265.5817719999995</v>
      </c>
      <c r="AG570" s="25">
        <f t="shared" ref="AG570:AG575" si="698">IF(LEFT(AJ570,9)="direct-or",O570,0)</f>
        <v>0</v>
      </c>
      <c r="AH570" s="25">
        <f t="shared" ref="AH570:AH575" si="699">AB570-AE570</f>
        <v>43220.438227999999</v>
      </c>
      <c r="AI570" s="25">
        <f t="shared" ref="AI570:AI575" si="700">AG570+AH570</f>
        <v>43220.438227999999</v>
      </c>
      <c r="AJ570" s="7" t="s">
        <v>60</v>
      </c>
    </row>
    <row r="571" spans="1:36" outlineLevel="3" x14ac:dyDescent="0.25">
      <c r="A571" s="102" t="s">
        <v>138</v>
      </c>
      <c r="B571" s="99">
        <v>16349</v>
      </c>
      <c r="N571" s="23">
        <f t="shared" si="681"/>
        <v>16349</v>
      </c>
      <c r="O571" s="23">
        <f t="shared" si="682"/>
        <v>16349</v>
      </c>
      <c r="P571" s="103"/>
      <c r="Q571" s="117">
        <v>0.1086</v>
      </c>
      <c r="R571" s="11">
        <f t="shared" si="683"/>
        <v>0</v>
      </c>
      <c r="S571" s="6">
        <f t="shared" si="684"/>
        <v>16349</v>
      </c>
      <c r="T571" s="20">
        <f t="shared" si="685"/>
        <v>16349</v>
      </c>
      <c r="U571" s="11">
        <f t="shared" si="686"/>
        <v>0</v>
      </c>
      <c r="V571" s="6">
        <f t="shared" si="687"/>
        <v>1775.5014000000001</v>
      </c>
      <c r="W571" s="20">
        <f t="shared" si="688"/>
        <v>1775.5014000000001</v>
      </c>
      <c r="X571" s="11">
        <f t="shared" si="689"/>
        <v>0</v>
      </c>
      <c r="Y571" s="6">
        <f t="shared" si="690"/>
        <v>14573.498599999999</v>
      </c>
      <c r="Z571" s="20">
        <f t="shared" si="691"/>
        <v>14573.498599999999</v>
      </c>
      <c r="AA571" s="25">
        <f t="shared" si="692"/>
        <v>0</v>
      </c>
      <c r="AB571" s="25">
        <f t="shared" si="693"/>
        <v>16349</v>
      </c>
      <c r="AC571" s="25">
        <f t="shared" si="694"/>
        <v>16349</v>
      </c>
      <c r="AD571" s="25">
        <f t="shared" si="695"/>
        <v>0</v>
      </c>
      <c r="AE571" s="25">
        <f t="shared" si="696"/>
        <v>1775.5014000000001</v>
      </c>
      <c r="AF571" s="25">
        <f t="shared" si="697"/>
        <v>1775.5014000000001</v>
      </c>
      <c r="AG571" s="25">
        <f t="shared" si="698"/>
        <v>0</v>
      </c>
      <c r="AH571" s="25">
        <f t="shared" si="699"/>
        <v>14573.498599999999</v>
      </c>
      <c r="AI571" s="25">
        <f t="shared" si="700"/>
        <v>14573.498599999999</v>
      </c>
      <c r="AJ571" s="7" t="s">
        <v>60</v>
      </c>
    </row>
    <row r="572" spans="1:36" outlineLevel="3" x14ac:dyDescent="0.25">
      <c r="A572" s="102" t="s">
        <v>138</v>
      </c>
      <c r="B572" s="99">
        <v>19414.150000000001</v>
      </c>
      <c r="N572" s="23">
        <f t="shared" si="681"/>
        <v>19414.150000000001</v>
      </c>
      <c r="O572" s="23">
        <f t="shared" si="682"/>
        <v>19414.150000000001</v>
      </c>
      <c r="P572" s="103"/>
      <c r="Q572" s="117">
        <v>0.1086</v>
      </c>
      <c r="R572" s="11">
        <f t="shared" si="683"/>
        <v>0</v>
      </c>
      <c r="S572" s="6">
        <f t="shared" si="684"/>
        <v>19414.150000000001</v>
      </c>
      <c r="T572" s="20">
        <f t="shared" si="685"/>
        <v>19414.150000000001</v>
      </c>
      <c r="U572" s="11">
        <f t="shared" si="686"/>
        <v>0</v>
      </c>
      <c r="V572" s="6">
        <f t="shared" si="687"/>
        <v>2108.3766900000001</v>
      </c>
      <c r="W572" s="20">
        <f t="shared" si="688"/>
        <v>2108.3766900000001</v>
      </c>
      <c r="X572" s="11">
        <f t="shared" si="689"/>
        <v>0</v>
      </c>
      <c r="Y572" s="6">
        <f t="shared" si="690"/>
        <v>17305.77331</v>
      </c>
      <c r="Z572" s="20">
        <f t="shared" si="691"/>
        <v>17305.77331</v>
      </c>
      <c r="AA572" s="25">
        <f t="shared" si="692"/>
        <v>0</v>
      </c>
      <c r="AB572" s="25">
        <f t="shared" si="693"/>
        <v>19414.150000000001</v>
      </c>
      <c r="AC572" s="25">
        <f t="shared" si="694"/>
        <v>19414.150000000001</v>
      </c>
      <c r="AD572" s="25">
        <f t="shared" si="695"/>
        <v>0</v>
      </c>
      <c r="AE572" s="25">
        <f t="shared" si="696"/>
        <v>2108.3766900000001</v>
      </c>
      <c r="AF572" s="25">
        <f t="shared" si="697"/>
        <v>2108.3766900000001</v>
      </c>
      <c r="AG572" s="25">
        <f t="shared" si="698"/>
        <v>0</v>
      </c>
      <c r="AH572" s="25">
        <f t="shared" si="699"/>
        <v>17305.77331</v>
      </c>
      <c r="AI572" s="25">
        <f t="shared" si="700"/>
        <v>17305.77331</v>
      </c>
      <c r="AJ572" s="7" t="s">
        <v>60</v>
      </c>
    </row>
    <row r="573" spans="1:36" outlineLevel="3" x14ac:dyDescent="0.25">
      <c r="A573" s="102" t="s">
        <v>138</v>
      </c>
      <c r="B573" s="99"/>
      <c r="N573" s="23">
        <f t="shared" si="681"/>
        <v>0</v>
      </c>
      <c r="O573" s="23">
        <f t="shared" si="682"/>
        <v>0</v>
      </c>
      <c r="P573" s="103"/>
      <c r="Q573" s="117">
        <v>0.1086</v>
      </c>
      <c r="R573" s="11">
        <f t="shared" si="683"/>
        <v>0</v>
      </c>
      <c r="S573" s="6">
        <f t="shared" si="684"/>
        <v>0</v>
      </c>
      <c r="T573" s="20">
        <f t="shared" si="685"/>
        <v>0</v>
      </c>
      <c r="U573" s="11">
        <f t="shared" si="686"/>
        <v>0</v>
      </c>
      <c r="V573" s="6">
        <f t="shared" si="687"/>
        <v>0</v>
      </c>
      <c r="W573" s="20">
        <f t="shared" si="688"/>
        <v>0</v>
      </c>
      <c r="X573" s="11">
        <f t="shared" si="689"/>
        <v>0</v>
      </c>
      <c r="Y573" s="6">
        <f t="shared" si="690"/>
        <v>0</v>
      </c>
      <c r="Z573" s="20">
        <f t="shared" si="691"/>
        <v>0</v>
      </c>
      <c r="AA573" s="25">
        <f t="shared" si="692"/>
        <v>0</v>
      </c>
      <c r="AB573" s="25">
        <f t="shared" si="693"/>
        <v>0</v>
      </c>
      <c r="AC573" s="25">
        <f t="shared" si="694"/>
        <v>0</v>
      </c>
      <c r="AD573" s="25">
        <f t="shared" si="695"/>
        <v>0</v>
      </c>
      <c r="AE573" s="25">
        <f t="shared" si="696"/>
        <v>0</v>
      </c>
      <c r="AF573" s="25">
        <f t="shared" si="697"/>
        <v>0</v>
      </c>
      <c r="AG573" s="25">
        <f t="shared" si="698"/>
        <v>0</v>
      </c>
      <c r="AH573" s="25">
        <f t="shared" si="699"/>
        <v>0</v>
      </c>
      <c r="AI573" s="25">
        <f t="shared" si="700"/>
        <v>0</v>
      </c>
      <c r="AJ573" s="7" t="s">
        <v>60</v>
      </c>
    </row>
    <row r="574" spans="1:36" outlineLevel="3" x14ac:dyDescent="0.25">
      <c r="A574" s="102" t="s">
        <v>138</v>
      </c>
      <c r="B574" s="99">
        <v>17209.13</v>
      </c>
      <c r="N574" s="23">
        <f t="shared" si="681"/>
        <v>17209.13</v>
      </c>
      <c r="O574" s="23">
        <f t="shared" si="682"/>
        <v>17209.13</v>
      </c>
      <c r="P574" s="103"/>
      <c r="Q574" s="117">
        <v>0.1086</v>
      </c>
      <c r="R574" s="11">
        <f t="shared" si="683"/>
        <v>0</v>
      </c>
      <c r="S574" s="6">
        <f t="shared" si="684"/>
        <v>17209.13</v>
      </c>
      <c r="T574" s="20">
        <f t="shared" si="685"/>
        <v>17209.13</v>
      </c>
      <c r="U574" s="11">
        <f t="shared" si="686"/>
        <v>0</v>
      </c>
      <c r="V574" s="6">
        <f t="shared" si="687"/>
        <v>1868.9115180000001</v>
      </c>
      <c r="W574" s="20">
        <f t="shared" si="688"/>
        <v>1868.9115180000001</v>
      </c>
      <c r="X574" s="11">
        <f t="shared" si="689"/>
        <v>0</v>
      </c>
      <c r="Y574" s="6">
        <f t="shared" si="690"/>
        <v>15340.218482</v>
      </c>
      <c r="Z574" s="20">
        <f t="shared" si="691"/>
        <v>15340.218482</v>
      </c>
      <c r="AA574" s="25">
        <f t="shared" si="692"/>
        <v>0</v>
      </c>
      <c r="AB574" s="25">
        <f t="shared" si="693"/>
        <v>17209.13</v>
      </c>
      <c r="AC574" s="25">
        <f t="shared" si="694"/>
        <v>17209.13</v>
      </c>
      <c r="AD574" s="25">
        <f t="shared" si="695"/>
        <v>0</v>
      </c>
      <c r="AE574" s="25">
        <f t="shared" si="696"/>
        <v>1868.9115180000001</v>
      </c>
      <c r="AF574" s="25">
        <f t="shared" si="697"/>
        <v>1868.9115180000001</v>
      </c>
      <c r="AG574" s="25">
        <f t="shared" si="698"/>
        <v>0</v>
      </c>
      <c r="AH574" s="25">
        <f t="shared" si="699"/>
        <v>15340.218482</v>
      </c>
      <c r="AI574" s="25">
        <f t="shared" si="700"/>
        <v>15340.218482</v>
      </c>
      <c r="AJ574" s="7" t="s">
        <v>60</v>
      </c>
    </row>
    <row r="575" spans="1:36" outlineLevel="3" x14ac:dyDescent="0.25">
      <c r="A575" s="102" t="s">
        <v>138</v>
      </c>
      <c r="B575" s="99"/>
      <c r="N575" s="23">
        <f t="shared" si="681"/>
        <v>0</v>
      </c>
      <c r="O575" s="23">
        <f t="shared" si="682"/>
        <v>0</v>
      </c>
      <c r="P575" s="103"/>
      <c r="Q575" s="117">
        <v>0.1086</v>
      </c>
      <c r="R575" s="11">
        <f t="shared" si="683"/>
        <v>0</v>
      </c>
      <c r="S575" s="6">
        <f t="shared" si="684"/>
        <v>0</v>
      </c>
      <c r="T575" s="20">
        <f t="shared" si="685"/>
        <v>0</v>
      </c>
      <c r="U575" s="11">
        <f t="shared" si="686"/>
        <v>0</v>
      </c>
      <c r="V575" s="6">
        <f t="shared" si="687"/>
        <v>0</v>
      </c>
      <c r="W575" s="20">
        <f t="shared" si="688"/>
        <v>0</v>
      </c>
      <c r="X575" s="11">
        <f t="shared" si="689"/>
        <v>0</v>
      </c>
      <c r="Y575" s="6">
        <f t="shared" si="690"/>
        <v>0</v>
      </c>
      <c r="Z575" s="20">
        <f t="shared" si="691"/>
        <v>0</v>
      </c>
      <c r="AA575" s="25">
        <f t="shared" si="692"/>
        <v>0</v>
      </c>
      <c r="AB575" s="25">
        <f t="shared" si="693"/>
        <v>0</v>
      </c>
      <c r="AC575" s="25">
        <f t="shared" si="694"/>
        <v>0</v>
      </c>
      <c r="AD575" s="25">
        <f t="shared" si="695"/>
        <v>0</v>
      </c>
      <c r="AE575" s="25">
        <f t="shared" si="696"/>
        <v>0</v>
      </c>
      <c r="AF575" s="25">
        <f t="shared" si="697"/>
        <v>0</v>
      </c>
      <c r="AG575" s="25">
        <f t="shared" si="698"/>
        <v>0</v>
      </c>
      <c r="AH575" s="25">
        <f t="shared" si="699"/>
        <v>0</v>
      </c>
      <c r="AI575" s="25">
        <f t="shared" si="700"/>
        <v>0</v>
      </c>
      <c r="AJ575" s="7" t="s">
        <v>60</v>
      </c>
    </row>
    <row r="576" spans="1:36" outlineLevel="2" x14ac:dyDescent="0.25">
      <c r="A576" s="102"/>
      <c r="B576" s="99"/>
      <c r="C576" s="101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9"/>
      <c r="O576" s="109"/>
      <c r="P576" s="103"/>
      <c r="Q576" s="117"/>
      <c r="R576" s="11">
        <f t="shared" ref="R576:Z576" si="701">SUBTOTAL(9,R570:R575)</f>
        <v>0</v>
      </c>
      <c r="S576" s="6">
        <f t="shared" si="701"/>
        <v>101458.3</v>
      </c>
      <c r="T576" s="20">
        <f t="shared" si="701"/>
        <v>101458.3</v>
      </c>
      <c r="U576" s="11">
        <f t="shared" si="701"/>
        <v>0</v>
      </c>
      <c r="V576" s="6">
        <f t="shared" si="701"/>
        <v>11018.37138</v>
      </c>
      <c r="W576" s="20">
        <f t="shared" si="701"/>
        <v>11018.37138</v>
      </c>
      <c r="X576" s="11">
        <f t="shared" si="701"/>
        <v>0</v>
      </c>
      <c r="Y576" s="6">
        <f t="shared" si="701"/>
        <v>90439.928619999991</v>
      </c>
      <c r="Z576" s="20">
        <f t="shared" si="701"/>
        <v>90439.928619999991</v>
      </c>
      <c r="AA576" s="25"/>
      <c r="AB576" s="25"/>
      <c r="AC576" s="25"/>
      <c r="AD576" s="25"/>
      <c r="AE576" s="25"/>
      <c r="AF576" s="25"/>
      <c r="AG576" s="25"/>
      <c r="AH576" s="25"/>
      <c r="AI576" s="25"/>
      <c r="AJ576" s="118" t="s">
        <v>266</v>
      </c>
    </row>
    <row r="577" spans="1:36" outlineLevel="1" x14ac:dyDescent="0.25">
      <c r="A577" s="128" t="s">
        <v>137</v>
      </c>
      <c r="B577" s="119"/>
      <c r="C577" s="120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1"/>
      <c r="O577" s="121"/>
      <c r="P577" s="122"/>
      <c r="Q577" s="123"/>
      <c r="R577" s="124">
        <f t="shared" ref="R577:Z577" si="702">SUBTOTAL(9,R570:R575)</f>
        <v>0</v>
      </c>
      <c r="S577" s="125">
        <f t="shared" si="702"/>
        <v>101458.3</v>
      </c>
      <c r="T577" s="126">
        <f t="shared" si="702"/>
        <v>101458.3</v>
      </c>
      <c r="U577" s="124">
        <f t="shared" si="702"/>
        <v>0</v>
      </c>
      <c r="V577" s="125">
        <f t="shared" si="702"/>
        <v>11018.37138</v>
      </c>
      <c r="W577" s="126">
        <f t="shared" si="702"/>
        <v>11018.37138</v>
      </c>
      <c r="X577" s="124">
        <f t="shared" si="702"/>
        <v>0</v>
      </c>
      <c r="Y577" s="125">
        <f t="shared" si="702"/>
        <v>90439.928619999991</v>
      </c>
      <c r="Z577" s="126">
        <f t="shared" si="702"/>
        <v>90439.928619999991</v>
      </c>
      <c r="AA577" s="125"/>
      <c r="AB577" s="125"/>
      <c r="AC577" s="125"/>
      <c r="AD577" s="125"/>
      <c r="AE577" s="125"/>
      <c r="AF577" s="125"/>
      <c r="AG577" s="125"/>
      <c r="AH577" s="125"/>
      <c r="AI577" s="125"/>
      <c r="AJ577" s="127"/>
    </row>
    <row r="578" spans="1:36" outlineLevel="3" x14ac:dyDescent="0.25">
      <c r="A578" s="102" t="s">
        <v>140</v>
      </c>
      <c r="B578" s="99">
        <v>16426.12</v>
      </c>
      <c r="N578" s="23">
        <f>B578</f>
        <v>16426.12</v>
      </c>
      <c r="O578" s="23">
        <f>SUM(B578:M578)</f>
        <v>16426.12</v>
      </c>
      <c r="P578" s="103"/>
      <c r="Q578" s="117">
        <v>0.10979999999999999</v>
      </c>
      <c r="R578" s="11">
        <f>IF(LEFT(AJ578,6)="Direct",N578,0)</f>
        <v>0</v>
      </c>
      <c r="S578" s="6">
        <f>N578-R578</f>
        <v>16426.12</v>
      </c>
      <c r="T578" s="20">
        <f>R578+S578</f>
        <v>16426.12</v>
      </c>
      <c r="U578" s="11">
        <f>IF(LEFT(AJ578,9)="direct-wa", N578,0)</f>
        <v>0</v>
      </c>
      <c r="V578" s="6">
        <f>IF(AJ578="direct-wa",0,N578*Q578)</f>
        <v>1803.5879759999998</v>
      </c>
      <c r="W578" s="20">
        <f>U578+V578</f>
        <v>1803.5879759999998</v>
      </c>
      <c r="X578" s="11">
        <f>IF(LEFT(AJ578,9)="direct-or",N578,0)</f>
        <v>0</v>
      </c>
      <c r="Y578" s="6">
        <f>S578-V578</f>
        <v>14622.532024</v>
      </c>
      <c r="Z578" s="20">
        <f>X578+Y578</f>
        <v>14622.532024</v>
      </c>
      <c r="AA578" s="25">
        <f>IF(LEFT(AJ578,6)="Direct",O578,0)</f>
        <v>0</v>
      </c>
      <c r="AB578" s="25">
        <f>O578-AA578</f>
        <v>16426.12</v>
      </c>
      <c r="AC578" s="25">
        <f>AA578+AB578</f>
        <v>16426.12</v>
      </c>
      <c r="AD578" s="25">
        <f>IF(LEFT(AJ578,9)="direct-wa", O578,0)</f>
        <v>0</v>
      </c>
      <c r="AE578" s="25">
        <f>IF(AJ578="direct-wa",0,O578*Q578)</f>
        <v>1803.5879759999998</v>
      </c>
      <c r="AF578" s="25">
        <f>AD578+AE578</f>
        <v>1803.5879759999998</v>
      </c>
      <c r="AG578" s="25">
        <f>IF(LEFT(AJ578,9)="direct-or",O578,0)</f>
        <v>0</v>
      </c>
      <c r="AH578" s="25">
        <f>AB578-AE578</f>
        <v>14622.532024</v>
      </c>
      <c r="AI578" s="25">
        <f>AG578+AH578</f>
        <v>14622.532024</v>
      </c>
      <c r="AJ578" s="7" t="s">
        <v>46</v>
      </c>
    </row>
    <row r="579" spans="1:36" outlineLevel="2" x14ac:dyDescent="0.25">
      <c r="A579" s="102"/>
      <c r="B579" s="99"/>
      <c r="C579" s="101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9"/>
      <c r="O579" s="109"/>
      <c r="P579" s="103"/>
      <c r="Q579" s="117"/>
      <c r="R579" s="11">
        <f t="shared" ref="R579:Z579" si="703">SUBTOTAL(9,R578:R578)</f>
        <v>0</v>
      </c>
      <c r="S579" s="6">
        <f t="shared" si="703"/>
        <v>16426.12</v>
      </c>
      <c r="T579" s="20">
        <f t="shared" si="703"/>
        <v>16426.12</v>
      </c>
      <c r="U579" s="11">
        <f t="shared" si="703"/>
        <v>0</v>
      </c>
      <c r="V579" s="6">
        <f t="shared" si="703"/>
        <v>1803.5879759999998</v>
      </c>
      <c r="W579" s="20">
        <f t="shared" si="703"/>
        <v>1803.5879759999998</v>
      </c>
      <c r="X579" s="11">
        <f t="shared" si="703"/>
        <v>0</v>
      </c>
      <c r="Y579" s="6">
        <f t="shared" si="703"/>
        <v>14622.532024</v>
      </c>
      <c r="Z579" s="20">
        <f t="shared" si="703"/>
        <v>14622.532024</v>
      </c>
      <c r="AA579" s="25"/>
      <c r="AB579" s="25"/>
      <c r="AC579" s="25"/>
      <c r="AD579" s="25"/>
      <c r="AE579" s="25"/>
      <c r="AF579" s="25"/>
      <c r="AG579" s="25"/>
      <c r="AH579" s="25"/>
      <c r="AI579" s="25"/>
      <c r="AJ579" s="118" t="s">
        <v>284</v>
      </c>
    </row>
    <row r="580" spans="1:36" outlineLevel="1" x14ac:dyDescent="0.25">
      <c r="A580" s="128" t="s">
        <v>139</v>
      </c>
      <c r="B580" s="119"/>
      <c r="C580" s="120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1"/>
      <c r="O580" s="121"/>
      <c r="P580" s="122"/>
      <c r="Q580" s="123"/>
      <c r="R580" s="124">
        <f t="shared" ref="R580:Z580" si="704">SUBTOTAL(9,R578:R578)</f>
        <v>0</v>
      </c>
      <c r="S580" s="125">
        <f t="shared" si="704"/>
        <v>16426.12</v>
      </c>
      <c r="T580" s="126">
        <f t="shared" si="704"/>
        <v>16426.12</v>
      </c>
      <c r="U580" s="124">
        <f t="shared" si="704"/>
        <v>0</v>
      </c>
      <c r="V580" s="125">
        <f t="shared" si="704"/>
        <v>1803.5879759999998</v>
      </c>
      <c r="W580" s="126">
        <f t="shared" si="704"/>
        <v>1803.5879759999998</v>
      </c>
      <c r="X580" s="124">
        <f t="shared" si="704"/>
        <v>0</v>
      </c>
      <c r="Y580" s="125">
        <f t="shared" si="704"/>
        <v>14622.532024</v>
      </c>
      <c r="Z580" s="126">
        <f t="shared" si="704"/>
        <v>14622.532024</v>
      </c>
      <c r="AA580" s="125"/>
      <c r="AB580" s="125"/>
      <c r="AC580" s="125"/>
      <c r="AD580" s="125"/>
      <c r="AE580" s="125"/>
      <c r="AF580" s="125"/>
      <c r="AG580" s="125"/>
      <c r="AH580" s="125"/>
      <c r="AI580" s="125"/>
      <c r="AJ580" s="127"/>
    </row>
    <row r="581" spans="1:36" outlineLevel="3" x14ac:dyDescent="0.25">
      <c r="A581" s="102" t="s">
        <v>142</v>
      </c>
      <c r="B581" s="99">
        <v>14471.01</v>
      </c>
      <c r="N581" s="23">
        <f>B581</f>
        <v>14471.01</v>
      </c>
      <c r="O581" s="23">
        <f>SUM(B581:M581)</f>
        <v>14471.01</v>
      </c>
      <c r="P581" s="103"/>
      <c r="Q581" s="117">
        <v>0.1086</v>
      </c>
      <c r="R581" s="11">
        <f>IF(LEFT(AJ581,6)="Direct",N581,0)</f>
        <v>0</v>
      </c>
      <c r="S581" s="6">
        <f>N581-R581</f>
        <v>14471.01</v>
      </c>
      <c r="T581" s="20">
        <f>R581+S581</f>
        <v>14471.01</v>
      </c>
      <c r="U581" s="11">
        <f>IF(LEFT(AJ581,9)="direct-wa", N581,0)</f>
        <v>0</v>
      </c>
      <c r="V581" s="6">
        <f>IF(AJ581="direct-wa",0,N581*Q581)</f>
        <v>1571.551686</v>
      </c>
      <c r="W581" s="20">
        <f>U581+V581</f>
        <v>1571.551686</v>
      </c>
      <c r="X581" s="11">
        <f>IF(LEFT(AJ581,9)="direct-or",N581,0)</f>
        <v>0</v>
      </c>
      <c r="Y581" s="6">
        <f>S581-V581</f>
        <v>12899.458314</v>
      </c>
      <c r="Z581" s="20">
        <f>X581+Y581</f>
        <v>12899.458314</v>
      </c>
      <c r="AA581" s="25">
        <f>IF(LEFT(AJ581,6)="Direct",O581,0)</f>
        <v>0</v>
      </c>
      <c r="AB581" s="25">
        <f>O581-AA581</f>
        <v>14471.01</v>
      </c>
      <c r="AC581" s="25">
        <f>AA581+AB581</f>
        <v>14471.01</v>
      </c>
      <c r="AD581" s="25">
        <f>IF(LEFT(AJ581,9)="direct-wa", O581,0)</f>
        <v>0</v>
      </c>
      <c r="AE581" s="25">
        <f>IF(AJ581="direct-wa",0,O581*Q581)</f>
        <v>1571.551686</v>
      </c>
      <c r="AF581" s="25">
        <f>AD581+AE581</f>
        <v>1571.551686</v>
      </c>
      <c r="AG581" s="25">
        <f>IF(LEFT(AJ581,9)="direct-or",O581,0)</f>
        <v>0</v>
      </c>
      <c r="AH581" s="25">
        <f>AB581-AE581</f>
        <v>12899.458314</v>
      </c>
      <c r="AI581" s="25">
        <f>AG581+AH581</f>
        <v>12899.458314</v>
      </c>
      <c r="AJ581" s="7" t="s">
        <v>60</v>
      </c>
    </row>
    <row r="582" spans="1:36" outlineLevel="2" x14ac:dyDescent="0.25">
      <c r="A582" s="102"/>
      <c r="B582" s="99"/>
      <c r="C582" s="101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9"/>
      <c r="O582" s="109"/>
      <c r="P582" s="103"/>
      <c r="Q582" s="117"/>
      <c r="R582" s="11">
        <f t="shared" ref="R582:Z582" si="705">SUBTOTAL(9,R581:R581)</f>
        <v>0</v>
      </c>
      <c r="S582" s="6">
        <f t="shared" si="705"/>
        <v>14471.01</v>
      </c>
      <c r="T582" s="20">
        <f t="shared" si="705"/>
        <v>14471.01</v>
      </c>
      <c r="U582" s="11">
        <f t="shared" si="705"/>
        <v>0</v>
      </c>
      <c r="V582" s="6">
        <f t="shared" si="705"/>
        <v>1571.551686</v>
      </c>
      <c r="W582" s="20">
        <f t="shared" si="705"/>
        <v>1571.551686</v>
      </c>
      <c r="X582" s="11">
        <f t="shared" si="705"/>
        <v>0</v>
      </c>
      <c r="Y582" s="6">
        <f t="shared" si="705"/>
        <v>12899.458314</v>
      </c>
      <c r="Z582" s="20">
        <f t="shared" si="705"/>
        <v>12899.458314</v>
      </c>
      <c r="AA582" s="25"/>
      <c r="AB582" s="25"/>
      <c r="AC582" s="25"/>
      <c r="AD582" s="25"/>
      <c r="AE582" s="25"/>
      <c r="AF582" s="25"/>
      <c r="AG582" s="25"/>
      <c r="AH582" s="25"/>
      <c r="AI582" s="25"/>
      <c r="AJ582" s="118" t="s">
        <v>266</v>
      </c>
    </row>
    <row r="583" spans="1:36" outlineLevel="1" x14ac:dyDescent="0.25">
      <c r="A583" s="128" t="s">
        <v>141</v>
      </c>
      <c r="B583" s="119"/>
      <c r="C583" s="120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1"/>
      <c r="O583" s="121"/>
      <c r="P583" s="122"/>
      <c r="Q583" s="123"/>
      <c r="R583" s="124">
        <f t="shared" ref="R583:Z583" si="706">SUBTOTAL(9,R581:R581)</f>
        <v>0</v>
      </c>
      <c r="S583" s="125">
        <f t="shared" si="706"/>
        <v>14471.01</v>
      </c>
      <c r="T583" s="126">
        <f t="shared" si="706"/>
        <v>14471.01</v>
      </c>
      <c r="U583" s="124">
        <f t="shared" si="706"/>
        <v>0</v>
      </c>
      <c r="V583" s="125">
        <f t="shared" si="706"/>
        <v>1571.551686</v>
      </c>
      <c r="W583" s="126">
        <f t="shared" si="706"/>
        <v>1571.551686</v>
      </c>
      <c r="X583" s="124">
        <f t="shared" si="706"/>
        <v>0</v>
      </c>
      <c r="Y583" s="125">
        <f t="shared" si="706"/>
        <v>12899.458314</v>
      </c>
      <c r="Z583" s="126">
        <f t="shared" si="706"/>
        <v>12899.458314</v>
      </c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127"/>
    </row>
    <row r="584" spans="1:36" outlineLevel="3" x14ac:dyDescent="0.25">
      <c r="A584" s="102" t="s">
        <v>144</v>
      </c>
      <c r="B584" s="99"/>
      <c r="N584" s="23">
        <f>B584</f>
        <v>0</v>
      </c>
      <c r="O584" s="23">
        <f>SUM(B584:M584)</f>
        <v>0</v>
      </c>
      <c r="P584" s="103"/>
      <c r="Q584" s="117">
        <v>0.1013</v>
      </c>
      <c r="R584" s="11">
        <f>IF(LEFT(AJ584,6)="Direct",N584,0)</f>
        <v>0</v>
      </c>
      <c r="S584" s="6">
        <f>N584-R584</f>
        <v>0</v>
      </c>
      <c r="T584" s="20">
        <f>R584+S584</f>
        <v>0</v>
      </c>
      <c r="U584" s="11">
        <f>IF(LEFT(AJ584,9)="direct-wa", N584,0)</f>
        <v>0</v>
      </c>
      <c r="V584" s="6">
        <f>IF(AJ584="direct-wa",0,N584*Q584)</f>
        <v>0</v>
      </c>
      <c r="W584" s="20">
        <f>U584+V584</f>
        <v>0</v>
      </c>
      <c r="X584" s="11">
        <f>IF(LEFT(AJ584,9)="direct-or",N584,0)</f>
        <v>0</v>
      </c>
      <c r="Y584" s="6">
        <f>S584-V584</f>
        <v>0</v>
      </c>
      <c r="Z584" s="20">
        <f>X584+Y584</f>
        <v>0</v>
      </c>
      <c r="AA584" s="25">
        <f>IF(LEFT(AJ584,6)="Direct",O584,0)</f>
        <v>0</v>
      </c>
      <c r="AB584" s="25">
        <f>O584-AA584</f>
        <v>0</v>
      </c>
      <c r="AC584" s="25">
        <f>AA584+AB584</f>
        <v>0</v>
      </c>
      <c r="AD584" s="25">
        <f>IF(LEFT(AJ584,9)="direct-wa", O584,0)</f>
        <v>0</v>
      </c>
      <c r="AE584" s="25">
        <f>IF(AJ584="direct-wa",0,O584*Q584)</f>
        <v>0</v>
      </c>
      <c r="AF584" s="25">
        <f>AD584+AE584</f>
        <v>0</v>
      </c>
      <c r="AG584" s="25">
        <f>IF(LEFT(AJ584,9)="direct-or",O584,0)</f>
        <v>0</v>
      </c>
      <c r="AH584" s="25">
        <f>AB584-AE584</f>
        <v>0</v>
      </c>
      <c r="AI584" s="25">
        <f>AG584+AH584</f>
        <v>0</v>
      </c>
      <c r="AJ584" s="7" t="s">
        <v>52</v>
      </c>
    </row>
    <row r="585" spans="1:36" outlineLevel="3" x14ac:dyDescent="0.25">
      <c r="A585" s="102" t="s">
        <v>144</v>
      </c>
      <c r="B585" s="99">
        <v>79.95</v>
      </c>
      <c r="N585" s="23">
        <f>B585</f>
        <v>79.95</v>
      </c>
      <c r="O585" s="23">
        <f>SUM(B585:M585)</f>
        <v>79.95</v>
      </c>
      <c r="P585" s="103"/>
      <c r="Q585" s="117">
        <v>0.1013</v>
      </c>
      <c r="R585" s="11">
        <f>IF(LEFT(AJ585,6)="Direct",N585,0)</f>
        <v>0</v>
      </c>
      <c r="S585" s="6">
        <f>N585-R585</f>
        <v>79.95</v>
      </c>
      <c r="T585" s="20">
        <f>R585+S585</f>
        <v>79.95</v>
      </c>
      <c r="U585" s="11">
        <f>IF(LEFT(AJ585,9)="direct-wa", N585,0)</f>
        <v>0</v>
      </c>
      <c r="V585" s="6">
        <f>IF(AJ585="direct-wa",0,N585*Q585)</f>
        <v>8.0989350000000009</v>
      </c>
      <c r="W585" s="20">
        <f>U585+V585</f>
        <v>8.0989350000000009</v>
      </c>
      <c r="X585" s="11">
        <f>IF(LEFT(AJ585,9)="direct-or",N585,0)</f>
        <v>0</v>
      </c>
      <c r="Y585" s="6">
        <f>S585-V585</f>
        <v>71.851065000000006</v>
      </c>
      <c r="Z585" s="20">
        <f>X585+Y585</f>
        <v>71.851065000000006</v>
      </c>
      <c r="AA585" s="25">
        <f>IF(LEFT(AJ585,6)="Direct",O585,0)</f>
        <v>0</v>
      </c>
      <c r="AB585" s="25">
        <f>O585-AA585</f>
        <v>79.95</v>
      </c>
      <c r="AC585" s="25">
        <f>AA585+AB585</f>
        <v>79.95</v>
      </c>
      <c r="AD585" s="25">
        <f>IF(LEFT(AJ585,9)="direct-wa", O585,0)</f>
        <v>0</v>
      </c>
      <c r="AE585" s="25">
        <f>IF(AJ585="direct-wa",0,O585*Q585)</f>
        <v>8.0989350000000009</v>
      </c>
      <c r="AF585" s="25">
        <f>AD585+AE585</f>
        <v>8.0989350000000009</v>
      </c>
      <c r="AG585" s="25">
        <f>IF(LEFT(AJ585,9)="direct-or",O585,0)</f>
        <v>0</v>
      </c>
      <c r="AH585" s="25">
        <f>AB585-AE585</f>
        <v>71.851065000000006</v>
      </c>
      <c r="AI585" s="25">
        <f>AG585+AH585</f>
        <v>71.851065000000006</v>
      </c>
      <c r="AJ585" s="7" t="s">
        <v>52</v>
      </c>
    </row>
    <row r="586" spans="1:36" outlineLevel="3" x14ac:dyDescent="0.25">
      <c r="A586" s="102" t="s">
        <v>144</v>
      </c>
      <c r="B586" s="99"/>
      <c r="N586" s="23">
        <f>B586</f>
        <v>0</v>
      </c>
      <c r="O586" s="23">
        <f>SUM(B586:M586)</f>
        <v>0</v>
      </c>
      <c r="P586" s="103"/>
      <c r="Q586" s="117">
        <v>0.1013</v>
      </c>
      <c r="R586" s="11">
        <f>IF(LEFT(AJ586,6)="Direct",N586,0)</f>
        <v>0</v>
      </c>
      <c r="S586" s="6">
        <f>N586-R586</f>
        <v>0</v>
      </c>
      <c r="T586" s="20">
        <f>R586+S586</f>
        <v>0</v>
      </c>
      <c r="U586" s="11">
        <f>IF(LEFT(AJ586,9)="direct-wa", N586,0)</f>
        <v>0</v>
      </c>
      <c r="V586" s="6">
        <f>IF(AJ586="direct-wa",0,N586*Q586)</f>
        <v>0</v>
      </c>
      <c r="W586" s="20">
        <f>U586+V586</f>
        <v>0</v>
      </c>
      <c r="X586" s="11">
        <f>IF(LEFT(AJ586,9)="direct-or",N586,0)</f>
        <v>0</v>
      </c>
      <c r="Y586" s="6">
        <f>S586-V586</f>
        <v>0</v>
      </c>
      <c r="Z586" s="20">
        <f>X586+Y586</f>
        <v>0</v>
      </c>
      <c r="AA586" s="25">
        <f>IF(LEFT(AJ586,6)="Direct",O586,0)</f>
        <v>0</v>
      </c>
      <c r="AB586" s="25">
        <f>O586-AA586</f>
        <v>0</v>
      </c>
      <c r="AC586" s="25">
        <f>AA586+AB586</f>
        <v>0</v>
      </c>
      <c r="AD586" s="25">
        <f>IF(LEFT(AJ586,9)="direct-wa", O586,0)</f>
        <v>0</v>
      </c>
      <c r="AE586" s="25">
        <f>IF(AJ586="direct-wa",0,O586*Q586)</f>
        <v>0</v>
      </c>
      <c r="AF586" s="25">
        <f>AD586+AE586</f>
        <v>0</v>
      </c>
      <c r="AG586" s="25">
        <f>IF(LEFT(AJ586,9)="direct-or",O586,0)</f>
        <v>0</v>
      </c>
      <c r="AH586" s="25">
        <f>AB586-AE586</f>
        <v>0</v>
      </c>
      <c r="AI586" s="25">
        <f>AG586+AH586</f>
        <v>0</v>
      </c>
      <c r="AJ586" s="7" t="s">
        <v>52</v>
      </c>
    </row>
    <row r="587" spans="1:36" outlineLevel="2" x14ac:dyDescent="0.25">
      <c r="A587" s="102"/>
      <c r="B587" s="99"/>
      <c r="C587" s="101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9"/>
      <c r="O587" s="109"/>
      <c r="P587" s="103"/>
      <c r="Q587" s="117"/>
      <c r="R587" s="11">
        <f t="shared" ref="R587:Z587" si="707">SUBTOTAL(9,R584:R586)</f>
        <v>0</v>
      </c>
      <c r="S587" s="6">
        <f t="shared" si="707"/>
        <v>79.95</v>
      </c>
      <c r="T587" s="20">
        <f t="shared" si="707"/>
        <v>79.95</v>
      </c>
      <c r="U587" s="11">
        <f t="shared" si="707"/>
        <v>0</v>
      </c>
      <c r="V587" s="6">
        <f t="shared" si="707"/>
        <v>8.0989350000000009</v>
      </c>
      <c r="W587" s="20">
        <f t="shared" si="707"/>
        <v>8.0989350000000009</v>
      </c>
      <c r="X587" s="11">
        <f t="shared" si="707"/>
        <v>0</v>
      </c>
      <c r="Y587" s="6">
        <f t="shared" si="707"/>
        <v>71.851065000000006</v>
      </c>
      <c r="Z587" s="20">
        <f t="shared" si="707"/>
        <v>71.851065000000006</v>
      </c>
      <c r="AA587" s="25"/>
      <c r="AB587" s="25"/>
      <c r="AC587" s="25"/>
      <c r="AD587" s="25"/>
      <c r="AE587" s="25"/>
      <c r="AF587" s="25"/>
      <c r="AG587" s="25"/>
      <c r="AH587" s="25"/>
      <c r="AI587" s="25"/>
      <c r="AJ587" s="118" t="s">
        <v>268</v>
      </c>
    </row>
    <row r="588" spans="1:36" outlineLevel="3" x14ac:dyDescent="0.25">
      <c r="A588" s="102" t="s">
        <v>144</v>
      </c>
      <c r="B588" s="99">
        <v>20918.18</v>
      </c>
      <c r="N588" s="23">
        <f t="shared" ref="N588:N614" si="708">B588</f>
        <v>20918.18</v>
      </c>
      <c r="O588" s="23">
        <f t="shared" ref="O588:O614" si="709">SUM(B588:M588)</f>
        <v>20918.18</v>
      </c>
      <c r="P588" s="103"/>
      <c r="Q588" s="117">
        <v>0.1086</v>
      </c>
      <c r="R588" s="11">
        <f t="shared" ref="R588:R614" si="710">IF(LEFT(AJ588,6)="Direct",N588,0)</f>
        <v>0</v>
      </c>
      <c r="S588" s="6">
        <f t="shared" ref="S588:S614" si="711">N588-R588</f>
        <v>20918.18</v>
      </c>
      <c r="T588" s="20">
        <f t="shared" ref="T588:T614" si="712">R588+S588</f>
        <v>20918.18</v>
      </c>
      <c r="U588" s="11">
        <f t="shared" ref="U588:U614" si="713">IF(LEFT(AJ588,9)="direct-wa", N588,0)</f>
        <v>0</v>
      </c>
      <c r="V588" s="6">
        <f t="shared" ref="V588:V614" si="714">IF(AJ588="direct-wa",0,N588*Q588)</f>
        <v>2271.714348</v>
      </c>
      <c r="W588" s="20">
        <f t="shared" ref="W588:W614" si="715">U588+V588</f>
        <v>2271.714348</v>
      </c>
      <c r="X588" s="11">
        <f t="shared" ref="X588:X614" si="716">IF(LEFT(AJ588,9)="direct-or",N588,0)</f>
        <v>0</v>
      </c>
      <c r="Y588" s="6">
        <f t="shared" ref="Y588:Y614" si="717">S588-V588</f>
        <v>18646.465651999999</v>
      </c>
      <c r="Z588" s="20">
        <f t="shared" ref="Z588:Z614" si="718">X588+Y588</f>
        <v>18646.465651999999</v>
      </c>
      <c r="AA588" s="25">
        <f t="shared" ref="AA588:AA614" si="719">IF(LEFT(AJ588,6)="Direct",O588,0)</f>
        <v>0</v>
      </c>
      <c r="AB588" s="25">
        <f t="shared" ref="AB588:AB614" si="720">O588-AA588</f>
        <v>20918.18</v>
      </c>
      <c r="AC588" s="25">
        <f t="shared" ref="AC588:AC614" si="721">AA588+AB588</f>
        <v>20918.18</v>
      </c>
      <c r="AD588" s="25">
        <f t="shared" ref="AD588:AD614" si="722">IF(LEFT(AJ588,9)="direct-wa", O588,0)</f>
        <v>0</v>
      </c>
      <c r="AE588" s="25">
        <f t="shared" ref="AE588:AE614" si="723">IF(AJ588="direct-wa",0,O588*Q588)</f>
        <v>2271.714348</v>
      </c>
      <c r="AF588" s="25">
        <f t="shared" ref="AF588:AF614" si="724">AD588+AE588</f>
        <v>2271.714348</v>
      </c>
      <c r="AG588" s="25">
        <f t="shared" ref="AG588:AG614" si="725">IF(LEFT(AJ588,9)="direct-or",O588,0)</f>
        <v>0</v>
      </c>
      <c r="AH588" s="25">
        <f t="shared" ref="AH588:AH614" si="726">AB588-AE588</f>
        <v>18646.465651999999</v>
      </c>
      <c r="AI588" s="25">
        <f t="shared" ref="AI588:AI614" si="727">AG588+AH588</f>
        <v>18646.465651999999</v>
      </c>
      <c r="AJ588" s="7" t="s">
        <v>60</v>
      </c>
    </row>
    <row r="589" spans="1:36" outlineLevel="3" x14ac:dyDescent="0.25">
      <c r="A589" s="102" t="s">
        <v>144</v>
      </c>
      <c r="B589" s="99">
        <v>-3148.7</v>
      </c>
      <c r="N589" s="23">
        <f t="shared" si="708"/>
        <v>-3148.7</v>
      </c>
      <c r="O589" s="23">
        <f t="shared" si="709"/>
        <v>-3148.7</v>
      </c>
      <c r="P589" s="103"/>
      <c r="Q589" s="117">
        <v>0.1086</v>
      </c>
      <c r="R589" s="11">
        <f t="shared" si="710"/>
        <v>0</v>
      </c>
      <c r="S589" s="6">
        <f t="shared" si="711"/>
        <v>-3148.7</v>
      </c>
      <c r="T589" s="20">
        <f t="shared" si="712"/>
        <v>-3148.7</v>
      </c>
      <c r="U589" s="11">
        <f t="shared" si="713"/>
        <v>0</v>
      </c>
      <c r="V589" s="6">
        <f t="shared" si="714"/>
        <v>-341.94882000000001</v>
      </c>
      <c r="W589" s="20">
        <f t="shared" si="715"/>
        <v>-341.94882000000001</v>
      </c>
      <c r="X589" s="11">
        <f t="shared" si="716"/>
        <v>0</v>
      </c>
      <c r="Y589" s="6">
        <f t="shared" si="717"/>
        <v>-2806.7511799999997</v>
      </c>
      <c r="Z589" s="20">
        <f t="shared" si="718"/>
        <v>-2806.7511799999997</v>
      </c>
      <c r="AA589" s="25">
        <f t="shared" si="719"/>
        <v>0</v>
      </c>
      <c r="AB589" s="25">
        <f t="shared" si="720"/>
        <v>-3148.7</v>
      </c>
      <c r="AC589" s="25">
        <f t="shared" si="721"/>
        <v>-3148.7</v>
      </c>
      <c r="AD589" s="25">
        <f t="shared" si="722"/>
        <v>0</v>
      </c>
      <c r="AE589" s="25">
        <f t="shared" si="723"/>
        <v>-341.94882000000001</v>
      </c>
      <c r="AF589" s="25">
        <f t="shared" si="724"/>
        <v>-341.94882000000001</v>
      </c>
      <c r="AG589" s="25">
        <f t="shared" si="725"/>
        <v>0</v>
      </c>
      <c r="AH589" s="25">
        <f t="shared" si="726"/>
        <v>-2806.7511799999997</v>
      </c>
      <c r="AI589" s="25">
        <f t="shared" si="727"/>
        <v>-2806.7511799999997</v>
      </c>
      <c r="AJ589" s="7" t="s">
        <v>60</v>
      </c>
    </row>
    <row r="590" spans="1:36" outlineLevel="3" x14ac:dyDescent="0.25">
      <c r="A590" s="102" t="s">
        <v>144</v>
      </c>
      <c r="B590" s="99">
        <v>616</v>
      </c>
      <c r="N590" s="23">
        <f t="shared" si="708"/>
        <v>616</v>
      </c>
      <c r="O590" s="23">
        <f t="shared" si="709"/>
        <v>616</v>
      </c>
      <c r="P590" s="103"/>
      <c r="Q590" s="117">
        <v>0.1086</v>
      </c>
      <c r="R590" s="11">
        <f t="shared" si="710"/>
        <v>0</v>
      </c>
      <c r="S590" s="6">
        <f t="shared" si="711"/>
        <v>616</v>
      </c>
      <c r="T590" s="20">
        <f t="shared" si="712"/>
        <v>616</v>
      </c>
      <c r="U590" s="11">
        <f t="shared" si="713"/>
        <v>0</v>
      </c>
      <c r="V590" s="6">
        <f t="shared" si="714"/>
        <v>66.897599999999997</v>
      </c>
      <c r="W590" s="20">
        <f t="shared" si="715"/>
        <v>66.897599999999997</v>
      </c>
      <c r="X590" s="11">
        <f t="shared" si="716"/>
        <v>0</v>
      </c>
      <c r="Y590" s="6">
        <f t="shared" si="717"/>
        <v>549.10239999999999</v>
      </c>
      <c r="Z590" s="20">
        <f t="shared" si="718"/>
        <v>549.10239999999999</v>
      </c>
      <c r="AA590" s="25">
        <f t="shared" si="719"/>
        <v>0</v>
      </c>
      <c r="AB590" s="25">
        <f t="shared" si="720"/>
        <v>616</v>
      </c>
      <c r="AC590" s="25">
        <f t="shared" si="721"/>
        <v>616</v>
      </c>
      <c r="AD590" s="25">
        <f t="shared" si="722"/>
        <v>0</v>
      </c>
      <c r="AE590" s="25">
        <f t="shared" si="723"/>
        <v>66.897599999999997</v>
      </c>
      <c r="AF590" s="25">
        <f t="shared" si="724"/>
        <v>66.897599999999997</v>
      </c>
      <c r="AG590" s="25">
        <f t="shared" si="725"/>
        <v>0</v>
      </c>
      <c r="AH590" s="25">
        <f t="shared" si="726"/>
        <v>549.10239999999999</v>
      </c>
      <c r="AI590" s="25">
        <f t="shared" si="727"/>
        <v>549.10239999999999</v>
      </c>
      <c r="AJ590" s="7" t="s">
        <v>64</v>
      </c>
    </row>
    <row r="591" spans="1:36" outlineLevel="3" x14ac:dyDescent="0.25">
      <c r="A591" s="102" t="s">
        <v>144</v>
      </c>
      <c r="B591" s="99">
        <v>6060.67</v>
      </c>
      <c r="N591" s="23">
        <f t="shared" si="708"/>
        <v>6060.67</v>
      </c>
      <c r="O591" s="23">
        <f t="shared" si="709"/>
        <v>6060.67</v>
      </c>
      <c r="P591" s="103"/>
      <c r="Q591" s="117">
        <v>0.1086</v>
      </c>
      <c r="R591" s="11">
        <f t="shared" si="710"/>
        <v>0</v>
      </c>
      <c r="S591" s="6">
        <f t="shared" si="711"/>
        <v>6060.67</v>
      </c>
      <c r="T591" s="20">
        <f t="shared" si="712"/>
        <v>6060.67</v>
      </c>
      <c r="U591" s="11">
        <f t="shared" si="713"/>
        <v>0</v>
      </c>
      <c r="V591" s="6">
        <f t="shared" si="714"/>
        <v>658.188762</v>
      </c>
      <c r="W591" s="20">
        <f t="shared" si="715"/>
        <v>658.188762</v>
      </c>
      <c r="X591" s="11">
        <f t="shared" si="716"/>
        <v>0</v>
      </c>
      <c r="Y591" s="6">
        <f t="shared" si="717"/>
        <v>5402.4812380000003</v>
      </c>
      <c r="Z591" s="20">
        <f t="shared" si="718"/>
        <v>5402.4812380000003</v>
      </c>
      <c r="AA591" s="25">
        <f t="shared" si="719"/>
        <v>0</v>
      </c>
      <c r="AB591" s="25">
        <f t="shared" si="720"/>
        <v>6060.67</v>
      </c>
      <c r="AC591" s="25">
        <f t="shared" si="721"/>
        <v>6060.67</v>
      </c>
      <c r="AD591" s="25">
        <f t="shared" si="722"/>
        <v>0</v>
      </c>
      <c r="AE591" s="25">
        <f t="shared" si="723"/>
        <v>658.188762</v>
      </c>
      <c r="AF591" s="25">
        <f t="shared" si="724"/>
        <v>658.188762</v>
      </c>
      <c r="AG591" s="25">
        <f t="shared" si="725"/>
        <v>0</v>
      </c>
      <c r="AH591" s="25">
        <f t="shared" si="726"/>
        <v>5402.4812380000003</v>
      </c>
      <c r="AI591" s="25">
        <f t="shared" si="727"/>
        <v>5402.4812380000003</v>
      </c>
      <c r="AJ591" s="7" t="s">
        <v>60</v>
      </c>
    </row>
    <row r="592" spans="1:36" outlineLevel="3" x14ac:dyDescent="0.25">
      <c r="A592" s="102" t="s">
        <v>144</v>
      </c>
      <c r="B592" s="99">
        <v>117714.79</v>
      </c>
      <c r="N592" s="23">
        <f t="shared" si="708"/>
        <v>117714.79</v>
      </c>
      <c r="O592" s="23">
        <f t="shared" si="709"/>
        <v>117714.79</v>
      </c>
      <c r="P592" s="103"/>
      <c r="Q592" s="117">
        <v>0.1086</v>
      </c>
      <c r="R592" s="11">
        <f t="shared" si="710"/>
        <v>0</v>
      </c>
      <c r="S592" s="6">
        <f t="shared" si="711"/>
        <v>117714.79</v>
      </c>
      <c r="T592" s="20">
        <f t="shared" si="712"/>
        <v>117714.79</v>
      </c>
      <c r="U592" s="11">
        <f t="shared" si="713"/>
        <v>0</v>
      </c>
      <c r="V592" s="6">
        <f t="shared" si="714"/>
        <v>12783.826193999999</v>
      </c>
      <c r="W592" s="20">
        <f t="shared" si="715"/>
        <v>12783.826193999999</v>
      </c>
      <c r="X592" s="11">
        <f t="shared" si="716"/>
        <v>0</v>
      </c>
      <c r="Y592" s="6">
        <f t="shared" si="717"/>
        <v>104930.963806</v>
      </c>
      <c r="Z592" s="20">
        <f t="shared" si="718"/>
        <v>104930.963806</v>
      </c>
      <c r="AA592" s="25">
        <f t="shared" si="719"/>
        <v>0</v>
      </c>
      <c r="AB592" s="25">
        <f t="shared" si="720"/>
        <v>117714.79</v>
      </c>
      <c r="AC592" s="25">
        <f t="shared" si="721"/>
        <v>117714.79</v>
      </c>
      <c r="AD592" s="25">
        <f t="shared" si="722"/>
        <v>0</v>
      </c>
      <c r="AE592" s="25">
        <f t="shared" si="723"/>
        <v>12783.826193999999</v>
      </c>
      <c r="AF592" s="25">
        <f t="shared" si="724"/>
        <v>12783.826193999999</v>
      </c>
      <c r="AG592" s="25">
        <f t="shared" si="725"/>
        <v>0</v>
      </c>
      <c r="AH592" s="25">
        <f t="shared" si="726"/>
        <v>104930.963806</v>
      </c>
      <c r="AI592" s="25">
        <f t="shared" si="727"/>
        <v>104930.963806</v>
      </c>
      <c r="AJ592" s="7" t="s">
        <v>60</v>
      </c>
    </row>
    <row r="593" spans="1:36" outlineLevel="3" x14ac:dyDescent="0.25">
      <c r="A593" s="102" t="s">
        <v>144</v>
      </c>
      <c r="B593" s="99">
        <v>-2.25</v>
      </c>
      <c r="N593" s="23">
        <f t="shared" si="708"/>
        <v>-2.25</v>
      </c>
      <c r="O593" s="23">
        <f t="shared" si="709"/>
        <v>-2.25</v>
      </c>
      <c r="P593" s="103"/>
      <c r="Q593" s="117">
        <v>0.1086</v>
      </c>
      <c r="R593" s="11">
        <f t="shared" si="710"/>
        <v>0</v>
      </c>
      <c r="S593" s="6">
        <f t="shared" si="711"/>
        <v>-2.25</v>
      </c>
      <c r="T593" s="20">
        <f t="shared" si="712"/>
        <v>-2.25</v>
      </c>
      <c r="U593" s="11">
        <f t="shared" si="713"/>
        <v>0</v>
      </c>
      <c r="V593" s="6">
        <f t="shared" si="714"/>
        <v>-0.24435000000000001</v>
      </c>
      <c r="W593" s="20">
        <f t="shared" si="715"/>
        <v>-0.24435000000000001</v>
      </c>
      <c r="X593" s="11">
        <f t="shared" si="716"/>
        <v>0</v>
      </c>
      <c r="Y593" s="6">
        <f t="shared" si="717"/>
        <v>-2.0056500000000002</v>
      </c>
      <c r="Z593" s="20">
        <f t="shared" si="718"/>
        <v>-2.0056500000000002</v>
      </c>
      <c r="AA593" s="25">
        <f t="shared" si="719"/>
        <v>0</v>
      </c>
      <c r="AB593" s="25">
        <f t="shared" si="720"/>
        <v>-2.25</v>
      </c>
      <c r="AC593" s="25">
        <f t="shared" si="721"/>
        <v>-2.25</v>
      </c>
      <c r="AD593" s="25">
        <f t="shared" si="722"/>
        <v>0</v>
      </c>
      <c r="AE593" s="25">
        <f t="shared" si="723"/>
        <v>-0.24435000000000001</v>
      </c>
      <c r="AF593" s="25">
        <f t="shared" si="724"/>
        <v>-0.24435000000000001</v>
      </c>
      <c r="AG593" s="25">
        <f t="shared" si="725"/>
        <v>0</v>
      </c>
      <c r="AH593" s="25">
        <f t="shared" si="726"/>
        <v>-2.0056500000000002</v>
      </c>
      <c r="AI593" s="25">
        <f t="shared" si="727"/>
        <v>-2.0056500000000002</v>
      </c>
      <c r="AJ593" s="7" t="s">
        <v>60</v>
      </c>
    </row>
    <row r="594" spans="1:36" outlineLevel="3" x14ac:dyDescent="0.25">
      <c r="A594" s="102" t="s">
        <v>144</v>
      </c>
      <c r="B594" s="99">
        <v>4122.5</v>
      </c>
      <c r="N594" s="23">
        <f t="shared" si="708"/>
        <v>4122.5</v>
      </c>
      <c r="O594" s="23">
        <f t="shared" si="709"/>
        <v>4122.5</v>
      </c>
      <c r="P594" s="103"/>
      <c r="Q594" s="117">
        <v>0.1086</v>
      </c>
      <c r="R594" s="11">
        <f t="shared" si="710"/>
        <v>0</v>
      </c>
      <c r="S594" s="6">
        <f t="shared" si="711"/>
        <v>4122.5</v>
      </c>
      <c r="T594" s="20">
        <f t="shared" si="712"/>
        <v>4122.5</v>
      </c>
      <c r="U594" s="11">
        <f t="shared" si="713"/>
        <v>0</v>
      </c>
      <c r="V594" s="6">
        <f t="shared" si="714"/>
        <v>447.70350000000002</v>
      </c>
      <c r="W594" s="20">
        <f t="shared" si="715"/>
        <v>447.70350000000002</v>
      </c>
      <c r="X594" s="11">
        <f t="shared" si="716"/>
        <v>0</v>
      </c>
      <c r="Y594" s="6">
        <f t="shared" si="717"/>
        <v>3674.7964999999999</v>
      </c>
      <c r="Z594" s="20">
        <f t="shared" si="718"/>
        <v>3674.7964999999999</v>
      </c>
      <c r="AA594" s="25">
        <f t="shared" si="719"/>
        <v>0</v>
      </c>
      <c r="AB594" s="25">
        <f t="shared" si="720"/>
        <v>4122.5</v>
      </c>
      <c r="AC594" s="25">
        <f t="shared" si="721"/>
        <v>4122.5</v>
      </c>
      <c r="AD594" s="25">
        <f t="shared" si="722"/>
        <v>0</v>
      </c>
      <c r="AE594" s="25">
        <f t="shared" si="723"/>
        <v>447.70350000000002</v>
      </c>
      <c r="AF594" s="25">
        <f t="shared" si="724"/>
        <v>447.70350000000002</v>
      </c>
      <c r="AG594" s="25">
        <f t="shared" si="725"/>
        <v>0</v>
      </c>
      <c r="AH594" s="25">
        <f t="shared" si="726"/>
        <v>3674.7964999999999</v>
      </c>
      <c r="AI594" s="25">
        <f t="shared" si="727"/>
        <v>3674.7964999999999</v>
      </c>
      <c r="AJ594" s="7" t="s">
        <v>60</v>
      </c>
    </row>
    <row r="595" spans="1:36" outlineLevel="3" x14ac:dyDescent="0.25">
      <c r="A595" s="102" t="s">
        <v>144</v>
      </c>
      <c r="B595" s="99">
        <v>28238.87</v>
      </c>
      <c r="N595" s="23">
        <f t="shared" si="708"/>
        <v>28238.87</v>
      </c>
      <c r="O595" s="23">
        <f t="shared" si="709"/>
        <v>28238.87</v>
      </c>
      <c r="P595" s="103"/>
      <c r="Q595" s="117">
        <v>0.1086</v>
      </c>
      <c r="R595" s="11">
        <f t="shared" si="710"/>
        <v>0</v>
      </c>
      <c r="S595" s="6">
        <f t="shared" si="711"/>
        <v>28238.87</v>
      </c>
      <c r="T595" s="20">
        <f t="shared" si="712"/>
        <v>28238.87</v>
      </c>
      <c r="U595" s="11">
        <f t="shared" si="713"/>
        <v>0</v>
      </c>
      <c r="V595" s="6">
        <f t="shared" si="714"/>
        <v>3066.741282</v>
      </c>
      <c r="W595" s="20">
        <f t="shared" si="715"/>
        <v>3066.741282</v>
      </c>
      <c r="X595" s="11">
        <f t="shared" si="716"/>
        <v>0</v>
      </c>
      <c r="Y595" s="6">
        <f t="shared" si="717"/>
        <v>25172.128718</v>
      </c>
      <c r="Z595" s="20">
        <f t="shared" si="718"/>
        <v>25172.128718</v>
      </c>
      <c r="AA595" s="25">
        <f t="shared" si="719"/>
        <v>0</v>
      </c>
      <c r="AB595" s="25">
        <f t="shared" si="720"/>
        <v>28238.87</v>
      </c>
      <c r="AC595" s="25">
        <f t="shared" si="721"/>
        <v>28238.87</v>
      </c>
      <c r="AD595" s="25">
        <f t="shared" si="722"/>
        <v>0</v>
      </c>
      <c r="AE595" s="25">
        <f t="shared" si="723"/>
        <v>3066.741282</v>
      </c>
      <c r="AF595" s="25">
        <f t="shared" si="724"/>
        <v>3066.741282</v>
      </c>
      <c r="AG595" s="25">
        <f t="shared" si="725"/>
        <v>0</v>
      </c>
      <c r="AH595" s="25">
        <f t="shared" si="726"/>
        <v>25172.128718</v>
      </c>
      <c r="AI595" s="25">
        <f t="shared" si="727"/>
        <v>25172.128718</v>
      </c>
      <c r="AJ595" s="7" t="s">
        <v>60</v>
      </c>
    </row>
    <row r="596" spans="1:36" outlineLevel="3" x14ac:dyDescent="0.25">
      <c r="A596" s="102" t="s">
        <v>144</v>
      </c>
      <c r="B596" s="99">
        <v>2744</v>
      </c>
      <c r="N596" s="23">
        <f t="shared" si="708"/>
        <v>2744</v>
      </c>
      <c r="O596" s="23">
        <f t="shared" si="709"/>
        <v>2744</v>
      </c>
      <c r="P596" s="103"/>
      <c r="Q596" s="117">
        <v>0.1086</v>
      </c>
      <c r="R596" s="11">
        <f t="shared" si="710"/>
        <v>0</v>
      </c>
      <c r="S596" s="6">
        <f t="shared" si="711"/>
        <v>2744</v>
      </c>
      <c r="T596" s="20">
        <f t="shared" si="712"/>
        <v>2744</v>
      </c>
      <c r="U596" s="11">
        <f t="shared" si="713"/>
        <v>0</v>
      </c>
      <c r="V596" s="6">
        <f t="shared" si="714"/>
        <v>297.9984</v>
      </c>
      <c r="W596" s="20">
        <f t="shared" si="715"/>
        <v>297.9984</v>
      </c>
      <c r="X596" s="11">
        <f t="shared" si="716"/>
        <v>0</v>
      </c>
      <c r="Y596" s="6">
        <f t="shared" si="717"/>
        <v>2446.0016000000001</v>
      </c>
      <c r="Z596" s="20">
        <f t="shared" si="718"/>
        <v>2446.0016000000001</v>
      </c>
      <c r="AA596" s="25">
        <f t="shared" si="719"/>
        <v>0</v>
      </c>
      <c r="AB596" s="25">
        <f t="shared" si="720"/>
        <v>2744</v>
      </c>
      <c r="AC596" s="25">
        <f t="shared" si="721"/>
        <v>2744</v>
      </c>
      <c r="AD596" s="25">
        <f t="shared" si="722"/>
        <v>0</v>
      </c>
      <c r="AE596" s="25">
        <f t="shared" si="723"/>
        <v>297.9984</v>
      </c>
      <c r="AF596" s="25">
        <f t="shared" si="724"/>
        <v>297.9984</v>
      </c>
      <c r="AG596" s="25">
        <f t="shared" si="725"/>
        <v>0</v>
      </c>
      <c r="AH596" s="25">
        <f t="shared" si="726"/>
        <v>2446.0016000000001</v>
      </c>
      <c r="AI596" s="25">
        <f t="shared" si="727"/>
        <v>2446.0016000000001</v>
      </c>
      <c r="AJ596" s="7" t="s">
        <v>60</v>
      </c>
    </row>
    <row r="597" spans="1:36" outlineLevel="3" x14ac:dyDescent="0.25">
      <c r="A597" s="102" t="s">
        <v>144</v>
      </c>
      <c r="B597" s="99">
        <v>3428.06</v>
      </c>
      <c r="N597" s="23">
        <f t="shared" si="708"/>
        <v>3428.06</v>
      </c>
      <c r="O597" s="23">
        <f t="shared" si="709"/>
        <v>3428.06</v>
      </c>
      <c r="P597" s="103"/>
      <c r="Q597" s="117">
        <v>0.1086</v>
      </c>
      <c r="R597" s="11">
        <f t="shared" si="710"/>
        <v>0</v>
      </c>
      <c r="S597" s="6">
        <f t="shared" si="711"/>
        <v>3428.06</v>
      </c>
      <c r="T597" s="20">
        <f t="shared" si="712"/>
        <v>3428.06</v>
      </c>
      <c r="U597" s="11">
        <f t="shared" si="713"/>
        <v>0</v>
      </c>
      <c r="V597" s="6">
        <f t="shared" si="714"/>
        <v>372.28731599999998</v>
      </c>
      <c r="W597" s="20">
        <f t="shared" si="715"/>
        <v>372.28731599999998</v>
      </c>
      <c r="X597" s="11">
        <f t="shared" si="716"/>
        <v>0</v>
      </c>
      <c r="Y597" s="6">
        <f t="shared" si="717"/>
        <v>3055.772684</v>
      </c>
      <c r="Z597" s="20">
        <f t="shared" si="718"/>
        <v>3055.772684</v>
      </c>
      <c r="AA597" s="25">
        <f t="shared" si="719"/>
        <v>0</v>
      </c>
      <c r="AB597" s="25">
        <f t="shared" si="720"/>
        <v>3428.06</v>
      </c>
      <c r="AC597" s="25">
        <f t="shared" si="721"/>
        <v>3428.06</v>
      </c>
      <c r="AD597" s="25">
        <f t="shared" si="722"/>
        <v>0</v>
      </c>
      <c r="AE597" s="25">
        <f t="shared" si="723"/>
        <v>372.28731599999998</v>
      </c>
      <c r="AF597" s="25">
        <f t="shared" si="724"/>
        <v>372.28731599999998</v>
      </c>
      <c r="AG597" s="25">
        <f t="shared" si="725"/>
        <v>0</v>
      </c>
      <c r="AH597" s="25">
        <f t="shared" si="726"/>
        <v>3055.772684</v>
      </c>
      <c r="AI597" s="25">
        <f t="shared" si="727"/>
        <v>3055.772684</v>
      </c>
      <c r="AJ597" s="7" t="s">
        <v>60</v>
      </c>
    </row>
    <row r="598" spans="1:36" outlineLevel="3" x14ac:dyDescent="0.25">
      <c r="A598" s="102" t="s">
        <v>144</v>
      </c>
      <c r="B598" s="99">
        <v>369.9</v>
      </c>
      <c r="N598" s="23">
        <f t="shared" si="708"/>
        <v>369.9</v>
      </c>
      <c r="O598" s="23">
        <f t="shared" si="709"/>
        <v>369.9</v>
      </c>
      <c r="P598" s="103"/>
      <c r="Q598" s="117">
        <v>0.1086</v>
      </c>
      <c r="R598" s="11">
        <f t="shared" si="710"/>
        <v>0</v>
      </c>
      <c r="S598" s="6">
        <f t="shared" si="711"/>
        <v>369.9</v>
      </c>
      <c r="T598" s="20">
        <f t="shared" si="712"/>
        <v>369.9</v>
      </c>
      <c r="U598" s="11">
        <f t="shared" si="713"/>
        <v>0</v>
      </c>
      <c r="V598" s="6">
        <f t="shared" si="714"/>
        <v>40.171140000000001</v>
      </c>
      <c r="W598" s="20">
        <f t="shared" si="715"/>
        <v>40.171140000000001</v>
      </c>
      <c r="X598" s="11">
        <f t="shared" si="716"/>
        <v>0</v>
      </c>
      <c r="Y598" s="6">
        <f t="shared" si="717"/>
        <v>329.72886</v>
      </c>
      <c r="Z598" s="20">
        <f t="shared" si="718"/>
        <v>329.72886</v>
      </c>
      <c r="AA598" s="25">
        <f t="shared" si="719"/>
        <v>0</v>
      </c>
      <c r="AB598" s="25">
        <f t="shared" si="720"/>
        <v>369.9</v>
      </c>
      <c r="AC598" s="25">
        <f t="shared" si="721"/>
        <v>369.9</v>
      </c>
      <c r="AD598" s="25">
        <f t="shared" si="722"/>
        <v>0</v>
      </c>
      <c r="AE598" s="25">
        <f t="shared" si="723"/>
        <v>40.171140000000001</v>
      </c>
      <c r="AF598" s="25">
        <f t="shared" si="724"/>
        <v>40.171140000000001</v>
      </c>
      <c r="AG598" s="25">
        <f t="shared" si="725"/>
        <v>0</v>
      </c>
      <c r="AH598" s="25">
        <f t="shared" si="726"/>
        <v>329.72886</v>
      </c>
      <c r="AI598" s="25">
        <f t="shared" si="727"/>
        <v>329.72886</v>
      </c>
      <c r="AJ598" s="7" t="s">
        <v>60</v>
      </c>
    </row>
    <row r="599" spans="1:36" outlineLevel="3" x14ac:dyDescent="0.25">
      <c r="A599" s="102" t="s">
        <v>144</v>
      </c>
      <c r="B599" s="99">
        <v>-400</v>
      </c>
      <c r="N599" s="23">
        <f t="shared" si="708"/>
        <v>-400</v>
      </c>
      <c r="O599" s="23">
        <f t="shared" si="709"/>
        <v>-400</v>
      </c>
      <c r="P599" s="103"/>
      <c r="Q599" s="117">
        <v>0.1086</v>
      </c>
      <c r="R599" s="11">
        <f t="shared" si="710"/>
        <v>0</v>
      </c>
      <c r="S599" s="6">
        <f t="shared" si="711"/>
        <v>-400</v>
      </c>
      <c r="T599" s="20">
        <f t="shared" si="712"/>
        <v>-400</v>
      </c>
      <c r="U599" s="11">
        <f t="shared" si="713"/>
        <v>0</v>
      </c>
      <c r="V599" s="6">
        <f t="shared" si="714"/>
        <v>-43.44</v>
      </c>
      <c r="W599" s="20">
        <f t="shared" si="715"/>
        <v>-43.44</v>
      </c>
      <c r="X599" s="11">
        <f t="shared" si="716"/>
        <v>0</v>
      </c>
      <c r="Y599" s="6">
        <f t="shared" si="717"/>
        <v>-356.56</v>
      </c>
      <c r="Z599" s="20">
        <f t="shared" si="718"/>
        <v>-356.56</v>
      </c>
      <c r="AA599" s="25">
        <f t="shared" si="719"/>
        <v>0</v>
      </c>
      <c r="AB599" s="25">
        <f t="shared" si="720"/>
        <v>-400</v>
      </c>
      <c r="AC599" s="25">
        <f t="shared" si="721"/>
        <v>-400</v>
      </c>
      <c r="AD599" s="25">
        <f t="shared" si="722"/>
        <v>0</v>
      </c>
      <c r="AE599" s="25">
        <f t="shared" si="723"/>
        <v>-43.44</v>
      </c>
      <c r="AF599" s="25">
        <f t="shared" si="724"/>
        <v>-43.44</v>
      </c>
      <c r="AG599" s="25">
        <f t="shared" si="725"/>
        <v>0</v>
      </c>
      <c r="AH599" s="25">
        <f t="shared" si="726"/>
        <v>-356.56</v>
      </c>
      <c r="AI599" s="25">
        <f t="shared" si="727"/>
        <v>-356.56</v>
      </c>
      <c r="AJ599" s="7" t="s">
        <v>60</v>
      </c>
    </row>
    <row r="600" spans="1:36" outlineLevel="3" x14ac:dyDescent="0.25">
      <c r="A600" s="102" t="s">
        <v>144</v>
      </c>
      <c r="B600" s="99">
        <v>63923.38</v>
      </c>
      <c r="N600" s="23">
        <f t="shared" si="708"/>
        <v>63923.38</v>
      </c>
      <c r="O600" s="23">
        <f t="shared" si="709"/>
        <v>63923.38</v>
      </c>
      <c r="P600" s="103"/>
      <c r="Q600" s="117">
        <v>0.1086</v>
      </c>
      <c r="R600" s="11">
        <f t="shared" si="710"/>
        <v>0</v>
      </c>
      <c r="S600" s="6">
        <f t="shared" si="711"/>
        <v>63923.38</v>
      </c>
      <c r="T600" s="20">
        <f t="shared" si="712"/>
        <v>63923.38</v>
      </c>
      <c r="U600" s="11">
        <f t="shared" si="713"/>
        <v>0</v>
      </c>
      <c r="V600" s="6">
        <f t="shared" si="714"/>
        <v>6942.079068</v>
      </c>
      <c r="W600" s="20">
        <f t="shared" si="715"/>
        <v>6942.079068</v>
      </c>
      <c r="X600" s="11">
        <f t="shared" si="716"/>
        <v>0</v>
      </c>
      <c r="Y600" s="6">
        <f t="shared" si="717"/>
        <v>56981.300931999998</v>
      </c>
      <c r="Z600" s="20">
        <f t="shared" si="718"/>
        <v>56981.300931999998</v>
      </c>
      <c r="AA600" s="25">
        <f t="shared" si="719"/>
        <v>0</v>
      </c>
      <c r="AB600" s="25">
        <f t="shared" si="720"/>
        <v>63923.38</v>
      </c>
      <c r="AC600" s="25">
        <f t="shared" si="721"/>
        <v>63923.38</v>
      </c>
      <c r="AD600" s="25">
        <f t="shared" si="722"/>
        <v>0</v>
      </c>
      <c r="AE600" s="25">
        <f t="shared" si="723"/>
        <v>6942.079068</v>
      </c>
      <c r="AF600" s="25">
        <f t="shared" si="724"/>
        <v>6942.079068</v>
      </c>
      <c r="AG600" s="25">
        <f t="shared" si="725"/>
        <v>0</v>
      </c>
      <c r="AH600" s="25">
        <f t="shared" si="726"/>
        <v>56981.300931999998</v>
      </c>
      <c r="AI600" s="25">
        <f t="shared" si="727"/>
        <v>56981.300931999998</v>
      </c>
      <c r="AJ600" s="7" t="s">
        <v>60</v>
      </c>
    </row>
    <row r="601" spans="1:36" outlineLevel="3" x14ac:dyDescent="0.25">
      <c r="A601" s="102" t="s">
        <v>144</v>
      </c>
      <c r="B601" s="99">
        <v>30570.9</v>
      </c>
      <c r="N601" s="23">
        <f t="shared" si="708"/>
        <v>30570.9</v>
      </c>
      <c r="O601" s="23">
        <f t="shared" si="709"/>
        <v>30570.9</v>
      </c>
      <c r="P601" s="103"/>
      <c r="Q601" s="117">
        <v>0.1086</v>
      </c>
      <c r="R601" s="11">
        <f t="shared" si="710"/>
        <v>0</v>
      </c>
      <c r="S601" s="6">
        <f t="shared" si="711"/>
        <v>30570.9</v>
      </c>
      <c r="T601" s="20">
        <f t="shared" si="712"/>
        <v>30570.9</v>
      </c>
      <c r="U601" s="11">
        <f t="shared" si="713"/>
        <v>0</v>
      </c>
      <c r="V601" s="6">
        <f t="shared" si="714"/>
        <v>3319.9997400000002</v>
      </c>
      <c r="W601" s="20">
        <f t="shared" si="715"/>
        <v>3319.9997400000002</v>
      </c>
      <c r="X601" s="11">
        <f t="shared" si="716"/>
        <v>0</v>
      </c>
      <c r="Y601" s="6">
        <f t="shared" si="717"/>
        <v>27250.900260000002</v>
      </c>
      <c r="Z601" s="20">
        <f t="shared" si="718"/>
        <v>27250.900260000002</v>
      </c>
      <c r="AA601" s="25">
        <f t="shared" si="719"/>
        <v>0</v>
      </c>
      <c r="AB601" s="25">
        <f t="shared" si="720"/>
        <v>30570.9</v>
      </c>
      <c r="AC601" s="25">
        <f t="shared" si="721"/>
        <v>30570.9</v>
      </c>
      <c r="AD601" s="25">
        <f t="shared" si="722"/>
        <v>0</v>
      </c>
      <c r="AE601" s="25">
        <f t="shared" si="723"/>
        <v>3319.9997400000002</v>
      </c>
      <c r="AF601" s="25">
        <f t="shared" si="724"/>
        <v>3319.9997400000002</v>
      </c>
      <c r="AG601" s="25">
        <f t="shared" si="725"/>
        <v>0</v>
      </c>
      <c r="AH601" s="25">
        <f t="shared" si="726"/>
        <v>27250.900260000002</v>
      </c>
      <c r="AI601" s="25">
        <f t="shared" si="727"/>
        <v>27250.900260000002</v>
      </c>
      <c r="AJ601" s="7" t="s">
        <v>60</v>
      </c>
    </row>
    <row r="602" spans="1:36" outlineLevel="3" x14ac:dyDescent="0.25">
      <c r="A602" s="102" t="s">
        <v>144</v>
      </c>
      <c r="B602" s="99">
        <v>6211.9</v>
      </c>
      <c r="N602" s="23">
        <f t="shared" si="708"/>
        <v>6211.9</v>
      </c>
      <c r="O602" s="23">
        <f t="shared" si="709"/>
        <v>6211.9</v>
      </c>
      <c r="P602" s="103"/>
      <c r="Q602" s="117">
        <v>0.1086</v>
      </c>
      <c r="R602" s="11">
        <f t="shared" si="710"/>
        <v>0</v>
      </c>
      <c r="S602" s="6">
        <f t="shared" si="711"/>
        <v>6211.9</v>
      </c>
      <c r="T602" s="20">
        <f t="shared" si="712"/>
        <v>6211.9</v>
      </c>
      <c r="U602" s="11">
        <f t="shared" si="713"/>
        <v>0</v>
      </c>
      <c r="V602" s="6">
        <f t="shared" si="714"/>
        <v>674.61234000000002</v>
      </c>
      <c r="W602" s="20">
        <f t="shared" si="715"/>
        <v>674.61234000000002</v>
      </c>
      <c r="X602" s="11">
        <f t="shared" si="716"/>
        <v>0</v>
      </c>
      <c r="Y602" s="6">
        <f t="shared" si="717"/>
        <v>5537.28766</v>
      </c>
      <c r="Z602" s="20">
        <f t="shared" si="718"/>
        <v>5537.28766</v>
      </c>
      <c r="AA602" s="25">
        <f t="shared" si="719"/>
        <v>0</v>
      </c>
      <c r="AB602" s="25">
        <f t="shared" si="720"/>
        <v>6211.9</v>
      </c>
      <c r="AC602" s="25">
        <f t="shared" si="721"/>
        <v>6211.9</v>
      </c>
      <c r="AD602" s="25">
        <f t="shared" si="722"/>
        <v>0</v>
      </c>
      <c r="AE602" s="25">
        <f t="shared" si="723"/>
        <v>674.61234000000002</v>
      </c>
      <c r="AF602" s="25">
        <f t="shared" si="724"/>
        <v>674.61234000000002</v>
      </c>
      <c r="AG602" s="25">
        <f t="shared" si="725"/>
        <v>0</v>
      </c>
      <c r="AH602" s="25">
        <f t="shared" si="726"/>
        <v>5537.28766</v>
      </c>
      <c r="AI602" s="25">
        <f t="shared" si="727"/>
        <v>5537.28766</v>
      </c>
      <c r="AJ602" s="7" t="s">
        <v>60</v>
      </c>
    </row>
    <row r="603" spans="1:36" outlineLevel="3" x14ac:dyDescent="0.25">
      <c r="A603" s="102" t="s">
        <v>144</v>
      </c>
      <c r="B603" s="99">
        <v>21651.61</v>
      </c>
      <c r="N603" s="23">
        <f t="shared" si="708"/>
        <v>21651.61</v>
      </c>
      <c r="O603" s="23">
        <f t="shared" si="709"/>
        <v>21651.61</v>
      </c>
      <c r="P603" s="103"/>
      <c r="Q603" s="117">
        <v>0.1086</v>
      </c>
      <c r="R603" s="11">
        <f t="shared" si="710"/>
        <v>0</v>
      </c>
      <c r="S603" s="6">
        <f t="shared" si="711"/>
        <v>21651.61</v>
      </c>
      <c r="T603" s="20">
        <f t="shared" si="712"/>
        <v>21651.61</v>
      </c>
      <c r="U603" s="11">
        <f t="shared" si="713"/>
        <v>0</v>
      </c>
      <c r="V603" s="6">
        <f t="shared" si="714"/>
        <v>2351.3648459999999</v>
      </c>
      <c r="W603" s="20">
        <f t="shared" si="715"/>
        <v>2351.3648459999999</v>
      </c>
      <c r="X603" s="11">
        <f t="shared" si="716"/>
        <v>0</v>
      </c>
      <c r="Y603" s="6">
        <f t="shared" si="717"/>
        <v>19300.245154</v>
      </c>
      <c r="Z603" s="20">
        <f t="shared" si="718"/>
        <v>19300.245154</v>
      </c>
      <c r="AA603" s="25">
        <f t="shared" si="719"/>
        <v>0</v>
      </c>
      <c r="AB603" s="25">
        <f t="shared" si="720"/>
        <v>21651.61</v>
      </c>
      <c r="AC603" s="25">
        <f t="shared" si="721"/>
        <v>21651.61</v>
      </c>
      <c r="AD603" s="25">
        <f t="shared" si="722"/>
        <v>0</v>
      </c>
      <c r="AE603" s="25">
        <f t="shared" si="723"/>
        <v>2351.3648459999999</v>
      </c>
      <c r="AF603" s="25">
        <f t="shared" si="724"/>
        <v>2351.3648459999999</v>
      </c>
      <c r="AG603" s="25">
        <f t="shared" si="725"/>
        <v>0</v>
      </c>
      <c r="AH603" s="25">
        <f t="shared" si="726"/>
        <v>19300.245154</v>
      </c>
      <c r="AI603" s="25">
        <f t="shared" si="727"/>
        <v>19300.245154</v>
      </c>
      <c r="AJ603" s="7" t="s">
        <v>60</v>
      </c>
    </row>
    <row r="604" spans="1:36" outlineLevel="3" x14ac:dyDescent="0.25">
      <c r="A604" s="102" t="s">
        <v>144</v>
      </c>
      <c r="B604" s="99">
        <v>-218.23</v>
      </c>
      <c r="N604" s="23">
        <f t="shared" si="708"/>
        <v>-218.23</v>
      </c>
      <c r="O604" s="23">
        <f t="shared" si="709"/>
        <v>-218.23</v>
      </c>
      <c r="P604" s="103"/>
      <c r="Q604" s="117">
        <v>0.1086</v>
      </c>
      <c r="R604" s="11">
        <f t="shared" si="710"/>
        <v>0</v>
      </c>
      <c r="S604" s="6">
        <f t="shared" si="711"/>
        <v>-218.23</v>
      </c>
      <c r="T604" s="20">
        <f t="shared" si="712"/>
        <v>-218.23</v>
      </c>
      <c r="U604" s="11">
        <f t="shared" si="713"/>
        <v>0</v>
      </c>
      <c r="V604" s="6">
        <f t="shared" si="714"/>
        <v>-23.699777999999998</v>
      </c>
      <c r="W604" s="20">
        <f t="shared" si="715"/>
        <v>-23.699777999999998</v>
      </c>
      <c r="X604" s="11">
        <f t="shared" si="716"/>
        <v>0</v>
      </c>
      <c r="Y604" s="6">
        <f t="shared" si="717"/>
        <v>-194.53022199999998</v>
      </c>
      <c r="Z604" s="20">
        <f t="shared" si="718"/>
        <v>-194.53022199999998</v>
      </c>
      <c r="AA604" s="25">
        <f t="shared" si="719"/>
        <v>0</v>
      </c>
      <c r="AB604" s="25">
        <f t="shared" si="720"/>
        <v>-218.23</v>
      </c>
      <c r="AC604" s="25">
        <f t="shared" si="721"/>
        <v>-218.23</v>
      </c>
      <c r="AD604" s="25">
        <f t="shared" si="722"/>
        <v>0</v>
      </c>
      <c r="AE604" s="25">
        <f t="shared" si="723"/>
        <v>-23.699777999999998</v>
      </c>
      <c r="AF604" s="25">
        <f t="shared" si="724"/>
        <v>-23.699777999999998</v>
      </c>
      <c r="AG604" s="25">
        <f t="shared" si="725"/>
        <v>0</v>
      </c>
      <c r="AH604" s="25">
        <f t="shared" si="726"/>
        <v>-194.53022199999998</v>
      </c>
      <c r="AI604" s="25">
        <f t="shared" si="727"/>
        <v>-194.53022199999998</v>
      </c>
      <c r="AJ604" s="7" t="s">
        <v>60</v>
      </c>
    </row>
    <row r="605" spans="1:36" outlineLevel="3" x14ac:dyDescent="0.25">
      <c r="A605" s="102" t="s">
        <v>144</v>
      </c>
      <c r="B605" s="99">
        <v>2582.3200000000002</v>
      </c>
      <c r="N605" s="23">
        <f t="shared" si="708"/>
        <v>2582.3200000000002</v>
      </c>
      <c r="O605" s="23">
        <f t="shared" si="709"/>
        <v>2582.3200000000002</v>
      </c>
      <c r="P605" s="103"/>
      <c r="Q605" s="117">
        <v>0.1086</v>
      </c>
      <c r="R605" s="11">
        <f t="shared" si="710"/>
        <v>0</v>
      </c>
      <c r="S605" s="6">
        <f t="shared" si="711"/>
        <v>2582.3200000000002</v>
      </c>
      <c r="T605" s="20">
        <f t="shared" si="712"/>
        <v>2582.3200000000002</v>
      </c>
      <c r="U605" s="11">
        <f t="shared" si="713"/>
        <v>0</v>
      </c>
      <c r="V605" s="6">
        <f t="shared" si="714"/>
        <v>280.43995200000001</v>
      </c>
      <c r="W605" s="20">
        <f t="shared" si="715"/>
        <v>280.43995200000001</v>
      </c>
      <c r="X605" s="11">
        <f t="shared" si="716"/>
        <v>0</v>
      </c>
      <c r="Y605" s="6">
        <f t="shared" si="717"/>
        <v>2301.880048</v>
      </c>
      <c r="Z605" s="20">
        <f t="shared" si="718"/>
        <v>2301.880048</v>
      </c>
      <c r="AA605" s="25">
        <f t="shared" si="719"/>
        <v>0</v>
      </c>
      <c r="AB605" s="25">
        <f t="shared" si="720"/>
        <v>2582.3200000000002</v>
      </c>
      <c r="AC605" s="25">
        <f t="shared" si="721"/>
        <v>2582.3200000000002</v>
      </c>
      <c r="AD605" s="25">
        <f t="shared" si="722"/>
        <v>0</v>
      </c>
      <c r="AE605" s="25">
        <f t="shared" si="723"/>
        <v>280.43995200000001</v>
      </c>
      <c r="AF605" s="25">
        <f t="shared" si="724"/>
        <v>280.43995200000001</v>
      </c>
      <c r="AG605" s="25">
        <f t="shared" si="725"/>
        <v>0</v>
      </c>
      <c r="AH605" s="25">
        <f t="shared" si="726"/>
        <v>2301.880048</v>
      </c>
      <c r="AI605" s="25">
        <f t="shared" si="727"/>
        <v>2301.880048</v>
      </c>
      <c r="AJ605" s="7" t="s">
        <v>60</v>
      </c>
    </row>
    <row r="606" spans="1:36" outlineLevel="3" x14ac:dyDescent="0.25">
      <c r="A606" s="102" t="s">
        <v>144</v>
      </c>
      <c r="B606" s="99"/>
      <c r="N606" s="23">
        <f t="shared" si="708"/>
        <v>0</v>
      </c>
      <c r="O606" s="23">
        <f t="shared" si="709"/>
        <v>0</v>
      </c>
      <c r="P606" s="103"/>
      <c r="Q606" s="117">
        <v>0.1086</v>
      </c>
      <c r="R606" s="11">
        <f t="shared" si="710"/>
        <v>0</v>
      </c>
      <c r="S606" s="6">
        <f t="shared" si="711"/>
        <v>0</v>
      </c>
      <c r="T606" s="20">
        <f t="shared" si="712"/>
        <v>0</v>
      </c>
      <c r="U606" s="11">
        <f t="shared" si="713"/>
        <v>0</v>
      </c>
      <c r="V606" s="6">
        <f t="shared" si="714"/>
        <v>0</v>
      </c>
      <c r="W606" s="20">
        <f t="shared" si="715"/>
        <v>0</v>
      </c>
      <c r="X606" s="11">
        <f t="shared" si="716"/>
        <v>0</v>
      </c>
      <c r="Y606" s="6">
        <f t="shared" si="717"/>
        <v>0</v>
      </c>
      <c r="Z606" s="20">
        <f t="shared" si="718"/>
        <v>0</v>
      </c>
      <c r="AA606" s="25">
        <f t="shared" si="719"/>
        <v>0</v>
      </c>
      <c r="AB606" s="25">
        <f t="shared" si="720"/>
        <v>0</v>
      </c>
      <c r="AC606" s="25">
        <f t="shared" si="721"/>
        <v>0</v>
      </c>
      <c r="AD606" s="25">
        <f t="shared" si="722"/>
        <v>0</v>
      </c>
      <c r="AE606" s="25">
        <f t="shared" si="723"/>
        <v>0</v>
      </c>
      <c r="AF606" s="25">
        <f t="shared" si="724"/>
        <v>0</v>
      </c>
      <c r="AG606" s="25">
        <f t="shared" si="725"/>
        <v>0</v>
      </c>
      <c r="AH606" s="25">
        <f t="shared" si="726"/>
        <v>0</v>
      </c>
      <c r="AI606" s="25">
        <f t="shared" si="727"/>
        <v>0</v>
      </c>
      <c r="AJ606" s="7" t="s">
        <v>64</v>
      </c>
    </row>
    <row r="607" spans="1:36" outlineLevel="3" x14ac:dyDescent="0.25">
      <c r="A607" s="102" t="s">
        <v>144</v>
      </c>
      <c r="B607" s="99">
        <v>2751.79</v>
      </c>
      <c r="N607" s="23">
        <f t="shared" si="708"/>
        <v>2751.79</v>
      </c>
      <c r="O607" s="23">
        <f t="shared" si="709"/>
        <v>2751.79</v>
      </c>
      <c r="P607" s="103"/>
      <c r="Q607" s="117">
        <v>0.1086</v>
      </c>
      <c r="R607" s="11">
        <f t="shared" si="710"/>
        <v>0</v>
      </c>
      <c r="S607" s="6">
        <f t="shared" si="711"/>
        <v>2751.79</v>
      </c>
      <c r="T607" s="20">
        <f t="shared" si="712"/>
        <v>2751.79</v>
      </c>
      <c r="U607" s="11">
        <f t="shared" si="713"/>
        <v>0</v>
      </c>
      <c r="V607" s="6">
        <f t="shared" si="714"/>
        <v>298.84439400000002</v>
      </c>
      <c r="W607" s="20">
        <f t="shared" si="715"/>
        <v>298.84439400000002</v>
      </c>
      <c r="X607" s="11">
        <f t="shared" si="716"/>
        <v>0</v>
      </c>
      <c r="Y607" s="6">
        <f t="shared" si="717"/>
        <v>2452.9456059999998</v>
      </c>
      <c r="Z607" s="20">
        <f t="shared" si="718"/>
        <v>2452.9456059999998</v>
      </c>
      <c r="AA607" s="25">
        <f t="shared" si="719"/>
        <v>0</v>
      </c>
      <c r="AB607" s="25">
        <f t="shared" si="720"/>
        <v>2751.79</v>
      </c>
      <c r="AC607" s="25">
        <f t="shared" si="721"/>
        <v>2751.79</v>
      </c>
      <c r="AD607" s="25">
        <f t="shared" si="722"/>
        <v>0</v>
      </c>
      <c r="AE607" s="25">
        <f t="shared" si="723"/>
        <v>298.84439400000002</v>
      </c>
      <c r="AF607" s="25">
        <f t="shared" si="724"/>
        <v>298.84439400000002</v>
      </c>
      <c r="AG607" s="25">
        <f t="shared" si="725"/>
        <v>0</v>
      </c>
      <c r="AH607" s="25">
        <f t="shared" si="726"/>
        <v>2452.9456059999998</v>
      </c>
      <c r="AI607" s="25">
        <f t="shared" si="727"/>
        <v>2452.9456059999998</v>
      </c>
      <c r="AJ607" s="7" t="s">
        <v>60</v>
      </c>
    </row>
    <row r="608" spans="1:36" outlineLevel="3" x14ac:dyDescent="0.25">
      <c r="A608" s="102" t="s">
        <v>144</v>
      </c>
      <c r="B608" s="99"/>
      <c r="N608" s="23">
        <f t="shared" si="708"/>
        <v>0</v>
      </c>
      <c r="O608" s="23">
        <f t="shared" si="709"/>
        <v>0</v>
      </c>
      <c r="P608" s="103"/>
      <c r="Q608" s="117">
        <v>0.1086</v>
      </c>
      <c r="R608" s="11">
        <f t="shared" si="710"/>
        <v>0</v>
      </c>
      <c r="S608" s="6">
        <f t="shared" si="711"/>
        <v>0</v>
      </c>
      <c r="T608" s="20">
        <f t="shared" si="712"/>
        <v>0</v>
      </c>
      <c r="U608" s="11">
        <f t="shared" si="713"/>
        <v>0</v>
      </c>
      <c r="V608" s="6">
        <f t="shared" si="714"/>
        <v>0</v>
      </c>
      <c r="W608" s="20">
        <f t="shared" si="715"/>
        <v>0</v>
      </c>
      <c r="X608" s="11">
        <f t="shared" si="716"/>
        <v>0</v>
      </c>
      <c r="Y608" s="6">
        <f t="shared" si="717"/>
        <v>0</v>
      </c>
      <c r="Z608" s="20">
        <f t="shared" si="718"/>
        <v>0</v>
      </c>
      <c r="AA608" s="25">
        <f t="shared" si="719"/>
        <v>0</v>
      </c>
      <c r="AB608" s="25">
        <f t="shared" si="720"/>
        <v>0</v>
      </c>
      <c r="AC608" s="25">
        <f t="shared" si="721"/>
        <v>0</v>
      </c>
      <c r="AD608" s="25">
        <f t="shared" si="722"/>
        <v>0</v>
      </c>
      <c r="AE608" s="25">
        <f t="shared" si="723"/>
        <v>0</v>
      </c>
      <c r="AF608" s="25">
        <f t="shared" si="724"/>
        <v>0</v>
      </c>
      <c r="AG608" s="25">
        <f t="shared" si="725"/>
        <v>0</v>
      </c>
      <c r="AH608" s="25">
        <f t="shared" si="726"/>
        <v>0</v>
      </c>
      <c r="AI608" s="25">
        <f t="shared" si="727"/>
        <v>0</v>
      </c>
      <c r="AJ608" s="7" t="s">
        <v>64</v>
      </c>
    </row>
    <row r="609" spans="1:36" outlineLevel="3" x14ac:dyDescent="0.25">
      <c r="A609" s="102" t="s">
        <v>144</v>
      </c>
      <c r="B609" s="99"/>
      <c r="N609" s="23">
        <f t="shared" si="708"/>
        <v>0</v>
      </c>
      <c r="O609" s="23">
        <f t="shared" si="709"/>
        <v>0</v>
      </c>
      <c r="P609" s="103"/>
      <c r="Q609" s="117">
        <v>0.1086</v>
      </c>
      <c r="R609" s="11">
        <f t="shared" si="710"/>
        <v>0</v>
      </c>
      <c r="S609" s="6">
        <f t="shared" si="711"/>
        <v>0</v>
      </c>
      <c r="T609" s="20">
        <f t="shared" si="712"/>
        <v>0</v>
      </c>
      <c r="U609" s="11">
        <f t="shared" si="713"/>
        <v>0</v>
      </c>
      <c r="V609" s="6">
        <f t="shared" si="714"/>
        <v>0</v>
      </c>
      <c r="W609" s="20">
        <f t="shared" si="715"/>
        <v>0</v>
      </c>
      <c r="X609" s="11">
        <f t="shared" si="716"/>
        <v>0</v>
      </c>
      <c r="Y609" s="6">
        <f t="shared" si="717"/>
        <v>0</v>
      </c>
      <c r="Z609" s="20">
        <f t="shared" si="718"/>
        <v>0</v>
      </c>
      <c r="AA609" s="25">
        <f t="shared" si="719"/>
        <v>0</v>
      </c>
      <c r="AB609" s="25">
        <f t="shared" si="720"/>
        <v>0</v>
      </c>
      <c r="AC609" s="25">
        <f t="shared" si="721"/>
        <v>0</v>
      </c>
      <c r="AD609" s="25">
        <f t="shared" si="722"/>
        <v>0</v>
      </c>
      <c r="AE609" s="25">
        <f t="shared" si="723"/>
        <v>0</v>
      </c>
      <c r="AF609" s="25">
        <f t="shared" si="724"/>
        <v>0</v>
      </c>
      <c r="AG609" s="25">
        <f t="shared" si="725"/>
        <v>0</v>
      </c>
      <c r="AH609" s="25">
        <f t="shared" si="726"/>
        <v>0</v>
      </c>
      <c r="AI609" s="25">
        <f t="shared" si="727"/>
        <v>0</v>
      </c>
      <c r="AJ609" s="7" t="s">
        <v>64</v>
      </c>
    </row>
    <row r="610" spans="1:36" outlineLevel="3" x14ac:dyDescent="0.25">
      <c r="A610" s="102" t="s">
        <v>144</v>
      </c>
      <c r="B610" s="99">
        <v>5</v>
      </c>
      <c r="N610" s="23">
        <f t="shared" si="708"/>
        <v>5</v>
      </c>
      <c r="O610" s="23">
        <f t="shared" si="709"/>
        <v>5</v>
      </c>
      <c r="P610" s="103"/>
      <c r="Q610" s="117">
        <v>0.1086</v>
      </c>
      <c r="R610" s="11">
        <f t="shared" si="710"/>
        <v>0</v>
      </c>
      <c r="S610" s="6">
        <f t="shared" si="711"/>
        <v>5</v>
      </c>
      <c r="T610" s="20">
        <f t="shared" si="712"/>
        <v>5</v>
      </c>
      <c r="U610" s="11">
        <f t="shared" si="713"/>
        <v>0</v>
      </c>
      <c r="V610" s="6">
        <f t="shared" si="714"/>
        <v>0.54300000000000004</v>
      </c>
      <c r="W610" s="20">
        <f t="shared" si="715"/>
        <v>0.54300000000000004</v>
      </c>
      <c r="X610" s="11">
        <f t="shared" si="716"/>
        <v>0</v>
      </c>
      <c r="Y610" s="6">
        <f t="shared" si="717"/>
        <v>4.4569999999999999</v>
      </c>
      <c r="Z610" s="20">
        <f t="shared" si="718"/>
        <v>4.4569999999999999</v>
      </c>
      <c r="AA610" s="25">
        <f t="shared" si="719"/>
        <v>0</v>
      </c>
      <c r="AB610" s="25">
        <f t="shared" si="720"/>
        <v>5</v>
      </c>
      <c r="AC610" s="25">
        <f t="shared" si="721"/>
        <v>5</v>
      </c>
      <c r="AD610" s="25">
        <f t="shared" si="722"/>
        <v>0</v>
      </c>
      <c r="AE610" s="25">
        <f t="shared" si="723"/>
        <v>0.54300000000000004</v>
      </c>
      <c r="AF610" s="25">
        <f t="shared" si="724"/>
        <v>0.54300000000000004</v>
      </c>
      <c r="AG610" s="25">
        <f t="shared" si="725"/>
        <v>0</v>
      </c>
      <c r="AH610" s="25">
        <f t="shared" si="726"/>
        <v>4.4569999999999999</v>
      </c>
      <c r="AI610" s="25">
        <f t="shared" si="727"/>
        <v>4.4569999999999999</v>
      </c>
      <c r="AJ610" s="7" t="s">
        <v>64</v>
      </c>
    </row>
    <row r="611" spans="1:36" outlineLevel="3" x14ac:dyDescent="0.25">
      <c r="A611" s="102" t="s">
        <v>144</v>
      </c>
      <c r="B611" s="99"/>
      <c r="N611" s="23">
        <f t="shared" si="708"/>
        <v>0</v>
      </c>
      <c r="O611" s="23">
        <f t="shared" si="709"/>
        <v>0</v>
      </c>
      <c r="P611" s="103"/>
      <c r="Q611" s="117">
        <v>0.1086</v>
      </c>
      <c r="R611" s="11">
        <f t="shared" si="710"/>
        <v>0</v>
      </c>
      <c r="S611" s="6">
        <f t="shared" si="711"/>
        <v>0</v>
      </c>
      <c r="T611" s="20">
        <f t="shared" si="712"/>
        <v>0</v>
      </c>
      <c r="U611" s="11">
        <f t="shared" si="713"/>
        <v>0</v>
      </c>
      <c r="V611" s="6">
        <f t="shared" si="714"/>
        <v>0</v>
      </c>
      <c r="W611" s="20">
        <f t="shared" si="715"/>
        <v>0</v>
      </c>
      <c r="X611" s="11">
        <f t="shared" si="716"/>
        <v>0</v>
      </c>
      <c r="Y611" s="6">
        <f t="shared" si="717"/>
        <v>0</v>
      </c>
      <c r="Z611" s="20">
        <f t="shared" si="718"/>
        <v>0</v>
      </c>
      <c r="AA611" s="25">
        <f t="shared" si="719"/>
        <v>0</v>
      </c>
      <c r="AB611" s="25">
        <f t="shared" si="720"/>
        <v>0</v>
      </c>
      <c r="AC611" s="25">
        <f t="shared" si="721"/>
        <v>0</v>
      </c>
      <c r="AD611" s="25">
        <f t="shared" si="722"/>
        <v>0</v>
      </c>
      <c r="AE611" s="25">
        <f t="shared" si="723"/>
        <v>0</v>
      </c>
      <c r="AF611" s="25">
        <f t="shared" si="724"/>
        <v>0</v>
      </c>
      <c r="AG611" s="25">
        <f t="shared" si="725"/>
        <v>0</v>
      </c>
      <c r="AH611" s="25">
        <f t="shared" si="726"/>
        <v>0</v>
      </c>
      <c r="AI611" s="25">
        <f t="shared" si="727"/>
        <v>0</v>
      </c>
      <c r="AJ611" s="7" t="s">
        <v>64</v>
      </c>
    </row>
    <row r="612" spans="1:36" outlineLevel="3" x14ac:dyDescent="0.25">
      <c r="A612" s="102" t="s">
        <v>144</v>
      </c>
      <c r="B612" s="99"/>
      <c r="N612" s="23">
        <f t="shared" si="708"/>
        <v>0</v>
      </c>
      <c r="O612" s="23">
        <f t="shared" si="709"/>
        <v>0</v>
      </c>
      <c r="P612" s="103"/>
      <c r="Q612" s="117">
        <v>0.1086</v>
      </c>
      <c r="R612" s="11">
        <f t="shared" si="710"/>
        <v>0</v>
      </c>
      <c r="S612" s="6">
        <f t="shared" si="711"/>
        <v>0</v>
      </c>
      <c r="T612" s="20">
        <f t="shared" si="712"/>
        <v>0</v>
      </c>
      <c r="U612" s="11">
        <f t="shared" si="713"/>
        <v>0</v>
      </c>
      <c r="V612" s="6">
        <f t="shared" si="714"/>
        <v>0</v>
      </c>
      <c r="W612" s="20">
        <f t="shared" si="715"/>
        <v>0</v>
      </c>
      <c r="X612" s="11">
        <f t="shared" si="716"/>
        <v>0</v>
      </c>
      <c r="Y612" s="6">
        <f t="shared" si="717"/>
        <v>0</v>
      </c>
      <c r="Z612" s="20">
        <f t="shared" si="718"/>
        <v>0</v>
      </c>
      <c r="AA612" s="25">
        <f t="shared" si="719"/>
        <v>0</v>
      </c>
      <c r="AB612" s="25">
        <f t="shared" si="720"/>
        <v>0</v>
      </c>
      <c r="AC612" s="25">
        <f t="shared" si="721"/>
        <v>0</v>
      </c>
      <c r="AD612" s="25">
        <f t="shared" si="722"/>
        <v>0</v>
      </c>
      <c r="AE612" s="25">
        <f t="shared" si="723"/>
        <v>0</v>
      </c>
      <c r="AF612" s="25">
        <f t="shared" si="724"/>
        <v>0</v>
      </c>
      <c r="AG612" s="25">
        <f t="shared" si="725"/>
        <v>0</v>
      </c>
      <c r="AH612" s="25">
        <f t="shared" si="726"/>
        <v>0</v>
      </c>
      <c r="AI612" s="25">
        <f t="shared" si="727"/>
        <v>0</v>
      </c>
      <c r="AJ612" s="7" t="s">
        <v>64</v>
      </c>
    </row>
    <row r="613" spans="1:36" outlineLevel="3" x14ac:dyDescent="0.25">
      <c r="A613" s="102" t="s">
        <v>144</v>
      </c>
      <c r="B613" s="99"/>
      <c r="N613" s="23">
        <f t="shared" si="708"/>
        <v>0</v>
      </c>
      <c r="O613" s="23">
        <f t="shared" si="709"/>
        <v>0</v>
      </c>
      <c r="P613" s="103"/>
      <c r="Q613" s="117">
        <v>0.1086</v>
      </c>
      <c r="R613" s="11">
        <f t="shared" si="710"/>
        <v>0</v>
      </c>
      <c r="S613" s="6">
        <f t="shared" si="711"/>
        <v>0</v>
      </c>
      <c r="T613" s="20">
        <f t="shared" si="712"/>
        <v>0</v>
      </c>
      <c r="U613" s="11">
        <f t="shared" si="713"/>
        <v>0</v>
      </c>
      <c r="V613" s="6">
        <f t="shared" si="714"/>
        <v>0</v>
      </c>
      <c r="W613" s="20">
        <f t="shared" si="715"/>
        <v>0</v>
      </c>
      <c r="X613" s="11">
        <f t="shared" si="716"/>
        <v>0</v>
      </c>
      <c r="Y613" s="6">
        <f t="shared" si="717"/>
        <v>0</v>
      </c>
      <c r="Z613" s="20">
        <f t="shared" si="718"/>
        <v>0</v>
      </c>
      <c r="AA613" s="25">
        <f t="shared" si="719"/>
        <v>0</v>
      </c>
      <c r="AB613" s="25">
        <f t="shared" si="720"/>
        <v>0</v>
      </c>
      <c r="AC613" s="25">
        <f t="shared" si="721"/>
        <v>0</v>
      </c>
      <c r="AD613" s="25">
        <f t="shared" si="722"/>
        <v>0</v>
      </c>
      <c r="AE613" s="25">
        <f t="shared" si="723"/>
        <v>0</v>
      </c>
      <c r="AF613" s="25">
        <f t="shared" si="724"/>
        <v>0</v>
      </c>
      <c r="AG613" s="25">
        <f t="shared" si="725"/>
        <v>0</v>
      </c>
      <c r="AH613" s="25">
        <f t="shared" si="726"/>
        <v>0</v>
      </c>
      <c r="AI613" s="25">
        <f t="shared" si="727"/>
        <v>0</v>
      </c>
      <c r="AJ613" s="7" t="s">
        <v>64</v>
      </c>
    </row>
    <row r="614" spans="1:36" outlineLevel="3" x14ac:dyDescent="0.25">
      <c r="A614" s="102" t="s">
        <v>144</v>
      </c>
      <c r="B614" s="99">
        <v>150</v>
      </c>
      <c r="N614" s="23">
        <f t="shared" si="708"/>
        <v>150</v>
      </c>
      <c r="O614" s="23">
        <f t="shared" si="709"/>
        <v>150</v>
      </c>
      <c r="P614" s="103"/>
      <c r="Q614" s="117">
        <v>0.1086</v>
      </c>
      <c r="R614" s="11">
        <f t="shared" si="710"/>
        <v>0</v>
      </c>
      <c r="S614" s="6">
        <f t="shared" si="711"/>
        <v>150</v>
      </c>
      <c r="T614" s="20">
        <f t="shared" si="712"/>
        <v>150</v>
      </c>
      <c r="U614" s="11">
        <f t="shared" si="713"/>
        <v>0</v>
      </c>
      <c r="V614" s="6">
        <f t="shared" si="714"/>
        <v>16.29</v>
      </c>
      <c r="W614" s="20">
        <f t="shared" si="715"/>
        <v>16.29</v>
      </c>
      <c r="X614" s="11">
        <f t="shared" si="716"/>
        <v>0</v>
      </c>
      <c r="Y614" s="6">
        <f t="shared" si="717"/>
        <v>133.71</v>
      </c>
      <c r="Z614" s="20">
        <f t="shared" si="718"/>
        <v>133.71</v>
      </c>
      <c r="AA614" s="25">
        <f t="shared" si="719"/>
        <v>0</v>
      </c>
      <c r="AB614" s="25">
        <f t="shared" si="720"/>
        <v>150</v>
      </c>
      <c r="AC614" s="25">
        <f t="shared" si="721"/>
        <v>150</v>
      </c>
      <c r="AD614" s="25">
        <f t="shared" si="722"/>
        <v>0</v>
      </c>
      <c r="AE614" s="25">
        <f t="shared" si="723"/>
        <v>16.29</v>
      </c>
      <c r="AF614" s="25">
        <f t="shared" si="724"/>
        <v>16.29</v>
      </c>
      <c r="AG614" s="25">
        <f t="shared" si="725"/>
        <v>0</v>
      </c>
      <c r="AH614" s="25">
        <f t="shared" si="726"/>
        <v>133.71</v>
      </c>
      <c r="AI614" s="25">
        <f t="shared" si="727"/>
        <v>133.71</v>
      </c>
      <c r="AJ614" s="7" t="s">
        <v>64</v>
      </c>
    </row>
    <row r="615" spans="1:36" outlineLevel="2" x14ac:dyDescent="0.25">
      <c r="A615" s="102"/>
      <c r="B615" s="99"/>
      <c r="C615" s="101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9"/>
      <c r="O615" s="109"/>
      <c r="P615" s="103"/>
      <c r="Q615" s="117"/>
      <c r="R615" s="11">
        <f t="shared" ref="R615:Z615" si="728">SUBTOTAL(9,R588:R614)</f>
        <v>0</v>
      </c>
      <c r="S615" s="6">
        <f t="shared" si="728"/>
        <v>308290.69</v>
      </c>
      <c r="T615" s="20">
        <f t="shared" si="728"/>
        <v>308290.69</v>
      </c>
      <c r="U615" s="11">
        <f t="shared" si="728"/>
        <v>0</v>
      </c>
      <c r="V615" s="6">
        <f t="shared" si="728"/>
        <v>33480.368933999991</v>
      </c>
      <c r="W615" s="20">
        <f t="shared" si="728"/>
        <v>33480.368933999991</v>
      </c>
      <c r="X615" s="11">
        <f t="shared" si="728"/>
        <v>0</v>
      </c>
      <c r="Y615" s="6">
        <f t="shared" si="728"/>
        <v>274810.32106600009</v>
      </c>
      <c r="Z615" s="20">
        <f t="shared" si="728"/>
        <v>274810.32106600009</v>
      </c>
      <c r="AA615" s="25"/>
      <c r="AB615" s="25"/>
      <c r="AC615" s="25"/>
      <c r="AD615" s="25"/>
      <c r="AE615" s="25"/>
      <c r="AF615" s="25"/>
      <c r="AG615" s="25"/>
      <c r="AH615" s="25"/>
      <c r="AI615" s="25"/>
      <c r="AJ615" s="118" t="s">
        <v>266</v>
      </c>
    </row>
    <row r="616" spans="1:36" outlineLevel="3" x14ac:dyDescent="0.25">
      <c r="A616" s="102" t="s">
        <v>144</v>
      </c>
      <c r="B616" s="99">
        <v>47.73</v>
      </c>
      <c r="N616" s="23">
        <f t="shared" ref="N616:N621" si="729">B616</f>
        <v>47.73</v>
      </c>
      <c r="O616" s="23">
        <f t="shared" ref="O616:O621" si="730">SUM(B616:M616)</f>
        <v>47.73</v>
      </c>
      <c r="P616" s="103"/>
      <c r="Q616" s="117">
        <v>0.10979999999999999</v>
      </c>
      <c r="R616" s="11">
        <f t="shared" ref="R616:R621" si="731">IF(LEFT(AJ616,6)="Direct",N616,0)</f>
        <v>0</v>
      </c>
      <c r="S616" s="6">
        <f t="shared" ref="S616:S621" si="732">N616-R616</f>
        <v>47.73</v>
      </c>
      <c r="T616" s="20">
        <f t="shared" ref="T616:T621" si="733">R616+S616</f>
        <v>47.73</v>
      </c>
      <c r="U616" s="11">
        <f t="shared" ref="U616:U621" si="734">IF(LEFT(AJ616,9)="direct-wa", N616,0)</f>
        <v>0</v>
      </c>
      <c r="V616" s="6">
        <f t="shared" ref="V616:V621" si="735">IF(AJ616="direct-wa",0,N616*Q616)</f>
        <v>5.240753999999999</v>
      </c>
      <c r="W616" s="20">
        <f t="shared" ref="W616:W621" si="736">U616+V616</f>
        <v>5.240753999999999</v>
      </c>
      <c r="X616" s="11">
        <f t="shared" ref="X616:X621" si="737">IF(LEFT(AJ616,9)="direct-or",N616,0)</f>
        <v>0</v>
      </c>
      <c r="Y616" s="6">
        <f t="shared" ref="Y616:Y621" si="738">S616-V616</f>
        <v>42.489245999999994</v>
      </c>
      <c r="Z616" s="20">
        <f t="shared" ref="Z616:Z621" si="739">X616+Y616</f>
        <v>42.489245999999994</v>
      </c>
      <c r="AA616" s="25">
        <f t="shared" ref="AA616:AA621" si="740">IF(LEFT(AJ616,6)="Direct",O616,0)</f>
        <v>0</v>
      </c>
      <c r="AB616" s="25">
        <f t="shared" ref="AB616:AB621" si="741">O616-AA616</f>
        <v>47.73</v>
      </c>
      <c r="AC616" s="25">
        <f t="shared" ref="AC616:AC621" si="742">AA616+AB616</f>
        <v>47.73</v>
      </c>
      <c r="AD616" s="25">
        <f t="shared" ref="AD616:AD621" si="743">IF(LEFT(AJ616,9)="direct-wa", O616,0)</f>
        <v>0</v>
      </c>
      <c r="AE616" s="25">
        <f t="shared" ref="AE616:AE621" si="744">IF(AJ616="direct-wa",0,O616*Q616)</f>
        <v>5.240753999999999</v>
      </c>
      <c r="AF616" s="25">
        <f t="shared" ref="AF616:AF621" si="745">AD616+AE616</f>
        <v>5.240753999999999</v>
      </c>
      <c r="AG616" s="25">
        <f t="shared" ref="AG616:AG621" si="746">IF(LEFT(AJ616,9)="direct-or",O616,0)</f>
        <v>0</v>
      </c>
      <c r="AH616" s="25">
        <f t="shared" ref="AH616:AH621" si="747">AB616-AE616</f>
        <v>42.489245999999994</v>
      </c>
      <c r="AI616" s="25">
        <f t="shared" ref="AI616:AI621" si="748">AG616+AH616</f>
        <v>42.489245999999994</v>
      </c>
      <c r="AJ616" s="7" t="s">
        <v>46</v>
      </c>
    </row>
    <row r="617" spans="1:36" outlineLevel="3" x14ac:dyDescent="0.25">
      <c r="A617" s="102" t="s">
        <v>144</v>
      </c>
      <c r="B617" s="99">
        <v>52.81</v>
      </c>
      <c r="N617" s="23">
        <f t="shared" si="729"/>
        <v>52.81</v>
      </c>
      <c r="O617" s="23">
        <f t="shared" si="730"/>
        <v>52.81</v>
      </c>
      <c r="P617" s="103"/>
      <c r="Q617" s="117">
        <v>0.10979999999999999</v>
      </c>
      <c r="R617" s="11">
        <f t="shared" si="731"/>
        <v>0</v>
      </c>
      <c r="S617" s="6">
        <f t="shared" si="732"/>
        <v>52.81</v>
      </c>
      <c r="T617" s="20">
        <f t="shared" si="733"/>
        <v>52.81</v>
      </c>
      <c r="U617" s="11">
        <f t="shared" si="734"/>
        <v>0</v>
      </c>
      <c r="V617" s="6">
        <f t="shared" si="735"/>
        <v>5.7985379999999997</v>
      </c>
      <c r="W617" s="20">
        <f t="shared" si="736"/>
        <v>5.7985379999999997</v>
      </c>
      <c r="X617" s="11">
        <f t="shared" si="737"/>
        <v>0</v>
      </c>
      <c r="Y617" s="6">
        <f t="shared" si="738"/>
        <v>47.011462000000002</v>
      </c>
      <c r="Z617" s="20">
        <f t="shared" si="739"/>
        <v>47.011462000000002</v>
      </c>
      <c r="AA617" s="25">
        <f t="shared" si="740"/>
        <v>0</v>
      </c>
      <c r="AB617" s="25">
        <f t="shared" si="741"/>
        <v>52.81</v>
      </c>
      <c r="AC617" s="25">
        <f t="shared" si="742"/>
        <v>52.81</v>
      </c>
      <c r="AD617" s="25">
        <f t="shared" si="743"/>
        <v>0</v>
      </c>
      <c r="AE617" s="25">
        <f t="shared" si="744"/>
        <v>5.7985379999999997</v>
      </c>
      <c r="AF617" s="25">
        <f t="shared" si="745"/>
        <v>5.7985379999999997</v>
      </c>
      <c r="AG617" s="25">
        <f t="shared" si="746"/>
        <v>0</v>
      </c>
      <c r="AH617" s="25">
        <f t="shared" si="747"/>
        <v>47.011462000000002</v>
      </c>
      <c r="AI617" s="25">
        <f t="shared" si="748"/>
        <v>47.011462000000002</v>
      </c>
      <c r="AJ617" s="7" t="s">
        <v>46</v>
      </c>
    </row>
    <row r="618" spans="1:36" outlineLevel="3" x14ac:dyDescent="0.25">
      <c r="A618" s="102" t="s">
        <v>144</v>
      </c>
      <c r="B618" s="99"/>
      <c r="N618" s="23">
        <f t="shared" si="729"/>
        <v>0</v>
      </c>
      <c r="O618" s="23">
        <f t="shared" si="730"/>
        <v>0</v>
      </c>
      <c r="P618" s="103"/>
      <c r="Q618" s="117">
        <v>0.10979999999999999</v>
      </c>
      <c r="R618" s="11">
        <f t="shared" si="731"/>
        <v>0</v>
      </c>
      <c r="S618" s="6">
        <f t="shared" si="732"/>
        <v>0</v>
      </c>
      <c r="T618" s="20">
        <f t="shared" si="733"/>
        <v>0</v>
      </c>
      <c r="U618" s="11">
        <f t="shared" si="734"/>
        <v>0</v>
      </c>
      <c r="V618" s="6">
        <f t="shared" si="735"/>
        <v>0</v>
      </c>
      <c r="W618" s="20">
        <f t="shared" si="736"/>
        <v>0</v>
      </c>
      <c r="X618" s="11">
        <f t="shared" si="737"/>
        <v>0</v>
      </c>
      <c r="Y618" s="6">
        <f t="shared" si="738"/>
        <v>0</v>
      </c>
      <c r="Z618" s="20">
        <f t="shared" si="739"/>
        <v>0</v>
      </c>
      <c r="AA618" s="25">
        <f t="shared" si="740"/>
        <v>0</v>
      </c>
      <c r="AB618" s="25">
        <f t="shared" si="741"/>
        <v>0</v>
      </c>
      <c r="AC618" s="25">
        <f t="shared" si="742"/>
        <v>0</v>
      </c>
      <c r="AD618" s="25">
        <f t="shared" si="743"/>
        <v>0</v>
      </c>
      <c r="AE618" s="25">
        <f t="shared" si="744"/>
        <v>0</v>
      </c>
      <c r="AF618" s="25">
        <f t="shared" si="745"/>
        <v>0</v>
      </c>
      <c r="AG618" s="25">
        <f t="shared" si="746"/>
        <v>0</v>
      </c>
      <c r="AH618" s="25">
        <f t="shared" si="747"/>
        <v>0</v>
      </c>
      <c r="AI618" s="25">
        <f t="shared" si="748"/>
        <v>0</v>
      </c>
      <c r="AJ618" s="7" t="s">
        <v>46</v>
      </c>
    </row>
    <row r="619" spans="1:36" outlineLevel="3" x14ac:dyDescent="0.25">
      <c r="A619" s="102" t="s">
        <v>144</v>
      </c>
      <c r="B619" s="99"/>
      <c r="N619" s="23">
        <f t="shared" si="729"/>
        <v>0</v>
      </c>
      <c r="O619" s="23">
        <f t="shared" si="730"/>
        <v>0</v>
      </c>
      <c r="P619" s="103"/>
      <c r="Q619" s="117">
        <v>0.10979999999999999</v>
      </c>
      <c r="R619" s="11">
        <f t="shared" si="731"/>
        <v>0</v>
      </c>
      <c r="S619" s="6">
        <f t="shared" si="732"/>
        <v>0</v>
      </c>
      <c r="T619" s="20">
        <f t="shared" si="733"/>
        <v>0</v>
      </c>
      <c r="U619" s="11">
        <f t="shared" si="734"/>
        <v>0</v>
      </c>
      <c r="V619" s="6">
        <f t="shared" si="735"/>
        <v>0</v>
      </c>
      <c r="W619" s="20">
        <f t="shared" si="736"/>
        <v>0</v>
      </c>
      <c r="X619" s="11">
        <f t="shared" si="737"/>
        <v>0</v>
      </c>
      <c r="Y619" s="6">
        <f t="shared" si="738"/>
        <v>0</v>
      </c>
      <c r="Z619" s="20">
        <f t="shared" si="739"/>
        <v>0</v>
      </c>
      <c r="AA619" s="25">
        <f t="shared" si="740"/>
        <v>0</v>
      </c>
      <c r="AB619" s="25">
        <f t="shared" si="741"/>
        <v>0</v>
      </c>
      <c r="AC619" s="25">
        <f t="shared" si="742"/>
        <v>0</v>
      </c>
      <c r="AD619" s="25">
        <f t="shared" si="743"/>
        <v>0</v>
      </c>
      <c r="AE619" s="25">
        <f t="shared" si="744"/>
        <v>0</v>
      </c>
      <c r="AF619" s="25">
        <f t="shared" si="745"/>
        <v>0</v>
      </c>
      <c r="AG619" s="25">
        <f t="shared" si="746"/>
        <v>0</v>
      </c>
      <c r="AH619" s="25">
        <f t="shared" si="747"/>
        <v>0</v>
      </c>
      <c r="AI619" s="25">
        <f t="shared" si="748"/>
        <v>0</v>
      </c>
      <c r="AJ619" s="7" t="s">
        <v>46</v>
      </c>
    </row>
    <row r="620" spans="1:36" outlineLevel="3" x14ac:dyDescent="0.25">
      <c r="A620" s="102" t="s">
        <v>144</v>
      </c>
      <c r="B620" s="99"/>
      <c r="N620" s="23">
        <f t="shared" si="729"/>
        <v>0</v>
      </c>
      <c r="O620" s="23">
        <f t="shared" si="730"/>
        <v>0</v>
      </c>
      <c r="P620" s="103"/>
      <c r="Q620" s="117">
        <v>0.10979999999999999</v>
      </c>
      <c r="R620" s="11">
        <f t="shared" si="731"/>
        <v>0</v>
      </c>
      <c r="S620" s="6">
        <f t="shared" si="732"/>
        <v>0</v>
      </c>
      <c r="T620" s="20">
        <f t="shared" si="733"/>
        <v>0</v>
      </c>
      <c r="U620" s="11">
        <f t="shared" si="734"/>
        <v>0</v>
      </c>
      <c r="V620" s="6">
        <f t="shared" si="735"/>
        <v>0</v>
      </c>
      <c r="W620" s="20">
        <f t="shared" si="736"/>
        <v>0</v>
      </c>
      <c r="X620" s="11">
        <f t="shared" si="737"/>
        <v>0</v>
      </c>
      <c r="Y620" s="6">
        <f t="shared" si="738"/>
        <v>0</v>
      </c>
      <c r="Z620" s="20">
        <f t="shared" si="739"/>
        <v>0</v>
      </c>
      <c r="AA620" s="25">
        <f t="shared" si="740"/>
        <v>0</v>
      </c>
      <c r="AB620" s="25">
        <f t="shared" si="741"/>
        <v>0</v>
      </c>
      <c r="AC620" s="25">
        <f t="shared" si="742"/>
        <v>0</v>
      </c>
      <c r="AD620" s="25">
        <f t="shared" si="743"/>
        <v>0</v>
      </c>
      <c r="AE620" s="25">
        <f t="shared" si="744"/>
        <v>0</v>
      </c>
      <c r="AF620" s="25">
        <f t="shared" si="745"/>
        <v>0</v>
      </c>
      <c r="AG620" s="25">
        <f t="shared" si="746"/>
        <v>0</v>
      </c>
      <c r="AH620" s="25">
        <f t="shared" si="747"/>
        <v>0</v>
      </c>
      <c r="AI620" s="25">
        <f t="shared" si="748"/>
        <v>0</v>
      </c>
      <c r="AJ620" s="7" t="s">
        <v>46</v>
      </c>
    </row>
    <row r="621" spans="1:36" outlineLevel="3" x14ac:dyDescent="0.25">
      <c r="A621" s="102" t="s">
        <v>144</v>
      </c>
      <c r="B621" s="99">
        <v>2751.79</v>
      </c>
      <c r="N621" s="23">
        <f t="shared" si="729"/>
        <v>2751.79</v>
      </c>
      <c r="O621" s="23">
        <f t="shared" si="730"/>
        <v>2751.79</v>
      </c>
      <c r="P621" s="103"/>
      <c r="Q621" s="117">
        <v>0.10979999999999999</v>
      </c>
      <c r="R621" s="11">
        <f t="shared" si="731"/>
        <v>0</v>
      </c>
      <c r="S621" s="6">
        <f t="shared" si="732"/>
        <v>2751.79</v>
      </c>
      <c r="T621" s="20">
        <f t="shared" si="733"/>
        <v>2751.79</v>
      </c>
      <c r="U621" s="11">
        <f t="shared" si="734"/>
        <v>0</v>
      </c>
      <c r="V621" s="6">
        <f t="shared" si="735"/>
        <v>302.14654199999995</v>
      </c>
      <c r="W621" s="20">
        <f t="shared" si="736"/>
        <v>302.14654199999995</v>
      </c>
      <c r="X621" s="11">
        <f t="shared" si="737"/>
        <v>0</v>
      </c>
      <c r="Y621" s="6">
        <f t="shared" si="738"/>
        <v>2449.643458</v>
      </c>
      <c r="Z621" s="20">
        <f t="shared" si="739"/>
        <v>2449.643458</v>
      </c>
      <c r="AA621" s="25">
        <f t="shared" si="740"/>
        <v>0</v>
      </c>
      <c r="AB621" s="25">
        <f t="shared" si="741"/>
        <v>2751.79</v>
      </c>
      <c r="AC621" s="25">
        <f t="shared" si="742"/>
        <v>2751.79</v>
      </c>
      <c r="AD621" s="25">
        <f t="shared" si="743"/>
        <v>0</v>
      </c>
      <c r="AE621" s="25">
        <f t="shared" si="744"/>
        <v>302.14654199999995</v>
      </c>
      <c r="AF621" s="25">
        <f t="shared" si="745"/>
        <v>302.14654199999995</v>
      </c>
      <c r="AG621" s="25">
        <f t="shared" si="746"/>
        <v>0</v>
      </c>
      <c r="AH621" s="25">
        <f t="shared" si="747"/>
        <v>2449.643458</v>
      </c>
      <c r="AI621" s="25">
        <f t="shared" si="748"/>
        <v>2449.643458</v>
      </c>
      <c r="AJ621" s="7" t="s">
        <v>46</v>
      </c>
    </row>
    <row r="622" spans="1:36" outlineLevel="2" x14ac:dyDescent="0.25">
      <c r="A622" s="102"/>
      <c r="B622" s="99"/>
      <c r="C622" s="101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9"/>
      <c r="O622" s="109"/>
      <c r="P622" s="103"/>
      <c r="Q622" s="117"/>
      <c r="R622" s="11">
        <f t="shared" ref="R622:Z622" si="749">SUBTOTAL(9,R616:R621)</f>
        <v>0</v>
      </c>
      <c r="S622" s="6">
        <f t="shared" si="749"/>
        <v>2852.33</v>
      </c>
      <c r="T622" s="20">
        <f t="shared" si="749"/>
        <v>2852.33</v>
      </c>
      <c r="U622" s="11">
        <f t="shared" si="749"/>
        <v>0</v>
      </c>
      <c r="V622" s="6">
        <f t="shared" si="749"/>
        <v>313.18583399999994</v>
      </c>
      <c r="W622" s="20">
        <f t="shared" si="749"/>
        <v>313.18583399999994</v>
      </c>
      <c r="X622" s="11">
        <f t="shared" si="749"/>
        <v>0</v>
      </c>
      <c r="Y622" s="6">
        <f t="shared" si="749"/>
        <v>2539.144166</v>
      </c>
      <c r="Z622" s="20">
        <f t="shared" si="749"/>
        <v>2539.144166</v>
      </c>
      <c r="AA622" s="25"/>
      <c r="AB622" s="25"/>
      <c r="AC622" s="25"/>
      <c r="AD622" s="25"/>
      <c r="AE622" s="25"/>
      <c r="AF622" s="25"/>
      <c r="AG622" s="25"/>
      <c r="AH622" s="25"/>
      <c r="AI622" s="25"/>
      <c r="AJ622" s="118" t="s">
        <v>284</v>
      </c>
    </row>
    <row r="623" spans="1:36" outlineLevel="3" x14ac:dyDescent="0.25">
      <c r="A623" s="102" t="s">
        <v>144</v>
      </c>
      <c r="B623" s="99"/>
      <c r="N623" s="23">
        <f>B623</f>
        <v>0</v>
      </c>
      <c r="O623" s="23">
        <f>SUM(B623:M623)</f>
        <v>0</v>
      </c>
      <c r="P623" s="103"/>
      <c r="Q623" s="117">
        <v>0</v>
      </c>
      <c r="R623" s="11">
        <f>IF(LEFT(AJ623,6)="Direct",N623,0)</f>
        <v>0</v>
      </c>
      <c r="S623" s="6">
        <f>N623-R623</f>
        <v>0</v>
      </c>
      <c r="T623" s="20">
        <f>R623+S623</f>
        <v>0</v>
      </c>
      <c r="U623" s="11">
        <f>IF(LEFT(AJ623,9)="direct-wa", N623,0)</f>
        <v>0</v>
      </c>
      <c r="V623" s="6">
        <f>IF(AJ623="direct-wa",0,N623*Q623)</f>
        <v>0</v>
      </c>
      <c r="W623" s="20">
        <f>U623+V623</f>
        <v>0</v>
      </c>
      <c r="X623" s="11">
        <f>IF(LEFT(AJ623,9)="direct-or",N623,0)</f>
        <v>0</v>
      </c>
      <c r="Y623" s="6">
        <f>S623-V623</f>
        <v>0</v>
      </c>
      <c r="Z623" s="20">
        <f>X623+Y623</f>
        <v>0</v>
      </c>
      <c r="AA623" s="25">
        <f>IF(LEFT(AJ623,6)="Direct",O623,0)</f>
        <v>0</v>
      </c>
      <c r="AB623" s="25">
        <f>O623-AA623</f>
        <v>0</v>
      </c>
      <c r="AC623" s="25">
        <f>AA623+AB623</f>
        <v>0</v>
      </c>
      <c r="AD623" s="25">
        <f>IF(LEFT(AJ623,9)="direct-wa", O623,0)</f>
        <v>0</v>
      </c>
      <c r="AE623" s="25">
        <f>IF(AJ623="direct-wa",0,O623*Q623)</f>
        <v>0</v>
      </c>
      <c r="AF623" s="25">
        <f>AD623+AE623</f>
        <v>0</v>
      </c>
      <c r="AG623" s="25">
        <f>IF(LEFT(AJ623,9)="direct-or",O623,0)</f>
        <v>0</v>
      </c>
      <c r="AH623" s="25">
        <f>AB623-AE623</f>
        <v>0</v>
      </c>
      <c r="AI623" s="25">
        <f>AG623+AH623</f>
        <v>0</v>
      </c>
      <c r="AJ623" s="7" t="s">
        <v>61</v>
      </c>
    </row>
    <row r="624" spans="1:36" outlineLevel="3" x14ac:dyDescent="0.25">
      <c r="A624" s="102" t="s">
        <v>144</v>
      </c>
      <c r="B624" s="99"/>
      <c r="N624" s="23">
        <f>B624</f>
        <v>0</v>
      </c>
      <c r="O624" s="23">
        <f>SUM(B624:M624)</f>
        <v>0</v>
      </c>
      <c r="P624" s="103"/>
      <c r="Q624" s="117">
        <v>0</v>
      </c>
      <c r="R624" s="11">
        <f>IF(LEFT(AJ624,6)="Direct",N624,0)</f>
        <v>0</v>
      </c>
      <c r="S624" s="6">
        <f>N624-R624</f>
        <v>0</v>
      </c>
      <c r="T624" s="20">
        <f>R624+S624</f>
        <v>0</v>
      </c>
      <c r="U624" s="11">
        <f>IF(LEFT(AJ624,9)="direct-wa", N624,0)</f>
        <v>0</v>
      </c>
      <c r="V624" s="6">
        <f>IF(AJ624="direct-wa",0,N624*Q624)</f>
        <v>0</v>
      </c>
      <c r="W624" s="20">
        <f>U624+V624</f>
        <v>0</v>
      </c>
      <c r="X624" s="11">
        <f>IF(LEFT(AJ624,9)="direct-or",N624,0)</f>
        <v>0</v>
      </c>
      <c r="Y624" s="6">
        <f>S624-V624</f>
        <v>0</v>
      </c>
      <c r="Z624" s="20">
        <f>X624+Y624</f>
        <v>0</v>
      </c>
      <c r="AA624" s="25">
        <f>IF(LEFT(AJ624,6)="Direct",O624,0)</f>
        <v>0</v>
      </c>
      <c r="AB624" s="25">
        <f>O624-AA624</f>
        <v>0</v>
      </c>
      <c r="AC624" s="25">
        <f>AA624+AB624</f>
        <v>0</v>
      </c>
      <c r="AD624" s="25">
        <f>IF(LEFT(AJ624,9)="direct-wa", O624,0)</f>
        <v>0</v>
      </c>
      <c r="AE624" s="25">
        <f>IF(AJ624="direct-wa",0,O624*Q624)</f>
        <v>0</v>
      </c>
      <c r="AF624" s="25">
        <f>AD624+AE624</f>
        <v>0</v>
      </c>
      <c r="AG624" s="25">
        <f>IF(LEFT(AJ624,9)="direct-or",O624,0)</f>
        <v>0</v>
      </c>
      <c r="AH624" s="25">
        <f>AB624-AE624</f>
        <v>0</v>
      </c>
      <c r="AI624" s="25">
        <f>AG624+AH624</f>
        <v>0</v>
      </c>
      <c r="AJ624" s="7" t="s">
        <v>67</v>
      </c>
    </row>
    <row r="625" spans="1:36" outlineLevel="2" x14ac:dyDescent="0.25">
      <c r="A625" s="102"/>
      <c r="B625" s="99"/>
      <c r="C625" s="101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9"/>
      <c r="O625" s="109"/>
      <c r="P625" s="103"/>
      <c r="Q625" s="117"/>
      <c r="R625" s="11">
        <f t="shared" ref="R625:Z625" si="750">SUBTOTAL(9,R623:R624)</f>
        <v>0</v>
      </c>
      <c r="S625" s="6">
        <f t="shared" si="750"/>
        <v>0</v>
      </c>
      <c r="T625" s="20">
        <f t="shared" si="750"/>
        <v>0</v>
      </c>
      <c r="U625" s="11">
        <f t="shared" si="750"/>
        <v>0</v>
      </c>
      <c r="V625" s="6">
        <f t="shared" si="750"/>
        <v>0</v>
      </c>
      <c r="W625" s="20">
        <f t="shared" si="750"/>
        <v>0</v>
      </c>
      <c r="X625" s="11">
        <f t="shared" si="750"/>
        <v>0</v>
      </c>
      <c r="Y625" s="6">
        <f t="shared" si="750"/>
        <v>0</v>
      </c>
      <c r="Z625" s="20">
        <f t="shared" si="750"/>
        <v>0</v>
      </c>
      <c r="AA625" s="25"/>
      <c r="AB625" s="25"/>
      <c r="AC625" s="25"/>
      <c r="AD625" s="25"/>
      <c r="AE625" s="25"/>
      <c r="AF625" s="25"/>
      <c r="AG625" s="25"/>
      <c r="AH625" s="25"/>
      <c r="AI625" s="25"/>
      <c r="AJ625" s="118" t="s">
        <v>267</v>
      </c>
    </row>
    <row r="626" spans="1:36" outlineLevel="1" x14ac:dyDescent="0.25">
      <c r="A626" s="128" t="s">
        <v>143</v>
      </c>
      <c r="B626" s="119"/>
      <c r="C626" s="120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1"/>
      <c r="O626" s="121"/>
      <c r="P626" s="122"/>
      <c r="Q626" s="123"/>
      <c r="R626" s="124">
        <f t="shared" ref="R626:Z626" si="751">SUBTOTAL(9,R584:R624)</f>
        <v>0</v>
      </c>
      <c r="S626" s="125">
        <f t="shared" si="751"/>
        <v>311222.96999999997</v>
      </c>
      <c r="T626" s="126">
        <f t="shared" si="751"/>
        <v>311222.96999999997</v>
      </c>
      <c r="U626" s="124">
        <f t="shared" si="751"/>
        <v>0</v>
      </c>
      <c r="V626" s="125">
        <f t="shared" si="751"/>
        <v>33801.653702999996</v>
      </c>
      <c r="W626" s="126">
        <f t="shared" si="751"/>
        <v>33801.653702999996</v>
      </c>
      <c r="X626" s="124">
        <f t="shared" si="751"/>
        <v>0</v>
      </c>
      <c r="Y626" s="125">
        <f t="shared" si="751"/>
        <v>277421.3162970001</v>
      </c>
      <c r="Z626" s="126">
        <f t="shared" si="751"/>
        <v>277421.3162970001</v>
      </c>
      <c r="AA626" s="125"/>
      <c r="AB626" s="125"/>
      <c r="AC626" s="125"/>
      <c r="AD626" s="125"/>
      <c r="AE626" s="125"/>
      <c r="AF626" s="125"/>
      <c r="AG626" s="125"/>
      <c r="AH626" s="125"/>
      <c r="AI626" s="125"/>
      <c r="AJ626" s="127"/>
    </row>
    <row r="627" spans="1:36" outlineLevel="3" x14ac:dyDescent="0.25">
      <c r="A627" s="102" t="s">
        <v>146</v>
      </c>
      <c r="B627" s="99">
        <v>5805.63</v>
      </c>
      <c r="N627" s="23">
        <f>B627</f>
        <v>5805.63</v>
      </c>
      <c r="O627" s="23">
        <f>SUM(B627:M627)</f>
        <v>5805.63</v>
      </c>
      <c r="P627" s="103"/>
      <c r="Q627" s="117">
        <v>0.1086</v>
      </c>
      <c r="R627" s="11">
        <f>IF(LEFT(AJ627,6)="Direct",N627,0)</f>
        <v>0</v>
      </c>
      <c r="S627" s="6">
        <f>N627-R627</f>
        <v>5805.63</v>
      </c>
      <c r="T627" s="20">
        <f>R627+S627</f>
        <v>5805.63</v>
      </c>
      <c r="U627" s="11">
        <f>IF(LEFT(AJ627,9)="direct-wa", N627,0)</f>
        <v>0</v>
      </c>
      <c r="V627" s="6">
        <f>IF(AJ627="direct-wa",0,N627*Q627)</f>
        <v>630.49141800000007</v>
      </c>
      <c r="W627" s="20">
        <f>U627+V627</f>
        <v>630.49141800000007</v>
      </c>
      <c r="X627" s="11">
        <f>IF(LEFT(AJ627,9)="direct-or",N627,0)</f>
        <v>0</v>
      </c>
      <c r="Y627" s="6">
        <f>S627-V627</f>
        <v>5175.1385819999996</v>
      </c>
      <c r="Z627" s="20">
        <f>X627+Y627</f>
        <v>5175.1385819999996</v>
      </c>
      <c r="AA627" s="25">
        <f>IF(LEFT(AJ627,6)="Direct",O627,0)</f>
        <v>0</v>
      </c>
      <c r="AB627" s="25">
        <f>O627-AA627</f>
        <v>5805.63</v>
      </c>
      <c r="AC627" s="25">
        <f>AA627+AB627</f>
        <v>5805.63</v>
      </c>
      <c r="AD627" s="25">
        <f>IF(LEFT(AJ627,9)="direct-wa", O627,0)</f>
        <v>0</v>
      </c>
      <c r="AE627" s="25">
        <f>IF(AJ627="direct-wa",0,O627*Q627)</f>
        <v>630.49141800000007</v>
      </c>
      <c r="AF627" s="25">
        <f>AD627+AE627</f>
        <v>630.49141800000007</v>
      </c>
      <c r="AG627" s="25">
        <f>IF(LEFT(AJ627,9)="direct-or",O627,0)</f>
        <v>0</v>
      </c>
      <c r="AH627" s="25">
        <f>AB627-AE627</f>
        <v>5175.1385819999996</v>
      </c>
      <c r="AI627" s="25">
        <f>AG627+AH627</f>
        <v>5175.1385819999996</v>
      </c>
      <c r="AJ627" s="7" t="s">
        <v>60</v>
      </c>
    </row>
    <row r="628" spans="1:36" outlineLevel="3" x14ac:dyDescent="0.25">
      <c r="A628" s="102" t="s">
        <v>146</v>
      </c>
      <c r="B628" s="99">
        <v>11094.72</v>
      </c>
      <c r="N628" s="23">
        <f>B628</f>
        <v>11094.72</v>
      </c>
      <c r="O628" s="23">
        <f>SUM(B628:M628)</f>
        <v>11094.72</v>
      </c>
      <c r="P628" s="103"/>
      <c r="Q628" s="117">
        <v>0.1086</v>
      </c>
      <c r="R628" s="11">
        <f>IF(LEFT(AJ628,6)="Direct",N628,0)</f>
        <v>0</v>
      </c>
      <c r="S628" s="6">
        <f>N628-R628</f>
        <v>11094.72</v>
      </c>
      <c r="T628" s="20">
        <f>R628+S628</f>
        <v>11094.72</v>
      </c>
      <c r="U628" s="11">
        <f>IF(LEFT(AJ628,9)="direct-wa", N628,0)</f>
        <v>0</v>
      </c>
      <c r="V628" s="6">
        <f>IF(AJ628="direct-wa",0,N628*Q628)</f>
        <v>1204.8865920000001</v>
      </c>
      <c r="W628" s="20">
        <f>U628+V628</f>
        <v>1204.8865920000001</v>
      </c>
      <c r="X628" s="11">
        <f>IF(LEFT(AJ628,9)="direct-or",N628,0)</f>
        <v>0</v>
      </c>
      <c r="Y628" s="6">
        <f>S628-V628</f>
        <v>9889.8334079999986</v>
      </c>
      <c r="Z628" s="20">
        <f>X628+Y628</f>
        <v>9889.8334079999986</v>
      </c>
      <c r="AA628" s="25">
        <f>IF(LEFT(AJ628,6)="Direct",O628,0)</f>
        <v>0</v>
      </c>
      <c r="AB628" s="25">
        <f>O628-AA628</f>
        <v>11094.72</v>
      </c>
      <c r="AC628" s="25">
        <f>AA628+AB628</f>
        <v>11094.72</v>
      </c>
      <c r="AD628" s="25">
        <f>IF(LEFT(AJ628,9)="direct-wa", O628,0)</f>
        <v>0</v>
      </c>
      <c r="AE628" s="25">
        <f>IF(AJ628="direct-wa",0,O628*Q628)</f>
        <v>1204.8865920000001</v>
      </c>
      <c r="AF628" s="25">
        <f>AD628+AE628</f>
        <v>1204.8865920000001</v>
      </c>
      <c r="AG628" s="25">
        <f>IF(LEFT(AJ628,9)="direct-or",O628,0)</f>
        <v>0</v>
      </c>
      <c r="AH628" s="25">
        <f>AB628-AE628</f>
        <v>9889.8334079999986</v>
      </c>
      <c r="AI628" s="25">
        <f>AG628+AH628</f>
        <v>9889.8334079999986</v>
      </c>
      <c r="AJ628" s="7" t="s">
        <v>60</v>
      </c>
    </row>
    <row r="629" spans="1:36" outlineLevel="2" x14ac:dyDescent="0.25">
      <c r="A629" s="102"/>
      <c r="B629" s="99"/>
      <c r="C629" s="101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9"/>
      <c r="O629" s="109"/>
      <c r="P629" s="103"/>
      <c r="Q629" s="117"/>
      <c r="R629" s="11">
        <f t="shared" ref="R629:Z629" si="752">SUBTOTAL(9,R627:R628)</f>
        <v>0</v>
      </c>
      <c r="S629" s="6">
        <f t="shared" si="752"/>
        <v>16900.349999999999</v>
      </c>
      <c r="T629" s="20">
        <f t="shared" si="752"/>
        <v>16900.349999999999</v>
      </c>
      <c r="U629" s="11">
        <f t="shared" si="752"/>
        <v>0</v>
      </c>
      <c r="V629" s="6">
        <f t="shared" si="752"/>
        <v>1835.3780100000001</v>
      </c>
      <c r="W629" s="20">
        <f t="shared" si="752"/>
        <v>1835.3780100000001</v>
      </c>
      <c r="X629" s="11">
        <f t="shared" si="752"/>
        <v>0</v>
      </c>
      <c r="Y629" s="6">
        <f t="shared" si="752"/>
        <v>15064.971989999998</v>
      </c>
      <c r="Z629" s="20">
        <f t="shared" si="752"/>
        <v>15064.971989999998</v>
      </c>
      <c r="AA629" s="25"/>
      <c r="AB629" s="25"/>
      <c r="AC629" s="25"/>
      <c r="AD629" s="25"/>
      <c r="AE629" s="25"/>
      <c r="AF629" s="25"/>
      <c r="AG629" s="25"/>
      <c r="AH629" s="25"/>
      <c r="AI629" s="25"/>
      <c r="AJ629" s="118" t="s">
        <v>266</v>
      </c>
    </row>
    <row r="630" spans="1:36" outlineLevel="1" x14ac:dyDescent="0.25">
      <c r="A630" s="128" t="s">
        <v>145</v>
      </c>
      <c r="B630" s="119"/>
      <c r="C630" s="120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1"/>
      <c r="O630" s="121"/>
      <c r="P630" s="122"/>
      <c r="Q630" s="123"/>
      <c r="R630" s="124">
        <f t="shared" ref="R630:Z630" si="753">SUBTOTAL(9,R627:R628)</f>
        <v>0</v>
      </c>
      <c r="S630" s="125">
        <f t="shared" si="753"/>
        <v>16900.349999999999</v>
      </c>
      <c r="T630" s="126">
        <f t="shared" si="753"/>
        <v>16900.349999999999</v>
      </c>
      <c r="U630" s="124">
        <f t="shared" si="753"/>
        <v>0</v>
      </c>
      <c r="V630" s="125">
        <f t="shared" si="753"/>
        <v>1835.3780100000001</v>
      </c>
      <c r="W630" s="126">
        <f t="shared" si="753"/>
        <v>1835.3780100000001</v>
      </c>
      <c r="X630" s="124">
        <f t="shared" si="753"/>
        <v>0</v>
      </c>
      <c r="Y630" s="125">
        <f t="shared" si="753"/>
        <v>15064.971989999998</v>
      </c>
      <c r="Z630" s="126">
        <f t="shared" si="753"/>
        <v>15064.971989999998</v>
      </c>
      <c r="AA630" s="125"/>
      <c r="AB630" s="125"/>
      <c r="AC630" s="125"/>
      <c r="AD630" s="125"/>
      <c r="AE630" s="125"/>
      <c r="AF630" s="125"/>
      <c r="AG630" s="125"/>
      <c r="AH630" s="125"/>
      <c r="AI630" s="125"/>
      <c r="AJ630" s="127"/>
    </row>
    <row r="631" spans="1:36" outlineLevel="3" x14ac:dyDescent="0.25">
      <c r="A631" s="102" t="s">
        <v>150</v>
      </c>
      <c r="B631" s="99">
        <v>54705.3</v>
      </c>
      <c r="N631" s="23">
        <f t="shared" ref="N631:N662" si="754">B631</f>
        <v>54705.3</v>
      </c>
      <c r="O631" s="23">
        <f t="shared" ref="O631:O662" si="755">SUM(B631:M631)</f>
        <v>54705.3</v>
      </c>
      <c r="P631" s="103"/>
      <c r="Q631" s="117">
        <v>0.1013</v>
      </c>
      <c r="R631" s="11">
        <f t="shared" ref="R631:R662" si="756">IF(LEFT(AJ631,6)="Direct",N631,0)</f>
        <v>0</v>
      </c>
      <c r="S631" s="6">
        <f t="shared" ref="S631:S662" si="757">N631-R631</f>
        <v>54705.3</v>
      </c>
      <c r="T631" s="20">
        <f t="shared" ref="T631:T662" si="758">R631+S631</f>
        <v>54705.3</v>
      </c>
      <c r="U631" s="11">
        <f t="shared" ref="U631:U662" si="759">IF(LEFT(AJ631,9)="direct-wa", N631,0)</f>
        <v>0</v>
      </c>
      <c r="V631" s="6">
        <f t="shared" ref="V631:V662" si="760">IF(AJ631="direct-wa",0,N631*Q631)</f>
        <v>5541.64689</v>
      </c>
      <c r="W631" s="20">
        <f t="shared" ref="W631:W662" si="761">U631+V631</f>
        <v>5541.64689</v>
      </c>
      <c r="X631" s="11">
        <f t="shared" ref="X631:X662" si="762">IF(LEFT(AJ631,9)="direct-or",N631,0)</f>
        <v>0</v>
      </c>
      <c r="Y631" s="6">
        <f t="shared" ref="Y631:Y662" si="763">S631-V631</f>
        <v>49163.653109999999</v>
      </c>
      <c r="Z631" s="20">
        <f t="shared" ref="Z631:Z662" si="764">X631+Y631</f>
        <v>49163.653109999999</v>
      </c>
      <c r="AA631" s="25">
        <f t="shared" ref="AA631:AA662" si="765">IF(LEFT(AJ631,6)="Direct",O631,0)</f>
        <v>0</v>
      </c>
      <c r="AB631" s="25">
        <f t="shared" ref="AB631:AB662" si="766">O631-AA631</f>
        <v>54705.3</v>
      </c>
      <c r="AC631" s="25">
        <f t="shared" ref="AC631:AC662" si="767">AA631+AB631</f>
        <v>54705.3</v>
      </c>
      <c r="AD631" s="25">
        <f t="shared" ref="AD631:AD662" si="768">IF(LEFT(AJ631,9)="direct-wa", O631,0)</f>
        <v>0</v>
      </c>
      <c r="AE631" s="25">
        <f t="shared" ref="AE631:AE662" si="769">IF(AJ631="direct-wa",0,O631*Q631)</f>
        <v>5541.64689</v>
      </c>
      <c r="AF631" s="25">
        <f t="shared" ref="AF631:AF662" si="770">AD631+AE631</f>
        <v>5541.64689</v>
      </c>
      <c r="AG631" s="25">
        <f t="shared" ref="AG631:AG662" si="771">IF(LEFT(AJ631,9)="direct-or",O631,0)</f>
        <v>0</v>
      </c>
      <c r="AH631" s="25">
        <f t="shared" ref="AH631:AH662" si="772">AB631-AE631</f>
        <v>49163.653109999999</v>
      </c>
      <c r="AI631" s="25">
        <f t="shared" ref="AI631:AI662" si="773">AG631+AH631</f>
        <v>49163.653109999999</v>
      </c>
      <c r="AJ631" s="7" t="s">
        <v>52</v>
      </c>
    </row>
    <row r="632" spans="1:36" outlineLevel="3" x14ac:dyDescent="0.25">
      <c r="A632" s="102" t="s">
        <v>150</v>
      </c>
      <c r="B632" s="99">
        <v>434.8</v>
      </c>
      <c r="N632" s="23">
        <f t="shared" si="754"/>
        <v>434.8</v>
      </c>
      <c r="O632" s="23">
        <f t="shared" si="755"/>
        <v>434.8</v>
      </c>
      <c r="P632" s="103"/>
      <c r="Q632" s="117">
        <v>0.1013</v>
      </c>
      <c r="R632" s="11">
        <f t="shared" si="756"/>
        <v>0</v>
      </c>
      <c r="S632" s="6">
        <f t="shared" si="757"/>
        <v>434.8</v>
      </c>
      <c r="T632" s="20">
        <f t="shared" si="758"/>
        <v>434.8</v>
      </c>
      <c r="U632" s="11">
        <f t="shared" si="759"/>
        <v>0</v>
      </c>
      <c r="V632" s="6">
        <f t="shared" si="760"/>
        <v>44.04524</v>
      </c>
      <c r="W632" s="20">
        <f t="shared" si="761"/>
        <v>44.04524</v>
      </c>
      <c r="X632" s="11">
        <f t="shared" si="762"/>
        <v>0</v>
      </c>
      <c r="Y632" s="6">
        <f t="shared" si="763"/>
        <v>390.75476000000003</v>
      </c>
      <c r="Z632" s="20">
        <f t="shared" si="764"/>
        <v>390.75476000000003</v>
      </c>
      <c r="AA632" s="25">
        <f t="shared" si="765"/>
        <v>0</v>
      </c>
      <c r="AB632" s="25">
        <f t="shared" si="766"/>
        <v>434.8</v>
      </c>
      <c r="AC632" s="25">
        <f t="shared" si="767"/>
        <v>434.8</v>
      </c>
      <c r="AD632" s="25">
        <f t="shared" si="768"/>
        <v>0</v>
      </c>
      <c r="AE632" s="25">
        <f t="shared" si="769"/>
        <v>44.04524</v>
      </c>
      <c r="AF632" s="25">
        <f t="shared" si="770"/>
        <v>44.04524</v>
      </c>
      <c r="AG632" s="25">
        <f t="shared" si="771"/>
        <v>0</v>
      </c>
      <c r="AH632" s="25">
        <f t="shared" si="772"/>
        <v>390.75476000000003</v>
      </c>
      <c r="AI632" s="25">
        <f t="shared" si="773"/>
        <v>390.75476000000003</v>
      </c>
      <c r="AJ632" s="7" t="s">
        <v>52</v>
      </c>
    </row>
    <row r="633" spans="1:36" outlineLevel="3" x14ac:dyDescent="0.25">
      <c r="A633" s="102" t="s">
        <v>150</v>
      </c>
      <c r="B633" s="99">
        <v>87629.18</v>
      </c>
      <c r="N633" s="23">
        <f t="shared" si="754"/>
        <v>87629.18</v>
      </c>
      <c r="O633" s="23">
        <f t="shared" si="755"/>
        <v>87629.18</v>
      </c>
      <c r="P633" s="103"/>
      <c r="Q633" s="117">
        <v>0.1013</v>
      </c>
      <c r="R633" s="11">
        <f t="shared" si="756"/>
        <v>0</v>
      </c>
      <c r="S633" s="6">
        <f t="shared" si="757"/>
        <v>87629.18</v>
      </c>
      <c r="T633" s="20">
        <f t="shared" si="758"/>
        <v>87629.18</v>
      </c>
      <c r="U633" s="11">
        <f t="shared" si="759"/>
        <v>0</v>
      </c>
      <c r="V633" s="6">
        <f t="shared" si="760"/>
        <v>8876.8359339999988</v>
      </c>
      <c r="W633" s="20">
        <f t="shared" si="761"/>
        <v>8876.8359339999988</v>
      </c>
      <c r="X633" s="11">
        <f t="shared" si="762"/>
        <v>0</v>
      </c>
      <c r="Y633" s="6">
        <f t="shared" si="763"/>
        <v>78752.344065999991</v>
      </c>
      <c r="Z633" s="20">
        <f t="shared" si="764"/>
        <v>78752.344065999991</v>
      </c>
      <c r="AA633" s="25">
        <f t="shared" si="765"/>
        <v>0</v>
      </c>
      <c r="AB633" s="25">
        <f t="shared" si="766"/>
        <v>87629.18</v>
      </c>
      <c r="AC633" s="25">
        <f t="shared" si="767"/>
        <v>87629.18</v>
      </c>
      <c r="AD633" s="25">
        <f t="shared" si="768"/>
        <v>0</v>
      </c>
      <c r="AE633" s="25">
        <f t="shared" si="769"/>
        <v>8876.8359339999988</v>
      </c>
      <c r="AF633" s="25">
        <f t="shared" si="770"/>
        <v>8876.8359339999988</v>
      </c>
      <c r="AG633" s="25">
        <f t="shared" si="771"/>
        <v>0</v>
      </c>
      <c r="AH633" s="25">
        <f t="shared" si="772"/>
        <v>78752.344065999991</v>
      </c>
      <c r="AI633" s="25">
        <f t="shared" si="773"/>
        <v>78752.344065999991</v>
      </c>
      <c r="AJ633" s="7" t="s">
        <v>52</v>
      </c>
    </row>
    <row r="634" spans="1:36" outlineLevel="3" x14ac:dyDescent="0.25">
      <c r="A634" s="102" t="s">
        <v>150</v>
      </c>
      <c r="B634" s="99">
        <v>50390.19</v>
      </c>
      <c r="N634" s="23">
        <f t="shared" si="754"/>
        <v>50390.19</v>
      </c>
      <c r="O634" s="23">
        <f t="shared" si="755"/>
        <v>50390.19</v>
      </c>
      <c r="P634" s="103"/>
      <c r="Q634" s="117">
        <v>0.1013</v>
      </c>
      <c r="R634" s="11">
        <f t="shared" si="756"/>
        <v>0</v>
      </c>
      <c r="S634" s="6">
        <f t="shared" si="757"/>
        <v>50390.19</v>
      </c>
      <c r="T634" s="20">
        <f t="shared" si="758"/>
        <v>50390.19</v>
      </c>
      <c r="U634" s="11">
        <f t="shared" si="759"/>
        <v>0</v>
      </c>
      <c r="V634" s="6">
        <f t="shared" si="760"/>
        <v>5104.5262470000007</v>
      </c>
      <c r="W634" s="20">
        <f t="shared" si="761"/>
        <v>5104.5262470000007</v>
      </c>
      <c r="X634" s="11">
        <f t="shared" si="762"/>
        <v>0</v>
      </c>
      <c r="Y634" s="6">
        <f t="shared" si="763"/>
        <v>45285.663753000001</v>
      </c>
      <c r="Z634" s="20">
        <f t="shared" si="764"/>
        <v>45285.663753000001</v>
      </c>
      <c r="AA634" s="25">
        <f t="shared" si="765"/>
        <v>0</v>
      </c>
      <c r="AB634" s="25">
        <f t="shared" si="766"/>
        <v>50390.19</v>
      </c>
      <c r="AC634" s="25">
        <f t="shared" si="767"/>
        <v>50390.19</v>
      </c>
      <c r="AD634" s="25">
        <f t="shared" si="768"/>
        <v>0</v>
      </c>
      <c r="AE634" s="25">
        <f t="shared" si="769"/>
        <v>5104.5262470000007</v>
      </c>
      <c r="AF634" s="25">
        <f t="shared" si="770"/>
        <v>5104.5262470000007</v>
      </c>
      <c r="AG634" s="25">
        <f t="shared" si="771"/>
        <v>0</v>
      </c>
      <c r="AH634" s="25">
        <f t="shared" si="772"/>
        <v>45285.663753000001</v>
      </c>
      <c r="AI634" s="25">
        <f t="shared" si="773"/>
        <v>45285.663753000001</v>
      </c>
      <c r="AJ634" s="7" t="s">
        <v>52</v>
      </c>
    </row>
    <row r="635" spans="1:36" outlineLevel="3" x14ac:dyDescent="0.25">
      <c r="A635" s="102" t="s">
        <v>150</v>
      </c>
      <c r="B635" s="99">
        <v>15082.06</v>
      </c>
      <c r="N635" s="23">
        <f t="shared" si="754"/>
        <v>15082.06</v>
      </c>
      <c r="O635" s="23">
        <f t="shared" si="755"/>
        <v>15082.06</v>
      </c>
      <c r="P635" s="103"/>
      <c r="Q635" s="117">
        <v>0.1013</v>
      </c>
      <c r="R635" s="11">
        <f t="shared" si="756"/>
        <v>0</v>
      </c>
      <c r="S635" s="6">
        <f t="shared" si="757"/>
        <v>15082.06</v>
      </c>
      <c r="T635" s="20">
        <f t="shared" si="758"/>
        <v>15082.06</v>
      </c>
      <c r="U635" s="11">
        <f t="shared" si="759"/>
        <v>0</v>
      </c>
      <c r="V635" s="6">
        <f t="shared" si="760"/>
        <v>1527.812678</v>
      </c>
      <c r="W635" s="20">
        <f t="shared" si="761"/>
        <v>1527.812678</v>
      </c>
      <c r="X635" s="11">
        <f t="shared" si="762"/>
        <v>0</v>
      </c>
      <c r="Y635" s="6">
        <f t="shared" si="763"/>
        <v>13554.247321999999</v>
      </c>
      <c r="Z635" s="20">
        <f t="shared" si="764"/>
        <v>13554.247321999999</v>
      </c>
      <c r="AA635" s="25">
        <f t="shared" si="765"/>
        <v>0</v>
      </c>
      <c r="AB635" s="25">
        <f t="shared" si="766"/>
        <v>15082.06</v>
      </c>
      <c r="AC635" s="25">
        <f t="shared" si="767"/>
        <v>15082.06</v>
      </c>
      <c r="AD635" s="25">
        <f t="shared" si="768"/>
        <v>0</v>
      </c>
      <c r="AE635" s="25">
        <f t="shared" si="769"/>
        <v>1527.812678</v>
      </c>
      <c r="AF635" s="25">
        <f t="shared" si="770"/>
        <v>1527.812678</v>
      </c>
      <c r="AG635" s="25">
        <f t="shared" si="771"/>
        <v>0</v>
      </c>
      <c r="AH635" s="25">
        <f t="shared" si="772"/>
        <v>13554.247321999999</v>
      </c>
      <c r="AI635" s="25">
        <f t="shared" si="773"/>
        <v>13554.247321999999</v>
      </c>
      <c r="AJ635" s="7" t="s">
        <v>52</v>
      </c>
    </row>
    <row r="636" spans="1:36" outlineLevel="3" x14ac:dyDescent="0.25">
      <c r="A636" s="102" t="s">
        <v>150</v>
      </c>
      <c r="B636" s="99">
        <v>15694.13</v>
      </c>
      <c r="N636" s="23">
        <f t="shared" si="754"/>
        <v>15694.13</v>
      </c>
      <c r="O636" s="23">
        <f t="shared" si="755"/>
        <v>15694.13</v>
      </c>
      <c r="P636" s="103"/>
      <c r="Q636" s="117">
        <v>0.1013</v>
      </c>
      <c r="R636" s="11">
        <f t="shared" si="756"/>
        <v>0</v>
      </c>
      <c r="S636" s="6">
        <f t="shared" si="757"/>
        <v>15694.13</v>
      </c>
      <c r="T636" s="20">
        <f t="shared" si="758"/>
        <v>15694.13</v>
      </c>
      <c r="U636" s="11">
        <f t="shared" si="759"/>
        <v>0</v>
      </c>
      <c r="V636" s="6">
        <f t="shared" si="760"/>
        <v>1589.8153689999999</v>
      </c>
      <c r="W636" s="20">
        <f t="shared" si="761"/>
        <v>1589.8153689999999</v>
      </c>
      <c r="X636" s="11">
        <f t="shared" si="762"/>
        <v>0</v>
      </c>
      <c r="Y636" s="6">
        <f t="shared" si="763"/>
        <v>14104.314630999999</v>
      </c>
      <c r="Z636" s="20">
        <f t="shared" si="764"/>
        <v>14104.314630999999</v>
      </c>
      <c r="AA636" s="25">
        <f t="shared" si="765"/>
        <v>0</v>
      </c>
      <c r="AB636" s="25">
        <f t="shared" si="766"/>
        <v>15694.13</v>
      </c>
      <c r="AC636" s="25">
        <f t="shared" si="767"/>
        <v>15694.13</v>
      </c>
      <c r="AD636" s="25">
        <f t="shared" si="768"/>
        <v>0</v>
      </c>
      <c r="AE636" s="25">
        <f t="shared" si="769"/>
        <v>1589.8153689999999</v>
      </c>
      <c r="AF636" s="25">
        <f t="shared" si="770"/>
        <v>1589.8153689999999</v>
      </c>
      <c r="AG636" s="25">
        <f t="shared" si="771"/>
        <v>0</v>
      </c>
      <c r="AH636" s="25">
        <f t="shared" si="772"/>
        <v>14104.314630999999</v>
      </c>
      <c r="AI636" s="25">
        <f t="shared" si="773"/>
        <v>14104.314630999999</v>
      </c>
      <c r="AJ636" s="7" t="s">
        <v>52</v>
      </c>
    </row>
    <row r="637" spans="1:36" outlineLevel="3" x14ac:dyDescent="0.25">
      <c r="A637" s="102" t="s">
        <v>150</v>
      </c>
      <c r="B637" s="99">
        <v>149.6</v>
      </c>
      <c r="N637" s="23">
        <f t="shared" si="754"/>
        <v>149.6</v>
      </c>
      <c r="O637" s="23">
        <f t="shared" si="755"/>
        <v>149.6</v>
      </c>
      <c r="P637" s="103"/>
      <c r="Q637" s="117">
        <v>0.1013</v>
      </c>
      <c r="R637" s="11">
        <f t="shared" si="756"/>
        <v>0</v>
      </c>
      <c r="S637" s="6">
        <f t="shared" si="757"/>
        <v>149.6</v>
      </c>
      <c r="T637" s="20">
        <f t="shared" si="758"/>
        <v>149.6</v>
      </c>
      <c r="U637" s="11">
        <f t="shared" si="759"/>
        <v>0</v>
      </c>
      <c r="V637" s="6">
        <f t="shared" si="760"/>
        <v>15.15448</v>
      </c>
      <c r="W637" s="20">
        <f t="shared" si="761"/>
        <v>15.15448</v>
      </c>
      <c r="X637" s="11">
        <f t="shared" si="762"/>
        <v>0</v>
      </c>
      <c r="Y637" s="6">
        <f t="shared" si="763"/>
        <v>134.44551999999999</v>
      </c>
      <c r="Z637" s="20">
        <f t="shared" si="764"/>
        <v>134.44551999999999</v>
      </c>
      <c r="AA637" s="25">
        <f t="shared" si="765"/>
        <v>0</v>
      </c>
      <c r="AB637" s="25">
        <f t="shared" si="766"/>
        <v>149.6</v>
      </c>
      <c r="AC637" s="25">
        <f t="shared" si="767"/>
        <v>149.6</v>
      </c>
      <c r="AD637" s="25">
        <f t="shared" si="768"/>
        <v>0</v>
      </c>
      <c r="AE637" s="25">
        <f t="shared" si="769"/>
        <v>15.15448</v>
      </c>
      <c r="AF637" s="25">
        <f t="shared" si="770"/>
        <v>15.15448</v>
      </c>
      <c r="AG637" s="25">
        <f t="shared" si="771"/>
        <v>0</v>
      </c>
      <c r="AH637" s="25">
        <f t="shared" si="772"/>
        <v>134.44551999999999</v>
      </c>
      <c r="AI637" s="25">
        <f t="shared" si="773"/>
        <v>134.44551999999999</v>
      </c>
      <c r="AJ637" s="7" t="s">
        <v>52</v>
      </c>
    </row>
    <row r="638" spans="1:36" outlineLevel="3" x14ac:dyDescent="0.25">
      <c r="A638" s="102" t="s">
        <v>150</v>
      </c>
      <c r="B638" s="99">
        <v>65863.789999999994</v>
      </c>
      <c r="N638" s="23">
        <f t="shared" si="754"/>
        <v>65863.789999999994</v>
      </c>
      <c r="O638" s="23">
        <f t="shared" si="755"/>
        <v>65863.789999999994</v>
      </c>
      <c r="P638" s="103"/>
      <c r="Q638" s="117">
        <v>0.1013</v>
      </c>
      <c r="R638" s="11">
        <f t="shared" si="756"/>
        <v>0</v>
      </c>
      <c r="S638" s="6">
        <f t="shared" si="757"/>
        <v>65863.789999999994</v>
      </c>
      <c r="T638" s="20">
        <f t="shared" si="758"/>
        <v>65863.789999999994</v>
      </c>
      <c r="U638" s="11">
        <f t="shared" si="759"/>
        <v>0</v>
      </c>
      <c r="V638" s="6">
        <f t="shared" si="760"/>
        <v>6672.0019269999993</v>
      </c>
      <c r="W638" s="20">
        <f t="shared" si="761"/>
        <v>6672.0019269999993</v>
      </c>
      <c r="X638" s="11">
        <f t="shared" si="762"/>
        <v>0</v>
      </c>
      <c r="Y638" s="6">
        <f t="shared" si="763"/>
        <v>59191.788072999996</v>
      </c>
      <c r="Z638" s="20">
        <f t="shared" si="764"/>
        <v>59191.788072999996</v>
      </c>
      <c r="AA638" s="25">
        <f t="shared" si="765"/>
        <v>0</v>
      </c>
      <c r="AB638" s="25">
        <f t="shared" si="766"/>
        <v>65863.789999999994</v>
      </c>
      <c r="AC638" s="25">
        <f t="shared" si="767"/>
        <v>65863.789999999994</v>
      </c>
      <c r="AD638" s="25">
        <f t="shared" si="768"/>
        <v>0</v>
      </c>
      <c r="AE638" s="25">
        <f t="shared" si="769"/>
        <v>6672.0019269999993</v>
      </c>
      <c r="AF638" s="25">
        <f t="shared" si="770"/>
        <v>6672.0019269999993</v>
      </c>
      <c r="AG638" s="25">
        <f t="shared" si="771"/>
        <v>0</v>
      </c>
      <c r="AH638" s="25">
        <f t="shared" si="772"/>
        <v>59191.788072999996</v>
      </c>
      <c r="AI638" s="25">
        <f t="shared" si="773"/>
        <v>59191.788072999996</v>
      </c>
      <c r="AJ638" s="7" t="s">
        <v>52</v>
      </c>
    </row>
    <row r="639" spans="1:36" outlineLevel="3" x14ac:dyDescent="0.25">
      <c r="A639" s="102" t="s">
        <v>150</v>
      </c>
      <c r="B639" s="99"/>
      <c r="N639" s="23">
        <f t="shared" si="754"/>
        <v>0</v>
      </c>
      <c r="O639" s="23">
        <f t="shared" si="755"/>
        <v>0</v>
      </c>
      <c r="P639" s="103"/>
      <c r="Q639" s="117">
        <v>0.1013</v>
      </c>
      <c r="R639" s="11">
        <f t="shared" si="756"/>
        <v>0</v>
      </c>
      <c r="S639" s="6">
        <f t="shared" si="757"/>
        <v>0</v>
      </c>
      <c r="T639" s="20">
        <f t="shared" si="758"/>
        <v>0</v>
      </c>
      <c r="U639" s="11">
        <f t="shared" si="759"/>
        <v>0</v>
      </c>
      <c r="V639" s="6">
        <f t="shared" si="760"/>
        <v>0</v>
      </c>
      <c r="W639" s="20">
        <f t="shared" si="761"/>
        <v>0</v>
      </c>
      <c r="X639" s="11">
        <f t="shared" si="762"/>
        <v>0</v>
      </c>
      <c r="Y639" s="6">
        <f t="shared" si="763"/>
        <v>0</v>
      </c>
      <c r="Z639" s="20">
        <f t="shared" si="764"/>
        <v>0</v>
      </c>
      <c r="AA639" s="25">
        <f t="shared" si="765"/>
        <v>0</v>
      </c>
      <c r="AB639" s="25">
        <f t="shared" si="766"/>
        <v>0</v>
      </c>
      <c r="AC639" s="25">
        <f t="shared" si="767"/>
        <v>0</v>
      </c>
      <c r="AD639" s="25">
        <f t="shared" si="768"/>
        <v>0</v>
      </c>
      <c r="AE639" s="25">
        <f t="shared" si="769"/>
        <v>0</v>
      </c>
      <c r="AF639" s="25">
        <f t="shared" si="770"/>
        <v>0</v>
      </c>
      <c r="AG639" s="25">
        <f t="shared" si="771"/>
        <v>0</v>
      </c>
      <c r="AH639" s="25">
        <f t="shared" si="772"/>
        <v>0</v>
      </c>
      <c r="AI639" s="25">
        <f t="shared" si="773"/>
        <v>0</v>
      </c>
      <c r="AJ639" s="7" t="s">
        <v>52</v>
      </c>
    </row>
    <row r="640" spans="1:36" outlineLevel="3" x14ac:dyDescent="0.25">
      <c r="A640" s="102" t="s">
        <v>150</v>
      </c>
      <c r="B640" s="99">
        <v>910.48</v>
      </c>
      <c r="N640" s="23">
        <f t="shared" si="754"/>
        <v>910.48</v>
      </c>
      <c r="O640" s="23">
        <f t="shared" si="755"/>
        <v>910.48</v>
      </c>
      <c r="P640" s="103"/>
      <c r="Q640" s="117">
        <v>0.1013</v>
      </c>
      <c r="R640" s="11">
        <f t="shared" si="756"/>
        <v>0</v>
      </c>
      <c r="S640" s="6">
        <f t="shared" si="757"/>
        <v>910.48</v>
      </c>
      <c r="T640" s="20">
        <f t="shared" si="758"/>
        <v>910.48</v>
      </c>
      <c r="U640" s="11">
        <f t="shared" si="759"/>
        <v>0</v>
      </c>
      <c r="V640" s="6">
        <f t="shared" si="760"/>
        <v>92.231623999999996</v>
      </c>
      <c r="W640" s="20">
        <f t="shared" si="761"/>
        <v>92.231623999999996</v>
      </c>
      <c r="X640" s="11">
        <f t="shared" si="762"/>
        <v>0</v>
      </c>
      <c r="Y640" s="6">
        <f t="shared" si="763"/>
        <v>818.24837600000001</v>
      </c>
      <c r="Z640" s="20">
        <f t="shared" si="764"/>
        <v>818.24837600000001</v>
      </c>
      <c r="AA640" s="25">
        <f t="shared" si="765"/>
        <v>0</v>
      </c>
      <c r="AB640" s="25">
        <f t="shared" si="766"/>
        <v>910.48</v>
      </c>
      <c r="AC640" s="25">
        <f t="shared" si="767"/>
        <v>910.48</v>
      </c>
      <c r="AD640" s="25">
        <f t="shared" si="768"/>
        <v>0</v>
      </c>
      <c r="AE640" s="25">
        <f t="shared" si="769"/>
        <v>92.231623999999996</v>
      </c>
      <c r="AF640" s="25">
        <f t="shared" si="770"/>
        <v>92.231623999999996</v>
      </c>
      <c r="AG640" s="25">
        <f t="shared" si="771"/>
        <v>0</v>
      </c>
      <c r="AH640" s="25">
        <f t="shared" si="772"/>
        <v>818.24837600000001</v>
      </c>
      <c r="AI640" s="25">
        <f t="shared" si="773"/>
        <v>818.24837600000001</v>
      </c>
      <c r="AJ640" s="7" t="s">
        <v>52</v>
      </c>
    </row>
    <row r="641" spans="1:36" outlineLevel="3" x14ac:dyDescent="0.25">
      <c r="A641" s="102" t="s">
        <v>150</v>
      </c>
      <c r="B641" s="99">
        <v>15003.25</v>
      </c>
      <c r="N641" s="23">
        <f t="shared" si="754"/>
        <v>15003.25</v>
      </c>
      <c r="O641" s="23">
        <f t="shared" si="755"/>
        <v>15003.25</v>
      </c>
      <c r="P641" s="103"/>
      <c r="Q641" s="117">
        <v>0.1013</v>
      </c>
      <c r="R641" s="11">
        <f t="shared" si="756"/>
        <v>0</v>
      </c>
      <c r="S641" s="6">
        <f t="shared" si="757"/>
        <v>15003.25</v>
      </c>
      <c r="T641" s="20">
        <f t="shared" si="758"/>
        <v>15003.25</v>
      </c>
      <c r="U641" s="11">
        <f t="shared" si="759"/>
        <v>0</v>
      </c>
      <c r="V641" s="6">
        <f t="shared" si="760"/>
        <v>1519.829225</v>
      </c>
      <c r="W641" s="20">
        <f t="shared" si="761"/>
        <v>1519.829225</v>
      </c>
      <c r="X641" s="11">
        <f t="shared" si="762"/>
        <v>0</v>
      </c>
      <c r="Y641" s="6">
        <f t="shared" si="763"/>
        <v>13483.420775000001</v>
      </c>
      <c r="Z641" s="20">
        <f t="shared" si="764"/>
        <v>13483.420775000001</v>
      </c>
      <c r="AA641" s="25">
        <f t="shared" si="765"/>
        <v>0</v>
      </c>
      <c r="AB641" s="25">
        <f t="shared" si="766"/>
        <v>15003.25</v>
      </c>
      <c r="AC641" s="25">
        <f t="shared" si="767"/>
        <v>15003.25</v>
      </c>
      <c r="AD641" s="25">
        <f t="shared" si="768"/>
        <v>0</v>
      </c>
      <c r="AE641" s="25">
        <f t="shared" si="769"/>
        <v>1519.829225</v>
      </c>
      <c r="AF641" s="25">
        <f t="shared" si="770"/>
        <v>1519.829225</v>
      </c>
      <c r="AG641" s="25">
        <f t="shared" si="771"/>
        <v>0</v>
      </c>
      <c r="AH641" s="25">
        <f t="shared" si="772"/>
        <v>13483.420775000001</v>
      </c>
      <c r="AI641" s="25">
        <f t="shared" si="773"/>
        <v>13483.420775000001</v>
      </c>
      <c r="AJ641" s="7" t="s">
        <v>52</v>
      </c>
    </row>
    <row r="642" spans="1:36" outlineLevel="3" x14ac:dyDescent="0.25">
      <c r="A642" s="102" t="s">
        <v>150</v>
      </c>
      <c r="B642" s="99">
        <v>54238.8</v>
      </c>
      <c r="N642" s="23">
        <f t="shared" si="754"/>
        <v>54238.8</v>
      </c>
      <c r="O642" s="23">
        <f t="shared" si="755"/>
        <v>54238.8</v>
      </c>
      <c r="P642" s="103"/>
      <c r="Q642" s="117">
        <v>0.1013</v>
      </c>
      <c r="R642" s="11">
        <f t="shared" si="756"/>
        <v>0</v>
      </c>
      <c r="S642" s="6">
        <f t="shared" si="757"/>
        <v>54238.8</v>
      </c>
      <c r="T642" s="20">
        <f t="shared" si="758"/>
        <v>54238.8</v>
      </c>
      <c r="U642" s="11">
        <f t="shared" si="759"/>
        <v>0</v>
      </c>
      <c r="V642" s="6">
        <f t="shared" si="760"/>
        <v>5494.3904400000001</v>
      </c>
      <c r="W642" s="20">
        <f t="shared" si="761"/>
        <v>5494.3904400000001</v>
      </c>
      <c r="X642" s="11">
        <f t="shared" si="762"/>
        <v>0</v>
      </c>
      <c r="Y642" s="6">
        <f t="shared" si="763"/>
        <v>48744.40956</v>
      </c>
      <c r="Z642" s="20">
        <f t="shared" si="764"/>
        <v>48744.40956</v>
      </c>
      <c r="AA642" s="25">
        <f t="shared" si="765"/>
        <v>0</v>
      </c>
      <c r="AB642" s="25">
        <f t="shared" si="766"/>
        <v>54238.8</v>
      </c>
      <c r="AC642" s="25">
        <f t="shared" si="767"/>
        <v>54238.8</v>
      </c>
      <c r="AD642" s="25">
        <f t="shared" si="768"/>
        <v>0</v>
      </c>
      <c r="AE642" s="25">
        <f t="shared" si="769"/>
        <v>5494.3904400000001</v>
      </c>
      <c r="AF642" s="25">
        <f t="shared" si="770"/>
        <v>5494.3904400000001</v>
      </c>
      <c r="AG642" s="25">
        <f t="shared" si="771"/>
        <v>0</v>
      </c>
      <c r="AH642" s="25">
        <f t="shared" si="772"/>
        <v>48744.40956</v>
      </c>
      <c r="AI642" s="25">
        <f t="shared" si="773"/>
        <v>48744.40956</v>
      </c>
      <c r="AJ642" s="7" t="s">
        <v>52</v>
      </c>
    </row>
    <row r="643" spans="1:36" outlineLevel="3" x14ac:dyDescent="0.25">
      <c r="A643" s="102" t="s">
        <v>150</v>
      </c>
      <c r="B643" s="99">
        <v>12</v>
      </c>
      <c r="N643" s="23">
        <f t="shared" si="754"/>
        <v>12</v>
      </c>
      <c r="O643" s="23">
        <f t="shared" si="755"/>
        <v>12</v>
      </c>
      <c r="P643" s="103"/>
      <c r="Q643" s="117">
        <v>0.1013</v>
      </c>
      <c r="R643" s="11">
        <f t="shared" si="756"/>
        <v>0</v>
      </c>
      <c r="S643" s="6">
        <f t="shared" si="757"/>
        <v>12</v>
      </c>
      <c r="T643" s="20">
        <f t="shared" si="758"/>
        <v>12</v>
      </c>
      <c r="U643" s="11">
        <f t="shared" si="759"/>
        <v>0</v>
      </c>
      <c r="V643" s="6">
        <f t="shared" si="760"/>
        <v>1.2156</v>
      </c>
      <c r="W643" s="20">
        <f t="shared" si="761"/>
        <v>1.2156</v>
      </c>
      <c r="X643" s="11">
        <f t="shared" si="762"/>
        <v>0</v>
      </c>
      <c r="Y643" s="6">
        <f t="shared" si="763"/>
        <v>10.7844</v>
      </c>
      <c r="Z643" s="20">
        <f t="shared" si="764"/>
        <v>10.7844</v>
      </c>
      <c r="AA643" s="25">
        <f t="shared" si="765"/>
        <v>0</v>
      </c>
      <c r="AB643" s="25">
        <f t="shared" si="766"/>
        <v>12</v>
      </c>
      <c r="AC643" s="25">
        <f t="shared" si="767"/>
        <v>12</v>
      </c>
      <c r="AD643" s="25">
        <f t="shared" si="768"/>
        <v>0</v>
      </c>
      <c r="AE643" s="25">
        <f t="shared" si="769"/>
        <v>1.2156</v>
      </c>
      <c r="AF643" s="25">
        <f t="shared" si="770"/>
        <v>1.2156</v>
      </c>
      <c r="AG643" s="25">
        <f t="shared" si="771"/>
        <v>0</v>
      </c>
      <c r="AH643" s="25">
        <f t="shared" si="772"/>
        <v>10.7844</v>
      </c>
      <c r="AI643" s="25">
        <f t="shared" si="773"/>
        <v>10.7844</v>
      </c>
      <c r="AJ643" s="7" t="s">
        <v>52</v>
      </c>
    </row>
    <row r="644" spans="1:36" outlineLevel="3" x14ac:dyDescent="0.25">
      <c r="A644" s="102" t="s">
        <v>150</v>
      </c>
      <c r="B644" s="99">
        <v>567.66999999999996</v>
      </c>
      <c r="N644" s="23">
        <f t="shared" si="754"/>
        <v>567.66999999999996</v>
      </c>
      <c r="O644" s="23">
        <f t="shared" si="755"/>
        <v>567.66999999999996</v>
      </c>
      <c r="P644" s="103"/>
      <c r="Q644" s="117">
        <v>0.1013</v>
      </c>
      <c r="R644" s="11">
        <f t="shared" si="756"/>
        <v>0</v>
      </c>
      <c r="S644" s="6">
        <f t="shared" si="757"/>
        <v>567.66999999999996</v>
      </c>
      <c r="T644" s="20">
        <f t="shared" si="758"/>
        <v>567.66999999999996</v>
      </c>
      <c r="U644" s="11">
        <f t="shared" si="759"/>
        <v>0</v>
      </c>
      <c r="V644" s="6">
        <f t="shared" si="760"/>
        <v>57.504970999999998</v>
      </c>
      <c r="W644" s="20">
        <f t="shared" si="761"/>
        <v>57.504970999999998</v>
      </c>
      <c r="X644" s="11">
        <f t="shared" si="762"/>
        <v>0</v>
      </c>
      <c r="Y644" s="6">
        <f t="shared" si="763"/>
        <v>510.16502899999995</v>
      </c>
      <c r="Z644" s="20">
        <f t="shared" si="764"/>
        <v>510.16502899999995</v>
      </c>
      <c r="AA644" s="25">
        <f t="shared" si="765"/>
        <v>0</v>
      </c>
      <c r="AB644" s="25">
        <f t="shared" si="766"/>
        <v>567.66999999999996</v>
      </c>
      <c r="AC644" s="25">
        <f t="shared" si="767"/>
        <v>567.66999999999996</v>
      </c>
      <c r="AD644" s="25">
        <f t="shared" si="768"/>
        <v>0</v>
      </c>
      <c r="AE644" s="25">
        <f t="shared" si="769"/>
        <v>57.504970999999998</v>
      </c>
      <c r="AF644" s="25">
        <f t="shared" si="770"/>
        <v>57.504970999999998</v>
      </c>
      <c r="AG644" s="25">
        <f t="shared" si="771"/>
        <v>0</v>
      </c>
      <c r="AH644" s="25">
        <f t="shared" si="772"/>
        <v>510.16502899999995</v>
      </c>
      <c r="AI644" s="25">
        <f t="shared" si="773"/>
        <v>510.16502899999995</v>
      </c>
      <c r="AJ644" s="7" t="s">
        <v>52</v>
      </c>
    </row>
    <row r="645" spans="1:36" outlineLevel="3" x14ac:dyDescent="0.25">
      <c r="A645" s="102" t="s">
        <v>150</v>
      </c>
      <c r="B645" s="99"/>
      <c r="N645" s="23">
        <f t="shared" si="754"/>
        <v>0</v>
      </c>
      <c r="O645" s="23">
        <f t="shared" si="755"/>
        <v>0</v>
      </c>
      <c r="P645" s="103"/>
      <c r="Q645" s="117">
        <v>0.1013</v>
      </c>
      <c r="R645" s="11">
        <f t="shared" si="756"/>
        <v>0</v>
      </c>
      <c r="S645" s="6">
        <f t="shared" si="757"/>
        <v>0</v>
      </c>
      <c r="T645" s="20">
        <f t="shared" si="758"/>
        <v>0</v>
      </c>
      <c r="U645" s="11">
        <f t="shared" si="759"/>
        <v>0</v>
      </c>
      <c r="V645" s="6">
        <f t="shared" si="760"/>
        <v>0</v>
      </c>
      <c r="W645" s="20">
        <f t="shared" si="761"/>
        <v>0</v>
      </c>
      <c r="X645" s="11">
        <f t="shared" si="762"/>
        <v>0</v>
      </c>
      <c r="Y645" s="6">
        <f t="shared" si="763"/>
        <v>0</v>
      </c>
      <c r="Z645" s="20">
        <f t="shared" si="764"/>
        <v>0</v>
      </c>
      <c r="AA645" s="25">
        <f t="shared" si="765"/>
        <v>0</v>
      </c>
      <c r="AB645" s="25">
        <f t="shared" si="766"/>
        <v>0</v>
      </c>
      <c r="AC645" s="25">
        <f t="shared" si="767"/>
        <v>0</v>
      </c>
      <c r="AD645" s="25">
        <f t="shared" si="768"/>
        <v>0</v>
      </c>
      <c r="AE645" s="25">
        <f t="shared" si="769"/>
        <v>0</v>
      </c>
      <c r="AF645" s="25">
        <f t="shared" si="770"/>
        <v>0</v>
      </c>
      <c r="AG645" s="25">
        <f t="shared" si="771"/>
        <v>0</v>
      </c>
      <c r="AH645" s="25">
        <f t="shared" si="772"/>
        <v>0</v>
      </c>
      <c r="AI645" s="25">
        <f t="shared" si="773"/>
        <v>0</v>
      </c>
      <c r="AJ645" s="7" t="s">
        <v>52</v>
      </c>
    </row>
    <row r="646" spans="1:36" outlineLevel="3" x14ac:dyDescent="0.25">
      <c r="A646" s="102" t="s">
        <v>150</v>
      </c>
      <c r="B646" s="99">
        <v>1580.45</v>
      </c>
      <c r="N646" s="23">
        <f t="shared" si="754"/>
        <v>1580.45</v>
      </c>
      <c r="O646" s="23">
        <f t="shared" si="755"/>
        <v>1580.45</v>
      </c>
      <c r="P646" s="103"/>
      <c r="Q646" s="117">
        <v>0.1013</v>
      </c>
      <c r="R646" s="11">
        <f t="shared" si="756"/>
        <v>0</v>
      </c>
      <c r="S646" s="6">
        <f t="shared" si="757"/>
        <v>1580.45</v>
      </c>
      <c r="T646" s="20">
        <f t="shared" si="758"/>
        <v>1580.45</v>
      </c>
      <c r="U646" s="11">
        <f t="shared" si="759"/>
        <v>0</v>
      </c>
      <c r="V646" s="6">
        <f t="shared" si="760"/>
        <v>160.09958500000002</v>
      </c>
      <c r="W646" s="20">
        <f t="shared" si="761"/>
        <v>160.09958500000002</v>
      </c>
      <c r="X646" s="11">
        <f t="shared" si="762"/>
        <v>0</v>
      </c>
      <c r="Y646" s="6">
        <f t="shared" si="763"/>
        <v>1420.3504150000001</v>
      </c>
      <c r="Z646" s="20">
        <f t="shared" si="764"/>
        <v>1420.3504150000001</v>
      </c>
      <c r="AA646" s="25">
        <f t="shared" si="765"/>
        <v>0</v>
      </c>
      <c r="AB646" s="25">
        <f t="shared" si="766"/>
        <v>1580.45</v>
      </c>
      <c r="AC646" s="25">
        <f t="shared" si="767"/>
        <v>1580.45</v>
      </c>
      <c r="AD646" s="25">
        <f t="shared" si="768"/>
        <v>0</v>
      </c>
      <c r="AE646" s="25">
        <f t="shared" si="769"/>
        <v>160.09958500000002</v>
      </c>
      <c r="AF646" s="25">
        <f t="shared" si="770"/>
        <v>160.09958500000002</v>
      </c>
      <c r="AG646" s="25">
        <f t="shared" si="771"/>
        <v>0</v>
      </c>
      <c r="AH646" s="25">
        <f t="shared" si="772"/>
        <v>1420.3504150000001</v>
      </c>
      <c r="AI646" s="25">
        <f t="shared" si="773"/>
        <v>1420.3504150000001</v>
      </c>
      <c r="AJ646" s="7" t="s">
        <v>52</v>
      </c>
    </row>
    <row r="647" spans="1:36" outlineLevel="3" x14ac:dyDescent="0.25">
      <c r="A647" s="102" t="s">
        <v>150</v>
      </c>
      <c r="B647" s="99">
        <v>37297.54</v>
      </c>
      <c r="N647" s="23">
        <f t="shared" si="754"/>
        <v>37297.54</v>
      </c>
      <c r="O647" s="23">
        <f t="shared" si="755"/>
        <v>37297.54</v>
      </c>
      <c r="P647" s="103"/>
      <c r="Q647" s="117">
        <v>0.1013</v>
      </c>
      <c r="R647" s="11">
        <f t="shared" si="756"/>
        <v>0</v>
      </c>
      <c r="S647" s="6">
        <f t="shared" si="757"/>
        <v>37297.54</v>
      </c>
      <c r="T647" s="20">
        <f t="shared" si="758"/>
        <v>37297.54</v>
      </c>
      <c r="U647" s="11">
        <f t="shared" si="759"/>
        <v>0</v>
      </c>
      <c r="V647" s="6">
        <f t="shared" si="760"/>
        <v>3778.2408020000003</v>
      </c>
      <c r="W647" s="20">
        <f t="shared" si="761"/>
        <v>3778.2408020000003</v>
      </c>
      <c r="X647" s="11">
        <f t="shared" si="762"/>
        <v>0</v>
      </c>
      <c r="Y647" s="6">
        <f t="shared" si="763"/>
        <v>33519.299198000001</v>
      </c>
      <c r="Z647" s="20">
        <f t="shared" si="764"/>
        <v>33519.299198000001</v>
      </c>
      <c r="AA647" s="25">
        <f t="shared" si="765"/>
        <v>0</v>
      </c>
      <c r="AB647" s="25">
        <f t="shared" si="766"/>
        <v>37297.54</v>
      </c>
      <c r="AC647" s="25">
        <f t="shared" si="767"/>
        <v>37297.54</v>
      </c>
      <c r="AD647" s="25">
        <f t="shared" si="768"/>
        <v>0</v>
      </c>
      <c r="AE647" s="25">
        <f t="shared" si="769"/>
        <v>3778.2408020000003</v>
      </c>
      <c r="AF647" s="25">
        <f t="shared" si="770"/>
        <v>3778.2408020000003</v>
      </c>
      <c r="AG647" s="25">
        <f t="shared" si="771"/>
        <v>0</v>
      </c>
      <c r="AH647" s="25">
        <f t="shared" si="772"/>
        <v>33519.299198000001</v>
      </c>
      <c r="AI647" s="25">
        <f t="shared" si="773"/>
        <v>33519.299198000001</v>
      </c>
      <c r="AJ647" s="7" t="s">
        <v>52</v>
      </c>
    </row>
    <row r="648" spans="1:36" outlineLevel="3" x14ac:dyDescent="0.25">
      <c r="A648" s="102" t="s">
        <v>150</v>
      </c>
      <c r="B648" s="99"/>
      <c r="N648" s="23">
        <f t="shared" si="754"/>
        <v>0</v>
      </c>
      <c r="O648" s="23">
        <f t="shared" si="755"/>
        <v>0</v>
      </c>
      <c r="P648" s="103"/>
      <c r="Q648" s="117">
        <v>0.1013</v>
      </c>
      <c r="R648" s="11">
        <f t="shared" si="756"/>
        <v>0</v>
      </c>
      <c r="S648" s="6">
        <f t="shared" si="757"/>
        <v>0</v>
      </c>
      <c r="T648" s="20">
        <f t="shared" si="758"/>
        <v>0</v>
      </c>
      <c r="U648" s="11">
        <f t="shared" si="759"/>
        <v>0</v>
      </c>
      <c r="V648" s="6">
        <f t="shared" si="760"/>
        <v>0</v>
      </c>
      <c r="W648" s="20">
        <f t="shared" si="761"/>
        <v>0</v>
      </c>
      <c r="X648" s="11">
        <f t="shared" si="762"/>
        <v>0</v>
      </c>
      <c r="Y648" s="6">
        <f t="shared" si="763"/>
        <v>0</v>
      </c>
      <c r="Z648" s="20">
        <f t="shared" si="764"/>
        <v>0</v>
      </c>
      <c r="AA648" s="25">
        <f t="shared" si="765"/>
        <v>0</v>
      </c>
      <c r="AB648" s="25">
        <f t="shared" si="766"/>
        <v>0</v>
      </c>
      <c r="AC648" s="25">
        <f t="shared" si="767"/>
        <v>0</v>
      </c>
      <c r="AD648" s="25">
        <f t="shared" si="768"/>
        <v>0</v>
      </c>
      <c r="AE648" s="25">
        <f t="shared" si="769"/>
        <v>0</v>
      </c>
      <c r="AF648" s="25">
        <f t="shared" si="770"/>
        <v>0</v>
      </c>
      <c r="AG648" s="25">
        <f t="shared" si="771"/>
        <v>0</v>
      </c>
      <c r="AH648" s="25">
        <f t="shared" si="772"/>
        <v>0</v>
      </c>
      <c r="AI648" s="25">
        <f t="shared" si="773"/>
        <v>0</v>
      </c>
      <c r="AJ648" s="7" t="s">
        <v>52</v>
      </c>
    </row>
    <row r="649" spans="1:36" outlineLevel="3" x14ac:dyDescent="0.25">
      <c r="A649" s="102" t="s">
        <v>150</v>
      </c>
      <c r="B649" s="99">
        <v>47997.42</v>
      </c>
      <c r="N649" s="23">
        <f t="shared" si="754"/>
        <v>47997.42</v>
      </c>
      <c r="O649" s="23">
        <f t="shared" si="755"/>
        <v>47997.42</v>
      </c>
      <c r="P649" s="103"/>
      <c r="Q649" s="117">
        <v>0.1013</v>
      </c>
      <c r="R649" s="11">
        <f t="shared" si="756"/>
        <v>0</v>
      </c>
      <c r="S649" s="6">
        <f t="shared" si="757"/>
        <v>47997.42</v>
      </c>
      <c r="T649" s="20">
        <f t="shared" si="758"/>
        <v>47997.42</v>
      </c>
      <c r="U649" s="11">
        <f t="shared" si="759"/>
        <v>0</v>
      </c>
      <c r="V649" s="6">
        <f t="shared" si="760"/>
        <v>4862.1386459999994</v>
      </c>
      <c r="W649" s="20">
        <f t="shared" si="761"/>
        <v>4862.1386459999994</v>
      </c>
      <c r="X649" s="11">
        <f t="shared" si="762"/>
        <v>0</v>
      </c>
      <c r="Y649" s="6">
        <f t="shared" si="763"/>
        <v>43135.281353999999</v>
      </c>
      <c r="Z649" s="20">
        <f t="shared" si="764"/>
        <v>43135.281353999999</v>
      </c>
      <c r="AA649" s="25">
        <f t="shared" si="765"/>
        <v>0</v>
      </c>
      <c r="AB649" s="25">
        <f t="shared" si="766"/>
        <v>47997.42</v>
      </c>
      <c r="AC649" s="25">
        <f t="shared" si="767"/>
        <v>47997.42</v>
      </c>
      <c r="AD649" s="25">
        <f t="shared" si="768"/>
        <v>0</v>
      </c>
      <c r="AE649" s="25">
        <f t="shared" si="769"/>
        <v>4862.1386459999994</v>
      </c>
      <c r="AF649" s="25">
        <f t="shared" si="770"/>
        <v>4862.1386459999994</v>
      </c>
      <c r="AG649" s="25">
        <f t="shared" si="771"/>
        <v>0</v>
      </c>
      <c r="AH649" s="25">
        <f t="shared" si="772"/>
        <v>43135.281353999999</v>
      </c>
      <c r="AI649" s="25">
        <f t="shared" si="773"/>
        <v>43135.281353999999</v>
      </c>
      <c r="AJ649" s="7" t="s">
        <v>52</v>
      </c>
    </row>
    <row r="650" spans="1:36" outlineLevel="3" x14ac:dyDescent="0.25">
      <c r="A650" s="102" t="s">
        <v>150</v>
      </c>
      <c r="B650" s="99">
        <v>4976.18</v>
      </c>
      <c r="N650" s="23">
        <f t="shared" si="754"/>
        <v>4976.18</v>
      </c>
      <c r="O650" s="23">
        <f t="shared" si="755"/>
        <v>4976.18</v>
      </c>
      <c r="P650" s="103"/>
      <c r="Q650" s="117">
        <v>0.1013</v>
      </c>
      <c r="R650" s="11">
        <f t="shared" si="756"/>
        <v>0</v>
      </c>
      <c r="S650" s="6">
        <f t="shared" si="757"/>
        <v>4976.18</v>
      </c>
      <c r="T650" s="20">
        <f t="shared" si="758"/>
        <v>4976.18</v>
      </c>
      <c r="U650" s="11">
        <f t="shared" si="759"/>
        <v>0</v>
      </c>
      <c r="V650" s="6">
        <f t="shared" si="760"/>
        <v>504.08703400000002</v>
      </c>
      <c r="W650" s="20">
        <f t="shared" si="761"/>
        <v>504.08703400000002</v>
      </c>
      <c r="X650" s="11">
        <f t="shared" si="762"/>
        <v>0</v>
      </c>
      <c r="Y650" s="6">
        <f t="shared" si="763"/>
        <v>4472.0929660000002</v>
      </c>
      <c r="Z650" s="20">
        <f t="shared" si="764"/>
        <v>4472.0929660000002</v>
      </c>
      <c r="AA650" s="25">
        <f t="shared" si="765"/>
        <v>0</v>
      </c>
      <c r="AB650" s="25">
        <f t="shared" si="766"/>
        <v>4976.18</v>
      </c>
      <c r="AC650" s="25">
        <f t="shared" si="767"/>
        <v>4976.18</v>
      </c>
      <c r="AD650" s="25">
        <f t="shared" si="768"/>
        <v>0</v>
      </c>
      <c r="AE650" s="25">
        <f t="shared" si="769"/>
        <v>504.08703400000002</v>
      </c>
      <c r="AF650" s="25">
        <f t="shared" si="770"/>
        <v>504.08703400000002</v>
      </c>
      <c r="AG650" s="25">
        <f t="shared" si="771"/>
        <v>0</v>
      </c>
      <c r="AH650" s="25">
        <f t="shared" si="772"/>
        <v>4472.0929660000002</v>
      </c>
      <c r="AI650" s="25">
        <f t="shared" si="773"/>
        <v>4472.0929660000002</v>
      </c>
      <c r="AJ650" s="7" t="s">
        <v>52</v>
      </c>
    </row>
    <row r="651" spans="1:36" outlineLevel="3" x14ac:dyDescent="0.25">
      <c r="A651" s="102" t="s">
        <v>150</v>
      </c>
      <c r="B651" s="99">
        <v>454.46</v>
      </c>
      <c r="N651" s="23">
        <f t="shared" si="754"/>
        <v>454.46</v>
      </c>
      <c r="O651" s="23">
        <f t="shared" si="755"/>
        <v>454.46</v>
      </c>
      <c r="P651" s="103"/>
      <c r="Q651" s="117">
        <v>0.1013</v>
      </c>
      <c r="R651" s="11">
        <f t="shared" si="756"/>
        <v>0</v>
      </c>
      <c r="S651" s="6">
        <f t="shared" si="757"/>
        <v>454.46</v>
      </c>
      <c r="T651" s="20">
        <f t="shared" si="758"/>
        <v>454.46</v>
      </c>
      <c r="U651" s="11">
        <f t="shared" si="759"/>
        <v>0</v>
      </c>
      <c r="V651" s="6">
        <f t="shared" si="760"/>
        <v>46.036797999999997</v>
      </c>
      <c r="W651" s="20">
        <f t="shared" si="761"/>
        <v>46.036797999999997</v>
      </c>
      <c r="X651" s="11">
        <f t="shared" si="762"/>
        <v>0</v>
      </c>
      <c r="Y651" s="6">
        <f t="shared" si="763"/>
        <v>408.423202</v>
      </c>
      <c r="Z651" s="20">
        <f t="shared" si="764"/>
        <v>408.423202</v>
      </c>
      <c r="AA651" s="25">
        <f t="shared" si="765"/>
        <v>0</v>
      </c>
      <c r="AB651" s="25">
        <f t="shared" si="766"/>
        <v>454.46</v>
      </c>
      <c r="AC651" s="25">
        <f t="shared" si="767"/>
        <v>454.46</v>
      </c>
      <c r="AD651" s="25">
        <f t="shared" si="768"/>
        <v>0</v>
      </c>
      <c r="AE651" s="25">
        <f t="shared" si="769"/>
        <v>46.036797999999997</v>
      </c>
      <c r="AF651" s="25">
        <f t="shared" si="770"/>
        <v>46.036797999999997</v>
      </c>
      <c r="AG651" s="25">
        <f t="shared" si="771"/>
        <v>0</v>
      </c>
      <c r="AH651" s="25">
        <f t="shared" si="772"/>
        <v>408.423202</v>
      </c>
      <c r="AI651" s="25">
        <f t="shared" si="773"/>
        <v>408.423202</v>
      </c>
      <c r="AJ651" s="7" t="s">
        <v>52</v>
      </c>
    </row>
    <row r="652" spans="1:36" outlineLevel="3" x14ac:dyDescent="0.25">
      <c r="A652" s="102" t="s">
        <v>150</v>
      </c>
      <c r="B652" s="99">
        <v>65402.25</v>
      </c>
      <c r="N652" s="23">
        <f t="shared" si="754"/>
        <v>65402.25</v>
      </c>
      <c r="O652" s="23">
        <f t="shared" si="755"/>
        <v>65402.25</v>
      </c>
      <c r="P652" s="103"/>
      <c r="Q652" s="117">
        <v>0.1013</v>
      </c>
      <c r="R652" s="11">
        <f t="shared" si="756"/>
        <v>0</v>
      </c>
      <c r="S652" s="6">
        <f t="shared" si="757"/>
        <v>65402.25</v>
      </c>
      <c r="T652" s="20">
        <f t="shared" si="758"/>
        <v>65402.25</v>
      </c>
      <c r="U652" s="11">
        <f t="shared" si="759"/>
        <v>0</v>
      </c>
      <c r="V652" s="6">
        <f t="shared" si="760"/>
        <v>6625.2479249999997</v>
      </c>
      <c r="W652" s="20">
        <f t="shared" si="761"/>
        <v>6625.2479249999997</v>
      </c>
      <c r="X652" s="11">
        <f t="shared" si="762"/>
        <v>0</v>
      </c>
      <c r="Y652" s="6">
        <f t="shared" si="763"/>
        <v>58777.002074999997</v>
      </c>
      <c r="Z652" s="20">
        <f t="shared" si="764"/>
        <v>58777.002074999997</v>
      </c>
      <c r="AA652" s="25">
        <f t="shared" si="765"/>
        <v>0</v>
      </c>
      <c r="AB652" s="25">
        <f t="shared" si="766"/>
        <v>65402.25</v>
      </c>
      <c r="AC652" s="25">
        <f t="shared" si="767"/>
        <v>65402.25</v>
      </c>
      <c r="AD652" s="25">
        <f t="shared" si="768"/>
        <v>0</v>
      </c>
      <c r="AE652" s="25">
        <f t="shared" si="769"/>
        <v>6625.2479249999997</v>
      </c>
      <c r="AF652" s="25">
        <f t="shared" si="770"/>
        <v>6625.2479249999997</v>
      </c>
      <c r="AG652" s="25">
        <f t="shared" si="771"/>
        <v>0</v>
      </c>
      <c r="AH652" s="25">
        <f t="shared" si="772"/>
        <v>58777.002074999997</v>
      </c>
      <c r="AI652" s="25">
        <f t="shared" si="773"/>
        <v>58777.002074999997</v>
      </c>
      <c r="AJ652" s="7" t="s">
        <v>52</v>
      </c>
    </row>
    <row r="653" spans="1:36" outlineLevel="3" x14ac:dyDescent="0.25">
      <c r="A653" s="102" t="s">
        <v>150</v>
      </c>
      <c r="B653" s="99">
        <v>32906.65</v>
      </c>
      <c r="N653" s="23">
        <f t="shared" si="754"/>
        <v>32906.65</v>
      </c>
      <c r="O653" s="23">
        <f t="shared" si="755"/>
        <v>32906.65</v>
      </c>
      <c r="P653" s="103"/>
      <c r="Q653" s="117">
        <v>0.1013</v>
      </c>
      <c r="R653" s="11">
        <f t="shared" si="756"/>
        <v>0</v>
      </c>
      <c r="S653" s="6">
        <f t="shared" si="757"/>
        <v>32906.65</v>
      </c>
      <c r="T653" s="20">
        <f t="shared" si="758"/>
        <v>32906.65</v>
      </c>
      <c r="U653" s="11">
        <f t="shared" si="759"/>
        <v>0</v>
      </c>
      <c r="V653" s="6">
        <f t="shared" si="760"/>
        <v>3333.4436450000003</v>
      </c>
      <c r="W653" s="20">
        <f t="shared" si="761"/>
        <v>3333.4436450000003</v>
      </c>
      <c r="X653" s="11">
        <f t="shared" si="762"/>
        <v>0</v>
      </c>
      <c r="Y653" s="6">
        <f t="shared" si="763"/>
        <v>29573.206355000002</v>
      </c>
      <c r="Z653" s="20">
        <f t="shared" si="764"/>
        <v>29573.206355000002</v>
      </c>
      <c r="AA653" s="25">
        <f t="shared" si="765"/>
        <v>0</v>
      </c>
      <c r="AB653" s="25">
        <f t="shared" si="766"/>
        <v>32906.65</v>
      </c>
      <c r="AC653" s="25">
        <f t="shared" si="767"/>
        <v>32906.65</v>
      </c>
      <c r="AD653" s="25">
        <f t="shared" si="768"/>
        <v>0</v>
      </c>
      <c r="AE653" s="25">
        <f t="shared" si="769"/>
        <v>3333.4436450000003</v>
      </c>
      <c r="AF653" s="25">
        <f t="shared" si="770"/>
        <v>3333.4436450000003</v>
      </c>
      <c r="AG653" s="25">
        <f t="shared" si="771"/>
        <v>0</v>
      </c>
      <c r="AH653" s="25">
        <f t="shared" si="772"/>
        <v>29573.206355000002</v>
      </c>
      <c r="AI653" s="25">
        <f t="shared" si="773"/>
        <v>29573.206355000002</v>
      </c>
      <c r="AJ653" s="7" t="s">
        <v>52</v>
      </c>
    </row>
    <row r="654" spans="1:36" outlineLevel="3" x14ac:dyDescent="0.25">
      <c r="A654" s="102" t="s">
        <v>150</v>
      </c>
      <c r="B654" s="99">
        <v>45532.43</v>
      </c>
      <c r="N654" s="23">
        <f t="shared" si="754"/>
        <v>45532.43</v>
      </c>
      <c r="O654" s="23">
        <f t="shared" si="755"/>
        <v>45532.43</v>
      </c>
      <c r="P654" s="103"/>
      <c r="Q654" s="117">
        <v>0.1013</v>
      </c>
      <c r="R654" s="11">
        <f t="shared" si="756"/>
        <v>0</v>
      </c>
      <c r="S654" s="6">
        <f t="shared" si="757"/>
        <v>45532.43</v>
      </c>
      <c r="T654" s="20">
        <f t="shared" si="758"/>
        <v>45532.43</v>
      </c>
      <c r="U654" s="11">
        <f t="shared" si="759"/>
        <v>0</v>
      </c>
      <c r="V654" s="6">
        <f t="shared" si="760"/>
        <v>4612.4351589999997</v>
      </c>
      <c r="W654" s="20">
        <f t="shared" si="761"/>
        <v>4612.4351589999997</v>
      </c>
      <c r="X654" s="11">
        <f t="shared" si="762"/>
        <v>0</v>
      </c>
      <c r="Y654" s="6">
        <f t="shared" si="763"/>
        <v>40919.994841</v>
      </c>
      <c r="Z654" s="20">
        <f t="shared" si="764"/>
        <v>40919.994841</v>
      </c>
      <c r="AA654" s="25">
        <f t="shared" si="765"/>
        <v>0</v>
      </c>
      <c r="AB654" s="25">
        <f t="shared" si="766"/>
        <v>45532.43</v>
      </c>
      <c r="AC654" s="25">
        <f t="shared" si="767"/>
        <v>45532.43</v>
      </c>
      <c r="AD654" s="25">
        <f t="shared" si="768"/>
        <v>0</v>
      </c>
      <c r="AE654" s="25">
        <f t="shared" si="769"/>
        <v>4612.4351589999997</v>
      </c>
      <c r="AF654" s="25">
        <f t="shared" si="770"/>
        <v>4612.4351589999997</v>
      </c>
      <c r="AG654" s="25">
        <f t="shared" si="771"/>
        <v>0</v>
      </c>
      <c r="AH654" s="25">
        <f t="shared" si="772"/>
        <v>40919.994841</v>
      </c>
      <c r="AI654" s="25">
        <f t="shared" si="773"/>
        <v>40919.994841</v>
      </c>
      <c r="AJ654" s="7" t="s">
        <v>52</v>
      </c>
    </row>
    <row r="655" spans="1:36" outlineLevel="3" x14ac:dyDescent="0.25">
      <c r="A655" s="102" t="s">
        <v>150</v>
      </c>
      <c r="B655" s="99">
        <v>27309.69</v>
      </c>
      <c r="N655" s="23">
        <f t="shared" si="754"/>
        <v>27309.69</v>
      </c>
      <c r="O655" s="23">
        <f t="shared" si="755"/>
        <v>27309.69</v>
      </c>
      <c r="P655" s="103"/>
      <c r="Q655" s="117">
        <v>0.1013</v>
      </c>
      <c r="R655" s="11">
        <f t="shared" si="756"/>
        <v>0</v>
      </c>
      <c r="S655" s="6">
        <f t="shared" si="757"/>
        <v>27309.69</v>
      </c>
      <c r="T655" s="20">
        <f t="shared" si="758"/>
        <v>27309.69</v>
      </c>
      <c r="U655" s="11">
        <f t="shared" si="759"/>
        <v>0</v>
      </c>
      <c r="V655" s="6">
        <f t="shared" si="760"/>
        <v>2766.4715969999997</v>
      </c>
      <c r="W655" s="20">
        <f t="shared" si="761"/>
        <v>2766.4715969999997</v>
      </c>
      <c r="X655" s="11">
        <f t="shared" si="762"/>
        <v>0</v>
      </c>
      <c r="Y655" s="6">
        <f t="shared" si="763"/>
        <v>24543.218402999999</v>
      </c>
      <c r="Z655" s="20">
        <f t="shared" si="764"/>
        <v>24543.218402999999</v>
      </c>
      <c r="AA655" s="25">
        <f t="shared" si="765"/>
        <v>0</v>
      </c>
      <c r="AB655" s="25">
        <f t="shared" si="766"/>
        <v>27309.69</v>
      </c>
      <c r="AC655" s="25">
        <f t="shared" si="767"/>
        <v>27309.69</v>
      </c>
      <c r="AD655" s="25">
        <f t="shared" si="768"/>
        <v>0</v>
      </c>
      <c r="AE655" s="25">
        <f t="shared" si="769"/>
        <v>2766.4715969999997</v>
      </c>
      <c r="AF655" s="25">
        <f t="shared" si="770"/>
        <v>2766.4715969999997</v>
      </c>
      <c r="AG655" s="25">
        <f t="shared" si="771"/>
        <v>0</v>
      </c>
      <c r="AH655" s="25">
        <f t="shared" si="772"/>
        <v>24543.218402999999</v>
      </c>
      <c r="AI655" s="25">
        <f t="shared" si="773"/>
        <v>24543.218402999999</v>
      </c>
      <c r="AJ655" s="7" t="s">
        <v>52</v>
      </c>
    </row>
    <row r="656" spans="1:36" outlineLevel="3" x14ac:dyDescent="0.25">
      <c r="A656" s="102" t="s">
        <v>150</v>
      </c>
      <c r="B656" s="99">
        <v>1429</v>
      </c>
      <c r="N656" s="23">
        <f t="shared" si="754"/>
        <v>1429</v>
      </c>
      <c r="O656" s="23">
        <f t="shared" si="755"/>
        <v>1429</v>
      </c>
      <c r="P656" s="103"/>
      <c r="Q656" s="117">
        <v>0.1013</v>
      </c>
      <c r="R656" s="11">
        <f t="shared" si="756"/>
        <v>0</v>
      </c>
      <c r="S656" s="6">
        <f t="shared" si="757"/>
        <v>1429</v>
      </c>
      <c r="T656" s="20">
        <f t="shared" si="758"/>
        <v>1429</v>
      </c>
      <c r="U656" s="11">
        <f t="shared" si="759"/>
        <v>0</v>
      </c>
      <c r="V656" s="6">
        <f t="shared" si="760"/>
        <v>144.7577</v>
      </c>
      <c r="W656" s="20">
        <f t="shared" si="761"/>
        <v>144.7577</v>
      </c>
      <c r="X656" s="11">
        <f t="shared" si="762"/>
        <v>0</v>
      </c>
      <c r="Y656" s="6">
        <f t="shared" si="763"/>
        <v>1284.2422999999999</v>
      </c>
      <c r="Z656" s="20">
        <f t="shared" si="764"/>
        <v>1284.2422999999999</v>
      </c>
      <c r="AA656" s="25">
        <f t="shared" si="765"/>
        <v>0</v>
      </c>
      <c r="AB656" s="25">
        <f t="shared" si="766"/>
        <v>1429</v>
      </c>
      <c r="AC656" s="25">
        <f t="shared" si="767"/>
        <v>1429</v>
      </c>
      <c r="AD656" s="25">
        <f t="shared" si="768"/>
        <v>0</v>
      </c>
      <c r="AE656" s="25">
        <f t="shared" si="769"/>
        <v>144.7577</v>
      </c>
      <c r="AF656" s="25">
        <f t="shared" si="770"/>
        <v>144.7577</v>
      </c>
      <c r="AG656" s="25">
        <f t="shared" si="771"/>
        <v>0</v>
      </c>
      <c r="AH656" s="25">
        <f t="shared" si="772"/>
        <v>1284.2422999999999</v>
      </c>
      <c r="AI656" s="25">
        <f t="shared" si="773"/>
        <v>1284.2422999999999</v>
      </c>
      <c r="AJ656" s="7" t="s">
        <v>52</v>
      </c>
    </row>
    <row r="657" spans="1:36" outlineLevel="3" x14ac:dyDescent="0.25">
      <c r="A657" s="102" t="s">
        <v>150</v>
      </c>
      <c r="B657" s="99">
        <v>184786.55</v>
      </c>
      <c r="N657" s="23">
        <f t="shared" si="754"/>
        <v>184786.55</v>
      </c>
      <c r="O657" s="23">
        <f t="shared" si="755"/>
        <v>184786.55</v>
      </c>
      <c r="P657" s="103"/>
      <c r="Q657" s="117">
        <v>0.1013</v>
      </c>
      <c r="R657" s="11">
        <f t="shared" si="756"/>
        <v>0</v>
      </c>
      <c r="S657" s="6">
        <f t="shared" si="757"/>
        <v>184786.55</v>
      </c>
      <c r="T657" s="20">
        <f t="shared" si="758"/>
        <v>184786.55</v>
      </c>
      <c r="U657" s="11">
        <f t="shared" si="759"/>
        <v>0</v>
      </c>
      <c r="V657" s="6">
        <f t="shared" si="760"/>
        <v>18718.877515</v>
      </c>
      <c r="W657" s="20">
        <f t="shared" si="761"/>
        <v>18718.877515</v>
      </c>
      <c r="X657" s="11">
        <f t="shared" si="762"/>
        <v>0</v>
      </c>
      <c r="Y657" s="6">
        <f t="shared" si="763"/>
        <v>166067.67248499999</v>
      </c>
      <c r="Z657" s="20">
        <f t="shared" si="764"/>
        <v>166067.67248499999</v>
      </c>
      <c r="AA657" s="25">
        <f t="shared" si="765"/>
        <v>0</v>
      </c>
      <c r="AB657" s="25">
        <f t="shared" si="766"/>
        <v>184786.55</v>
      </c>
      <c r="AC657" s="25">
        <f t="shared" si="767"/>
        <v>184786.55</v>
      </c>
      <c r="AD657" s="25">
        <f t="shared" si="768"/>
        <v>0</v>
      </c>
      <c r="AE657" s="25">
        <f t="shared" si="769"/>
        <v>18718.877515</v>
      </c>
      <c r="AF657" s="25">
        <f t="shared" si="770"/>
        <v>18718.877515</v>
      </c>
      <c r="AG657" s="25">
        <f t="shared" si="771"/>
        <v>0</v>
      </c>
      <c r="AH657" s="25">
        <f t="shared" si="772"/>
        <v>166067.67248499999</v>
      </c>
      <c r="AI657" s="25">
        <f t="shared" si="773"/>
        <v>166067.67248499999</v>
      </c>
      <c r="AJ657" s="7" t="s">
        <v>52</v>
      </c>
    </row>
    <row r="658" spans="1:36" outlineLevel="3" x14ac:dyDescent="0.25">
      <c r="A658" s="102" t="s">
        <v>150</v>
      </c>
      <c r="B658" s="99">
        <v>2028.17</v>
      </c>
      <c r="N658" s="23">
        <f t="shared" si="754"/>
        <v>2028.17</v>
      </c>
      <c r="O658" s="23">
        <f t="shared" si="755"/>
        <v>2028.17</v>
      </c>
      <c r="P658" s="103"/>
      <c r="Q658" s="117">
        <v>0.1013</v>
      </c>
      <c r="R658" s="11">
        <f t="shared" si="756"/>
        <v>0</v>
      </c>
      <c r="S658" s="6">
        <f t="shared" si="757"/>
        <v>2028.17</v>
      </c>
      <c r="T658" s="20">
        <f t="shared" si="758"/>
        <v>2028.17</v>
      </c>
      <c r="U658" s="11">
        <f t="shared" si="759"/>
        <v>0</v>
      </c>
      <c r="V658" s="6">
        <f t="shared" si="760"/>
        <v>205.453621</v>
      </c>
      <c r="W658" s="20">
        <f t="shared" si="761"/>
        <v>205.453621</v>
      </c>
      <c r="X658" s="11">
        <f t="shared" si="762"/>
        <v>0</v>
      </c>
      <c r="Y658" s="6">
        <f t="shared" si="763"/>
        <v>1822.716379</v>
      </c>
      <c r="Z658" s="20">
        <f t="shared" si="764"/>
        <v>1822.716379</v>
      </c>
      <c r="AA658" s="25">
        <f t="shared" si="765"/>
        <v>0</v>
      </c>
      <c r="AB658" s="25">
        <f t="shared" si="766"/>
        <v>2028.17</v>
      </c>
      <c r="AC658" s="25">
        <f t="shared" si="767"/>
        <v>2028.17</v>
      </c>
      <c r="AD658" s="25">
        <f t="shared" si="768"/>
        <v>0</v>
      </c>
      <c r="AE658" s="25">
        <f t="shared" si="769"/>
        <v>205.453621</v>
      </c>
      <c r="AF658" s="25">
        <f t="shared" si="770"/>
        <v>205.453621</v>
      </c>
      <c r="AG658" s="25">
        <f t="shared" si="771"/>
        <v>0</v>
      </c>
      <c r="AH658" s="25">
        <f t="shared" si="772"/>
        <v>1822.716379</v>
      </c>
      <c r="AI658" s="25">
        <f t="shared" si="773"/>
        <v>1822.716379</v>
      </c>
      <c r="AJ658" s="7" t="s">
        <v>52</v>
      </c>
    </row>
    <row r="659" spans="1:36" outlineLevel="3" x14ac:dyDescent="0.25">
      <c r="A659" s="102" t="s">
        <v>150</v>
      </c>
      <c r="B659" s="99">
        <v>140675.70000000001</v>
      </c>
      <c r="N659" s="23">
        <f t="shared" si="754"/>
        <v>140675.70000000001</v>
      </c>
      <c r="O659" s="23">
        <f t="shared" si="755"/>
        <v>140675.70000000001</v>
      </c>
      <c r="P659" s="103"/>
      <c r="Q659" s="117">
        <v>0.1013</v>
      </c>
      <c r="R659" s="11">
        <f t="shared" si="756"/>
        <v>0</v>
      </c>
      <c r="S659" s="6">
        <f t="shared" si="757"/>
        <v>140675.70000000001</v>
      </c>
      <c r="T659" s="20">
        <f t="shared" si="758"/>
        <v>140675.70000000001</v>
      </c>
      <c r="U659" s="11">
        <f t="shared" si="759"/>
        <v>0</v>
      </c>
      <c r="V659" s="6">
        <f t="shared" si="760"/>
        <v>14250.448410000001</v>
      </c>
      <c r="W659" s="20">
        <f t="shared" si="761"/>
        <v>14250.448410000001</v>
      </c>
      <c r="X659" s="11">
        <f t="shared" si="762"/>
        <v>0</v>
      </c>
      <c r="Y659" s="6">
        <f t="shared" si="763"/>
        <v>126425.25159000001</v>
      </c>
      <c r="Z659" s="20">
        <f t="shared" si="764"/>
        <v>126425.25159000001</v>
      </c>
      <c r="AA659" s="25">
        <f t="shared" si="765"/>
        <v>0</v>
      </c>
      <c r="AB659" s="25">
        <f t="shared" si="766"/>
        <v>140675.70000000001</v>
      </c>
      <c r="AC659" s="25">
        <f t="shared" si="767"/>
        <v>140675.70000000001</v>
      </c>
      <c r="AD659" s="25">
        <f t="shared" si="768"/>
        <v>0</v>
      </c>
      <c r="AE659" s="25">
        <f t="shared" si="769"/>
        <v>14250.448410000001</v>
      </c>
      <c r="AF659" s="25">
        <f t="shared" si="770"/>
        <v>14250.448410000001</v>
      </c>
      <c r="AG659" s="25">
        <f t="shared" si="771"/>
        <v>0</v>
      </c>
      <c r="AH659" s="25">
        <f t="shared" si="772"/>
        <v>126425.25159000001</v>
      </c>
      <c r="AI659" s="25">
        <f t="shared" si="773"/>
        <v>126425.25159000001</v>
      </c>
      <c r="AJ659" s="7" t="s">
        <v>52</v>
      </c>
    </row>
    <row r="660" spans="1:36" outlineLevel="3" x14ac:dyDescent="0.25">
      <c r="A660" s="102" t="s">
        <v>150</v>
      </c>
      <c r="B660" s="99">
        <v>22719.33</v>
      </c>
      <c r="N660" s="23">
        <f t="shared" si="754"/>
        <v>22719.33</v>
      </c>
      <c r="O660" s="23">
        <f t="shared" si="755"/>
        <v>22719.33</v>
      </c>
      <c r="P660" s="103"/>
      <c r="Q660" s="117">
        <v>0.1013</v>
      </c>
      <c r="R660" s="11">
        <f t="shared" si="756"/>
        <v>0</v>
      </c>
      <c r="S660" s="6">
        <f t="shared" si="757"/>
        <v>22719.33</v>
      </c>
      <c r="T660" s="20">
        <f t="shared" si="758"/>
        <v>22719.33</v>
      </c>
      <c r="U660" s="11">
        <f t="shared" si="759"/>
        <v>0</v>
      </c>
      <c r="V660" s="6">
        <f t="shared" si="760"/>
        <v>2301.4681290000003</v>
      </c>
      <c r="W660" s="20">
        <f t="shared" si="761"/>
        <v>2301.4681290000003</v>
      </c>
      <c r="X660" s="11">
        <f t="shared" si="762"/>
        <v>0</v>
      </c>
      <c r="Y660" s="6">
        <f t="shared" si="763"/>
        <v>20417.861871000001</v>
      </c>
      <c r="Z660" s="20">
        <f t="shared" si="764"/>
        <v>20417.861871000001</v>
      </c>
      <c r="AA660" s="25">
        <f t="shared" si="765"/>
        <v>0</v>
      </c>
      <c r="AB660" s="25">
        <f t="shared" si="766"/>
        <v>22719.33</v>
      </c>
      <c r="AC660" s="25">
        <f t="shared" si="767"/>
        <v>22719.33</v>
      </c>
      <c r="AD660" s="25">
        <f t="shared" si="768"/>
        <v>0</v>
      </c>
      <c r="AE660" s="25">
        <f t="shared" si="769"/>
        <v>2301.4681290000003</v>
      </c>
      <c r="AF660" s="25">
        <f t="shared" si="770"/>
        <v>2301.4681290000003</v>
      </c>
      <c r="AG660" s="25">
        <f t="shared" si="771"/>
        <v>0</v>
      </c>
      <c r="AH660" s="25">
        <f t="shared" si="772"/>
        <v>20417.861871000001</v>
      </c>
      <c r="AI660" s="25">
        <f t="shared" si="773"/>
        <v>20417.861871000001</v>
      </c>
      <c r="AJ660" s="7" t="s">
        <v>52</v>
      </c>
    </row>
    <row r="661" spans="1:36" outlineLevel="3" x14ac:dyDescent="0.25">
      <c r="A661" s="102" t="s">
        <v>150</v>
      </c>
      <c r="B661" s="99">
        <v>19216.759999999998</v>
      </c>
      <c r="N661" s="23">
        <f t="shared" si="754"/>
        <v>19216.759999999998</v>
      </c>
      <c r="O661" s="23">
        <f t="shared" si="755"/>
        <v>19216.759999999998</v>
      </c>
      <c r="P661" s="103"/>
      <c r="Q661" s="117">
        <v>0.1013</v>
      </c>
      <c r="R661" s="11">
        <f t="shared" si="756"/>
        <v>0</v>
      </c>
      <c r="S661" s="6">
        <f t="shared" si="757"/>
        <v>19216.759999999998</v>
      </c>
      <c r="T661" s="20">
        <f t="shared" si="758"/>
        <v>19216.759999999998</v>
      </c>
      <c r="U661" s="11">
        <f t="shared" si="759"/>
        <v>0</v>
      </c>
      <c r="V661" s="6">
        <f t="shared" si="760"/>
        <v>1946.6577879999998</v>
      </c>
      <c r="W661" s="20">
        <f t="shared" si="761"/>
        <v>1946.6577879999998</v>
      </c>
      <c r="X661" s="11">
        <f t="shared" si="762"/>
        <v>0</v>
      </c>
      <c r="Y661" s="6">
        <f t="shared" si="763"/>
        <v>17270.102211999998</v>
      </c>
      <c r="Z661" s="20">
        <f t="shared" si="764"/>
        <v>17270.102211999998</v>
      </c>
      <c r="AA661" s="25">
        <f t="shared" si="765"/>
        <v>0</v>
      </c>
      <c r="AB661" s="25">
        <f t="shared" si="766"/>
        <v>19216.759999999998</v>
      </c>
      <c r="AC661" s="25">
        <f t="shared" si="767"/>
        <v>19216.759999999998</v>
      </c>
      <c r="AD661" s="25">
        <f t="shared" si="768"/>
        <v>0</v>
      </c>
      <c r="AE661" s="25">
        <f t="shared" si="769"/>
        <v>1946.6577879999998</v>
      </c>
      <c r="AF661" s="25">
        <f t="shared" si="770"/>
        <v>1946.6577879999998</v>
      </c>
      <c r="AG661" s="25">
        <f t="shared" si="771"/>
        <v>0</v>
      </c>
      <c r="AH661" s="25">
        <f t="shared" si="772"/>
        <v>17270.102211999998</v>
      </c>
      <c r="AI661" s="25">
        <f t="shared" si="773"/>
        <v>17270.102211999998</v>
      </c>
      <c r="AJ661" s="7" t="s">
        <v>52</v>
      </c>
    </row>
    <row r="662" spans="1:36" outlineLevel="3" x14ac:dyDescent="0.25">
      <c r="A662" s="102" t="s">
        <v>150</v>
      </c>
      <c r="B662" s="99">
        <v>2309.29</v>
      </c>
      <c r="N662" s="23">
        <f t="shared" si="754"/>
        <v>2309.29</v>
      </c>
      <c r="O662" s="23">
        <f t="shared" si="755"/>
        <v>2309.29</v>
      </c>
      <c r="P662" s="103"/>
      <c r="Q662" s="117">
        <v>0.1013</v>
      </c>
      <c r="R662" s="11">
        <f t="shared" si="756"/>
        <v>0</v>
      </c>
      <c r="S662" s="6">
        <f t="shared" si="757"/>
        <v>2309.29</v>
      </c>
      <c r="T662" s="20">
        <f t="shared" si="758"/>
        <v>2309.29</v>
      </c>
      <c r="U662" s="11">
        <f t="shared" si="759"/>
        <v>0</v>
      </c>
      <c r="V662" s="6">
        <f t="shared" si="760"/>
        <v>233.93107699999999</v>
      </c>
      <c r="W662" s="20">
        <f t="shared" si="761"/>
        <v>233.93107699999999</v>
      </c>
      <c r="X662" s="11">
        <f t="shared" si="762"/>
        <v>0</v>
      </c>
      <c r="Y662" s="6">
        <f t="shared" si="763"/>
        <v>2075.3589229999998</v>
      </c>
      <c r="Z662" s="20">
        <f t="shared" si="764"/>
        <v>2075.3589229999998</v>
      </c>
      <c r="AA662" s="25">
        <f t="shared" si="765"/>
        <v>0</v>
      </c>
      <c r="AB662" s="25">
        <f t="shared" si="766"/>
        <v>2309.29</v>
      </c>
      <c r="AC662" s="25">
        <f t="shared" si="767"/>
        <v>2309.29</v>
      </c>
      <c r="AD662" s="25">
        <f t="shared" si="768"/>
        <v>0</v>
      </c>
      <c r="AE662" s="25">
        <f t="shared" si="769"/>
        <v>233.93107699999999</v>
      </c>
      <c r="AF662" s="25">
        <f t="shared" si="770"/>
        <v>233.93107699999999</v>
      </c>
      <c r="AG662" s="25">
        <f t="shared" si="771"/>
        <v>0</v>
      </c>
      <c r="AH662" s="25">
        <f t="shared" si="772"/>
        <v>2075.3589229999998</v>
      </c>
      <c r="AI662" s="25">
        <f t="shared" si="773"/>
        <v>2075.3589229999998</v>
      </c>
      <c r="AJ662" s="7" t="s">
        <v>52</v>
      </c>
    </row>
    <row r="663" spans="1:36" outlineLevel="3" x14ac:dyDescent="0.25">
      <c r="A663" s="102" t="s">
        <v>150</v>
      </c>
      <c r="B663" s="99">
        <v>13726.27</v>
      </c>
      <c r="N663" s="23">
        <f t="shared" ref="N663:N694" si="774">B663</f>
        <v>13726.27</v>
      </c>
      <c r="O663" s="23">
        <f t="shared" ref="O663:O694" si="775">SUM(B663:M663)</f>
        <v>13726.27</v>
      </c>
      <c r="P663" s="103"/>
      <c r="Q663" s="117">
        <v>0.1013</v>
      </c>
      <c r="R663" s="11">
        <f t="shared" ref="R663:R694" si="776">IF(LEFT(AJ663,6)="Direct",N663,0)</f>
        <v>0</v>
      </c>
      <c r="S663" s="6">
        <f t="shared" ref="S663:S694" si="777">N663-R663</f>
        <v>13726.27</v>
      </c>
      <c r="T663" s="20">
        <f t="shared" ref="T663:T694" si="778">R663+S663</f>
        <v>13726.27</v>
      </c>
      <c r="U663" s="11">
        <f t="shared" ref="U663:U694" si="779">IF(LEFT(AJ663,9)="direct-wa", N663,0)</f>
        <v>0</v>
      </c>
      <c r="V663" s="6">
        <f t="shared" ref="V663:V694" si="780">IF(AJ663="direct-wa",0,N663*Q663)</f>
        <v>1390.471151</v>
      </c>
      <c r="W663" s="20">
        <f t="shared" ref="W663:W694" si="781">U663+V663</f>
        <v>1390.471151</v>
      </c>
      <c r="X663" s="11">
        <f t="shared" ref="X663:X694" si="782">IF(LEFT(AJ663,9)="direct-or",N663,0)</f>
        <v>0</v>
      </c>
      <c r="Y663" s="6">
        <f t="shared" ref="Y663:Y694" si="783">S663-V663</f>
        <v>12335.798849000001</v>
      </c>
      <c r="Z663" s="20">
        <f t="shared" ref="Z663:Z694" si="784">X663+Y663</f>
        <v>12335.798849000001</v>
      </c>
      <c r="AA663" s="25">
        <f t="shared" ref="AA663:AA694" si="785">IF(LEFT(AJ663,6)="Direct",O663,0)</f>
        <v>0</v>
      </c>
      <c r="AB663" s="25">
        <f t="shared" ref="AB663:AB694" si="786">O663-AA663</f>
        <v>13726.27</v>
      </c>
      <c r="AC663" s="25">
        <f t="shared" ref="AC663:AC694" si="787">AA663+AB663</f>
        <v>13726.27</v>
      </c>
      <c r="AD663" s="25">
        <f t="shared" ref="AD663:AD694" si="788">IF(LEFT(AJ663,9)="direct-wa", O663,0)</f>
        <v>0</v>
      </c>
      <c r="AE663" s="25">
        <f t="shared" ref="AE663:AE694" si="789">IF(AJ663="direct-wa",0,O663*Q663)</f>
        <v>1390.471151</v>
      </c>
      <c r="AF663" s="25">
        <f t="shared" ref="AF663:AF694" si="790">AD663+AE663</f>
        <v>1390.471151</v>
      </c>
      <c r="AG663" s="25">
        <f t="shared" ref="AG663:AG694" si="791">IF(LEFT(AJ663,9)="direct-or",O663,0)</f>
        <v>0</v>
      </c>
      <c r="AH663" s="25">
        <f t="shared" ref="AH663:AH694" si="792">AB663-AE663</f>
        <v>12335.798849000001</v>
      </c>
      <c r="AI663" s="25">
        <f t="shared" ref="AI663:AI694" si="793">AG663+AH663</f>
        <v>12335.798849000001</v>
      </c>
      <c r="AJ663" s="7" t="s">
        <v>52</v>
      </c>
    </row>
    <row r="664" spans="1:36" outlineLevel="3" x14ac:dyDescent="0.25">
      <c r="A664" s="102" t="s">
        <v>150</v>
      </c>
      <c r="B664" s="99">
        <v>376654.99</v>
      </c>
      <c r="N664" s="23">
        <f t="shared" si="774"/>
        <v>376654.99</v>
      </c>
      <c r="O664" s="23">
        <f t="shared" si="775"/>
        <v>376654.99</v>
      </c>
      <c r="P664" s="103"/>
      <c r="Q664" s="117">
        <v>0.1013</v>
      </c>
      <c r="R664" s="11">
        <f t="shared" si="776"/>
        <v>0</v>
      </c>
      <c r="S664" s="6">
        <f t="shared" si="777"/>
        <v>376654.99</v>
      </c>
      <c r="T664" s="20">
        <f t="shared" si="778"/>
        <v>376654.99</v>
      </c>
      <c r="U664" s="11">
        <f t="shared" si="779"/>
        <v>0</v>
      </c>
      <c r="V664" s="6">
        <f t="shared" si="780"/>
        <v>38155.150486999999</v>
      </c>
      <c r="W664" s="20">
        <f t="shared" si="781"/>
        <v>38155.150486999999</v>
      </c>
      <c r="X664" s="11">
        <f t="shared" si="782"/>
        <v>0</v>
      </c>
      <c r="Y664" s="6">
        <f t="shared" si="783"/>
        <v>338499.83951299998</v>
      </c>
      <c r="Z664" s="20">
        <f t="shared" si="784"/>
        <v>338499.83951299998</v>
      </c>
      <c r="AA664" s="25">
        <f t="shared" si="785"/>
        <v>0</v>
      </c>
      <c r="AB664" s="25">
        <f t="shared" si="786"/>
        <v>376654.99</v>
      </c>
      <c r="AC664" s="25">
        <f t="shared" si="787"/>
        <v>376654.99</v>
      </c>
      <c r="AD664" s="25">
        <f t="shared" si="788"/>
        <v>0</v>
      </c>
      <c r="AE664" s="25">
        <f t="shared" si="789"/>
        <v>38155.150486999999</v>
      </c>
      <c r="AF664" s="25">
        <f t="shared" si="790"/>
        <v>38155.150486999999</v>
      </c>
      <c r="AG664" s="25">
        <f t="shared" si="791"/>
        <v>0</v>
      </c>
      <c r="AH664" s="25">
        <f t="shared" si="792"/>
        <v>338499.83951299998</v>
      </c>
      <c r="AI664" s="25">
        <f t="shared" si="793"/>
        <v>338499.83951299998</v>
      </c>
      <c r="AJ664" s="7" t="s">
        <v>52</v>
      </c>
    </row>
    <row r="665" spans="1:36" outlineLevel="3" x14ac:dyDescent="0.25">
      <c r="A665" s="102" t="s">
        <v>150</v>
      </c>
      <c r="B665" s="99">
        <v>2204.4699999999998</v>
      </c>
      <c r="N665" s="23">
        <f t="shared" si="774"/>
        <v>2204.4699999999998</v>
      </c>
      <c r="O665" s="23">
        <f t="shared" si="775"/>
        <v>2204.4699999999998</v>
      </c>
      <c r="P665" s="103"/>
      <c r="Q665" s="117">
        <v>0.1013</v>
      </c>
      <c r="R665" s="11">
        <f t="shared" si="776"/>
        <v>0</v>
      </c>
      <c r="S665" s="6">
        <f t="shared" si="777"/>
        <v>2204.4699999999998</v>
      </c>
      <c r="T665" s="20">
        <f t="shared" si="778"/>
        <v>2204.4699999999998</v>
      </c>
      <c r="U665" s="11">
        <f t="shared" si="779"/>
        <v>0</v>
      </c>
      <c r="V665" s="6">
        <f t="shared" si="780"/>
        <v>223.31281099999998</v>
      </c>
      <c r="W665" s="20">
        <f t="shared" si="781"/>
        <v>223.31281099999998</v>
      </c>
      <c r="X665" s="11">
        <f t="shared" si="782"/>
        <v>0</v>
      </c>
      <c r="Y665" s="6">
        <f t="shared" si="783"/>
        <v>1981.1571889999998</v>
      </c>
      <c r="Z665" s="20">
        <f t="shared" si="784"/>
        <v>1981.1571889999998</v>
      </c>
      <c r="AA665" s="25">
        <f t="shared" si="785"/>
        <v>0</v>
      </c>
      <c r="AB665" s="25">
        <f t="shared" si="786"/>
        <v>2204.4699999999998</v>
      </c>
      <c r="AC665" s="25">
        <f t="shared" si="787"/>
        <v>2204.4699999999998</v>
      </c>
      <c r="AD665" s="25">
        <f t="shared" si="788"/>
        <v>0</v>
      </c>
      <c r="AE665" s="25">
        <f t="shared" si="789"/>
        <v>223.31281099999998</v>
      </c>
      <c r="AF665" s="25">
        <f t="shared" si="790"/>
        <v>223.31281099999998</v>
      </c>
      <c r="AG665" s="25">
        <f t="shared" si="791"/>
        <v>0</v>
      </c>
      <c r="AH665" s="25">
        <f t="shared" si="792"/>
        <v>1981.1571889999998</v>
      </c>
      <c r="AI665" s="25">
        <f t="shared" si="793"/>
        <v>1981.1571889999998</v>
      </c>
      <c r="AJ665" s="7" t="s">
        <v>52</v>
      </c>
    </row>
    <row r="666" spans="1:36" outlineLevel="3" x14ac:dyDescent="0.25">
      <c r="A666" s="102" t="s">
        <v>150</v>
      </c>
      <c r="B666" s="99">
        <v>148.08000000000001</v>
      </c>
      <c r="N666" s="23">
        <f t="shared" si="774"/>
        <v>148.08000000000001</v>
      </c>
      <c r="O666" s="23">
        <f t="shared" si="775"/>
        <v>148.08000000000001</v>
      </c>
      <c r="P666" s="103"/>
      <c r="Q666" s="117">
        <v>0.1013</v>
      </c>
      <c r="R666" s="11">
        <f t="shared" si="776"/>
        <v>0</v>
      </c>
      <c r="S666" s="6">
        <f t="shared" si="777"/>
        <v>148.08000000000001</v>
      </c>
      <c r="T666" s="20">
        <f t="shared" si="778"/>
        <v>148.08000000000001</v>
      </c>
      <c r="U666" s="11">
        <f t="shared" si="779"/>
        <v>0</v>
      </c>
      <c r="V666" s="6">
        <f t="shared" si="780"/>
        <v>15.000504000000001</v>
      </c>
      <c r="W666" s="20">
        <f t="shared" si="781"/>
        <v>15.000504000000001</v>
      </c>
      <c r="X666" s="11">
        <f t="shared" si="782"/>
        <v>0</v>
      </c>
      <c r="Y666" s="6">
        <f t="shared" si="783"/>
        <v>133.07949600000001</v>
      </c>
      <c r="Z666" s="20">
        <f t="shared" si="784"/>
        <v>133.07949600000001</v>
      </c>
      <c r="AA666" s="25">
        <f t="shared" si="785"/>
        <v>0</v>
      </c>
      <c r="AB666" s="25">
        <f t="shared" si="786"/>
        <v>148.08000000000001</v>
      </c>
      <c r="AC666" s="25">
        <f t="shared" si="787"/>
        <v>148.08000000000001</v>
      </c>
      <c r="AD666" s="25">
        <f t="shared" si="788"/>
        <v>0</v>
      </c>
      <c r="AE666" s="25">
        <f t="shared" si="789"/>
        <v>15.000504000000001</v>
      </c>
      <c r="AF666" s="25">
        <f t="shared" si="790"/>
        <v>15.000504000000001</v>
      </c>
      <c r="AG666" s="25">
        <f t="shared" si="791"/>
        <v>0</v>
      </c>
      <c r="AH666" s="25">
        <f t="shared" si="792"/>
        <v>133.07949600000001</v>
      </c>
      <c r="AI666" s="25">
        <f t="shared" si="793"/>
        <v>133.07949600000001</v>
      </c>
      <c r="AJ666" s="7" t="s">
        <v>52</v>
      </c>
    </row>
    <row r="667" spans="1:36" outlineLevel="3" x14ac:dyDescent="0.25">
      <c r="A667" s="102" t="s">
        <v>150</v>
      </c>
      <c r="B667" s="99">
        <v>84759.42</v>
      </c>
      <c r="N667" s="23">
        <f t="shared" si="774"/>
        <v>84759.42</v>
      </c>
      <c r="O667" s="23">
        <f t="shared" si="775"/>
        <v>84759.42</v>
      </c>
      <c r="P667" s="103"/>
      <c r="Q667" s="117">
        <v>0.1013</v>
      </c>
      <c r="R667" s="11">
        <f t="shared" si="776"/>
        <v>0</v>
      </c>
      <c r="S667" s="6">
        <f t="shared" si="777"/>
        <v>84759.42</v>
      </c>
      <c r="T667" s="20">
        <f t="shared" si="778"/>
        <v>84759.42</v>
      </c>
      <c r="U667" s="11">
        <f t="shared" si="779"/>
        <v>0</v>
      </c>
      <c r="V667" s="6">
        <f t="shared" si="780"/>
        <v>8586.1292460000004</v>
      </c>
      <c r="W667" s="20">
        <f t="shared" si="781"/>
        <v>8586.1292460000004</v>
      </c>
      <c r="X667" s="11">
        <f t="shared" si="782"/>
        <v>0</v>
      </c>
      <c r="Y667" s="6">
        <f t="shared" si="783"/>
        <v>76173.290754000001</v>
      </c>
      <c r="Z667" s="20">
        <f t="shared" si="784"/>
        <v>76173.290754000001</v>
      </c>
      <c r="AA667" s="25">
        <f t="shared" si="785"/>
        <v>0</v>
      </c>
      <c r="AB667" s="25">
        <f t="shared" si="786"/>
        <v>84759.42</v>
      </c>
      <c r="AC667" s="25">
        <f t="shared" si="787"/>
        <v>84759.42</v>
      </c>
      <c r="AD667" s="25">
        <f t="shared" si="788"/>
        <v>0</v>
      </c>
      <c r="AE667" s="25">
        <f t="shared" si="789"/>
        <v>8586.1292460000004</v>
      </c>
      <c r="AF667" s="25">
        <f t="shared" si="790"/>
        <v>8586.1292460000004</v>
      </c>
      <c r="AG667" s="25">
        <f t="shared" si="791"/>
        <v>0</v>
      </c>
      <c r="AH667" s="25">
        <f t="shared" si="792"/>
        <v>76173.290754000001</v>
      </c>
      <c r="AI667" s="25">
        <f t="shared" si="793"/>
        <v>76173.290754000001</v>
      </c>
      <c r="AJ667" s="7" t="s">
        <v>52</v>
      </c>
    </row>
    <row r="668" spans="1:36" outlineLevel="3" x14ac:dyDescent="0.25">
      <c r="A668" s="102" t="s">
        <v>150</v>
      </c>
      <c r="B668" s="99">
        <v>3363.99</v>
      </c>
      <c r="N668" s="23">
        <f t="shared" si="774"/>
        <v>3363.99</v>
      </c>
      <c r="O668" s="23">
        <f t="shared" si="775"/>
        <v>3363.99</v>
      </c>
      <c r="P668" s="103"/>
      <c r="Q668" s="117">
        <v>0.1013</v>
      </c>
      <c r="R668" s="11">
        <f t="shared" si="776"/>
        <v>0</v>
      </c>
      <c r="S668" s="6">
        <f t="shared" si="777"/>
        <v>3363.99</v>
      </c>
      <c r="T668" s="20">
        <f t="shared" si="778"/>
        <v>3363.99</v>
      </c>
      <c r="U668" s="11">
        <f t="shared" si="779"/>
        <v>0</v>
      </c>
      <c r="V668" s="6">
        <f t="shared" si="780"/>
        <v>340.77218699999997</v>
      </c>
      <c r="W668" s="20">
        <f t="shared" si="781"/>
        <v>340.77218699999997</v>
      </c>
      <c r="X668" s="11">
        <f t="shared" si="782"/>
        <v>0</v>
      </c>
      <c r="Y668" s="6">
        <f t="shared" si="783"/>
        <v>3023.2178129999998</v>
      </c>
      <c r="Z668" s="20">
        <f t="shared" si="784"/>
        <v>3023.2178129999998</v>
      </c>
      <c r="AA668" s="25">
        <f t="shared" si="785"/>
        <v>0</v>
      </c>
      <c r="AB668" s="25">
        <f t="shared" si="786"/>
        <v>3363.99</v>
      </c>
      <c r="AC668" s="25">
        <f t="shared" si="787"/>
        <v>3363.99</v>
      </c>
      <c r="AD668" s="25">
        <f t="shared" si="788"/>
        <v>0</v>
      </c>
      <c r="AE668" s="25">
        <f t="shared" si="789"/>
        <v>340.77218699999997</v>
      </c>
      <c r="AF668" s="25">
        <f t="shared" si="790"/>
        <v>340.77218699999997</v>
      </c>
      <c r="AG668" s="25">
        <f t="shared" si="791"/>
        <v>0</v>
      </c>
      <c r="AH668" s="25">
        <f t="shared" si="792"/>
        <v>3023.2178129999998</v>
      </c>
      <c r="AI668" s="25">
        <f t="shared" si="793"/>
        <v>3023.2178129999998</v>
      </c>
      <c r="AJ668" s="7" t="s">
        <v>52</v>
      </c>
    </row>
    <row r="669" spans="1:36" outlineLevel="3" x14ac:dyDescent="0.25">
      <c r="A669" s="102" t="s">
        <v>150</v>
      </c>
      <c r="B669" s="99"/>
      <c r="N669" s="23">
        <f t="shared" si="774"/>
        <v>0</v>
      </c>
      <c r="O669" s="23">
        <f t="shared" si="775"/>
        <v>0</v>
      </c>
      <c r="P669" s="103"/>
      <c r="Q669" s="117">
        <v>0.1013</v>
      </c>
      <c r="R669" s="11">
        <f t="shared" si="776"/>
        <v>0</v>
      </c>
      <c r="S669" s="6">
        <f t="shared" si="777"/>
        <v>0</v>
      </c>
      <c r="T669" s="20">
        <f t="shared" si="778"/>
        <v>0</v>
      </c>
      <c r="U669" s="11">
        <f t="shared" si="779"/>
        <v>0</v>
      </c>
      <c r="V669" s="6">
        <f t="shared" si="780"/>
        <v>0</v>
      </c>
      <c r="W669" s="20">
        <f t="shared" si="781"/>
        <v>0</v>
      </c>
      <c r="X669" s="11">
        <f t="shared" si="782"/>
        <v>0</v>
      </c>
      <c r="Y669" s="6">
        <f t="shared" si="783"/>
        <v>0</v>
      </c>
      <c r="Z669" s="20">
        <f t="shared" si="784"/>
        <v>0</v>
      </c>
      <c r="AA669" s="25">
        <f t="shared" si="785"/>
        <v>0</v>
      </c>
      <c r="AB669" s="25">
        <f t="shared" si="786"/>
        <v>0</v>
      </c>
      <c r="AC669" s="25">
        <f t="shared" si="787"/>
        <v>0</v>
      </c>
      <c r="AD669" s="25">
        <f t="shared" si="788"/>
        <v>0</v>
      </c>
      <c r="AE669" s="25">
        <f t="shared" si="789"/>
        <v>0</v>
      </c>
      <c r="AF669" s="25">
        <f t="shared" si="790"/>
        <v>0</v>
      </c>
      <c r="AG669" s="25">
        <f t="shared" si="791"/>
        <v>0</v>
      </c>
      <c r="AH669" s="25">
        <f t="shared" si="792"/>
        <v>0</v>
      </c>
      <c r="AI669" s="25">
        <f t="shared" si="793"/>
        <v>0</v>
      </c>
      <c r="AJ669" s="7" t="s">
        <v>52</v>
      </c>
    </row>
    <row r="670" spans="1:36" outlineLevel="3" x14ac:dyDescent="0.25">
      <c r="A670" s="102" t="s">
        <v>150</v>
      </c>
      <c r="B670" s="99">
        <v>29163</v>
      </c>
      <c r="N670" s="23">
        <f t="shared" si="774"/>
        <v>29163</v>
      </c>
      <c r="O670" s="23">
        <f t="shared" si="775"/>
        <v>29163</v>
      </c>
      <c r="P670" s="103"/>
      <c r="Q670" s="117">
        <v>0.1013</v>
      </c>
      <c r="R670" s="11">
        <f t="shared" si="776"/>
        <v>0</v>
      </c>
      <c r="S670" s="6">
        <f t="shared" si="777"/>
        <v>29163</v>
      </c>
      <c r="T670" s="20">
        <f t="shared" si="778"/>
        <v>29163</v>
      </c>
      <c r="U670" s="11">
        <f t="shared" si="779"/>
        <v>0</v>
      </c>
      <c r="V670" s="6">
        <f t="shared" si="780"/>
        <v>2954.2119000000002</v>
      </c>
      <c r="W670" s="20">
        <f t="shared" si="781"/>
        <v>2954.2119000000002</v>
      </c>
      <c r="X670" s="11">
        <f t="shared" si="782"/>
        <v>0</v>
      </c>
      <c r="Y670" s="6">
        <f t="shared" si="783"/>
        <v>26208.788099999998</v>
      </c>
      <c r="Z670" s="20">
        <f t="shared" si="784"/>
        <v>26208.788099999998</v>
      </c>
      <c r="AA670" s="25">
        <f t="shared" si="785"/>
        <v>0</v>
      </c>
      <c r="AB670" s="25">
        <f t="shared" si="786"/>
        <v>29163</v>
      </c>
      <c r="AC670" s="25">
        <f t="shared" si="787"/>
        <v>29163</v>
      </c>
      <c r="AD670" s="25">
        <f t="shared" si="788"/>
        <v>0</v>
      </c>
      <c r="AE670" s="25">
        <f t="shared" si="789"/>
        <v>2954.2119000000002</v>
      </c>
      <c r="AF670" s="25">
        <f t="shared" si="790"/>
        <v>2954.2119000000002</v>
      </c>
      <c r="AG670" s="25">
        <f t="shared" si="791"/>
        <v>0</v>
      </c>
      <c r="AH670" s="25">
        <f t="shared" si="792"/>
        <v>26208.788099999998</v>
      </c>
      <c r="AI670" s="25">
        <f t="shared" si="793"/>
        <v>26208.788099999998</v>
      </c>
      <c r="AJ670" s="7" t="s">
        <v>52</v>
      </c>
    </row>
    <row r="671" spans="1:36" outlineLevel="3" x14ac:dyDescent="0.25">
      <c r="A671" s="102" t="s">
        <v>150</v>
      </c>
      <c r="B671" s="99">
        <v>-98.79</v>
      </c>
      <c r="N671" s="23">
        <f t="shared" si="774"/>
        <v>-98.79</v>
      </c>
      <c r="O671" s="23">
        <f t="shared" si="775"/>
        <v>-98.79</v>
      </c>
      <c r="P671" s="103"/>
      <c r="Q671" s="117">
        <v>0.1013</v>
      </c>
      <c r="R671" s="11">
        <f t="shared" si="776"/>
        <v>0</v>
      </c>
      <c r="S671" s="6">
        <f t="shared" si="777"/>
        <v>-98.79</v>
      </c>
      <c r="T671" s="20">
        <f t="shared" si="778"/>
        <v>-98.79</v>
      </c>
      <c r="U671" s="11">
        <f t="shared" si="779"/>
        <v>0</v>
      </c>
      <c r="V671" s="6">
        <f t="shared" si="780"/>
        <v>-10.007427000000002</v>
      </c>
      <c r="W671" s="20">
        <f t="shared" si="781"/>
        <v>-10.007427000000002</v>
      </c>
      <c r="X671" s="11">
        <f t="shared" si="782"/>
        <v>0</v>
      </c>
      <c r="Y671" s="6">
        <f t="shared" si="783"/>
        <v>-88.782572999999999</v>
      </c>
      <c r="Z671" s="20">
        <f t="shared" si="784"/>
        <v>-88.782572999999999</v>
      </c>
      <c r="AA671" s="25">
        <f t="shared" si="785"/>
        <v>0</v>
      </c>
      <c r="AB671" s="25">
        <f t="shared" si="786"/>
        <v>-98.79</v>
      </c>
      <c r="AC671" s="25">
        <f t="shared" si="787"/>
        <v>-98.79</v>
      </c>
      <c r="AD671" s="25">
        <f t="shared" si="788"/>
        <v>0</v>
      </c>
      <c r="AE671" s="25">
        <f t="shared" si="789"/>
        <v>-10.007427000000002</v>
      </c>
      <c r="AF671" s="25">
        <f t="shared" si="790"/>
        <v>-10.007427000000002</v>
      </c>
      <c r="AG671" s="25">
        <f t="shared" si="791"/>
        <v>0</v>
      </c>
      <c r="AH671" s="25">
        <f t="shared" si="792"/>
        <v>-88.782572999999999</v>
      </c>
      <c r="AI671" s="25">
        <f t="shared" si="793"/>
        <v>-88.782572999999999</v>
      </c>
      <c r="AJ671" s="7" t="s">
        <v>52</v>
      </c>
    </row>
    <row r="672" spans="1:36" outlineLevel="3" x14ac:dyDescent="0.25">
      <c r="A672" s="102" t="s">
        <v>150</v>
      </c>
      <c r="B672" s="99">
        <v>17463.939999999999</v>
      </c>
      <c r="N672" s="23">
        <f t="shared" si="774"/>
        <v>17463.939999999999</v>
      </c>
      <c r="O672" s="23">
        <f t="shared" si="775"/>
        <v>17463.939999999999</v>
      </c>
      <c r="P672" s="103"/>
      <c r="Q672" s="117">
        <v>0.1013</v>
      </c>
      <c r="R672" s="11">
        <f t="shared" si="776"/>
        <v>0</v>
      </c>
      <c r="S672" s="6">
        <f t="shared" si="777"/>
        <v>17463.939999999999</v>
      </c>
      <c r="T672" s="20">
        <f t="shared" si="778"/>
        <v>17463.939999999999</v>
      </c>
      <c r="U672" s="11">
        <f t="shared" si="779"/>
        <v>0</v>
      </c>
      <c r="V672" s="6">
        <f t="shared" si="780"/>
        <v>1769.0971219999999</v>
      </c>
      <c r="W672" s="20">
        <f t="shared" si="781"/>
        <v>1769.0971219999999</v>
      </c>
      <c r="X672" s="11">
        <f t="shared" si="782"/>
        <v>0</v>
      </c>
      <c r="Y672" s="6">
        <f t="shared" si="783"/>
        <v>15694.842877999999</v>
      </c>
      <c r="Z672" s="20">
        <f t="shared" si="784"/>
        <v>15694.842877999999</v>
      </c>
      <c r="AA672" s="25">
        <f t="shared" si="785"/>
        <v>0</v>
      </c>
      <c r="AB672" s="25">
        <f t="shared" si="786"/>
        <v>17463.939999999999</v>
      </c>
      <c r="AC672" s="25">
        <f t="shared" si="787"/>
        <v>17463.939999999999</v>
      </c>
      <c r="AD672" s="25">
        <f t="shared" si="788"/>
        <v>0</v>
      </c>
      <c r="AE672" s="25">
        <f t="shared" si="789"/>
        <v>1769.0971219999999</v>
      </c>
      <c r="AF672" s="25">
        <f t="shared" si="790"/>
        <v>1769.0971219999999</v>
      </c>
      <c r="AG672" s="25">
        <f t="shared" si="791"/>
        <v>0</v>
      </c>
      <c r="AH672" s="25">
        <f t="shared" si="792"/>
        <v>15694.842877999999</v>
      </c>
      <c r="AI672" s="25">
        <f t="shared" si="793"/>
        <v>15694.842877999999</v>
      </c>
      <c r="AJ672" s="7" t="s">
        <v>52</v>
      </c>
    </row>
    <row r="673" spans="1:36" outlineLevel="3" x14ac:dyDescent="0.25">
      <c r="A673" s="102" t="s">
        <v>150</v>
      </c>
      <c r="B673" s="99">
        <v>45228.38</v>
      </c>
      <c r="N673" s="23">
        <f t="shared" si="774"/>
        <v>45228.38</v>
      </c>
      <c r="O673" s="23">
        <f t="shared" si="775"/>
        <v>45228.38</v>
      </c>
      <c r="P673" s="103"/>
      <c r="Q673" s="117">
        <v>0.1013</v>
      </c>
      <c r="R673" s="11">
        <f t="shared" si="776"/>
        <v>0</v>
      </c>
      <c r="S673" s="6">
        <f t="shared" si="777"/>
        <v>45228.38</v>
      </c>
      <c r="T673" s="20">
        <f t="shared" si="778"/>
        <v>45228.38</v>
      </c>
      <c r="U673" s="11">
        <f t="shared" si="779"/>
        <v>0</v>
      </c>
      <c r="V673" s="6">
        <f t="shared" si="780"/>
        <v>4581.6348939999998</v>
      </c>
      <c r="W673" s="20">
        <f t="shared" si="781"/>
        <v>4581.6348939999998</v>
      </c>
      <c r="X673" s="11">
        <f t="shared" si="782"/>
        <v>0</v>
      </c>
      <c r="Y673" s="6">
        <f t="shared" si="783"/>
        <v>40646.745105999995</v>
      </c>
      <c r="Z673" s="20">
        <f t="shared" si="784"/>
        <v>40646.745105999995</v>
      </c>
      <c r="AA673" s="25">
        <f t="shared" si="785"/>
        <v>0</v>
      </c>
      <c r="AB673" s="25">
        <f t="shared" si="786"/>
        <v>45228.38</v>
      </c>
      <c r="AC673" s="25">
        <f t="shared" si="787"/>
        <v>45228.38</v>
      </c>
      <c r="AD673" s="25">
        <f t="shared" si="788"/>
        <v>0</v>
      </c>
      <c r="AE673" s="25">
        <f t="shared" si="789"/>
        <v>4581.6348939999998</v>
      </c>
      <c r="AF673" s="25">
        <f t="shared" si="790"/>
        <v>4581.6348939999998</v>
      </c>
      <c r="AG673" s="25">
        <f t="shared" si="791"/>
        <v>0</v>
      </c>
      <c r="AH673" s="25">
        <f t="shared" si="792"/>
        <v>40646.745105999995</v>
      </c>
      <c r="AI673" s="25">
        <f t="shared" si="793"/>
        <v>40646.745105999995</v>
      </c>
      <c r="AJ673" s="7" t="s">
        <v>52</v>
      </c>
    </row>
    <row r="674" spans="1:36" outlineLevel="3" x14ac:dyDescent="0.25">
      <c r="A674" s="102" t="s">
        <v>150</v>
      </c>
      <c r="B674" s="99">
        <v>59799.96</v>
      </c>
      <c r="N674" s="23">
        <f t="shared" si="774"/>
        <v>59799.96</v>
      </c>
      <c r="O674" s="23">
        <f t="shared" si="775"/>
        <v>59799.96</v>
      </c>
      <c r="P674" s="103"/>
      <c r="Q674" s="117">
        <v>0.1013</v>
      </c>
      <c r="R674" s="11">
        <f t="shared" si="776"/>
        <v>0</v>
      </c>
      <c r="S674" s="6">
        <f t="shared" si="777"/>
        <v>59799.96</v>
      </c>
      <c r="T674" s="20">
        <f t="shared" si="778"/>
        <v>59799.96</v>
      </c>
      <c r="U674" s="11">
        <f t="shared" si="779"/>
        <v>0</v>
      </c>
      <c r="V674" s="6">
        <f t="shared" si="780"/>
        <v>6057.7359479999996</v>
      </c>
      <c r="W674" s="20">
        <f t="shared" si="781"/>
        <v>6057.7359479999996</v>
      </c>
      <c r="X674" s="11">
        <f t="shared" si="782"/>
        <v>0</v>
      </c>
      <c r="Y674" s="6">
        <f t="shared" si="783"/>
        <v>53742.224051999998</v>
      </c>
      <c r="Z674" s="20">
        <f t="shared" si="784"/>
        <v>53742.224051999998</v>
      </c>
      <c r="AA674" s="25">
        <f t="shared" si="785"/>
        <v>0</v>
      </c>
      <c r="AB674" s="25">
        <f t="shared" si="786"/>
        <v>59799.96</v>
      </c>
      <c r="AC674" s="25">
        <f t="shared" si="787"/>
        <v>59799.96</v>
      </c>
      <c r="AD674" s="25">
        <f t="shared" si="788"/>
        <v>0</v>
      </c>
      <c r="AE674" s="25">
        <f t="shared" si="789"/>
        <v>6057.7359479999996</v>
      </c>
      <c r="AF674" s="25">
        <f t="shared" si="790"/>
        <v>6057.7359479999996</v>
      </c>
      <c r="AG674" s="25">
        <f t="shared" si="791"/>
        <v>0</v>
      </c>
      <c r="AH674" s="25">
        <f t="shared" si="792"/>
        <v>53742.224051999998</v>
      </c>
      <c r="AI674" s="25">
        <f t="shared" si="793"/>
        <v>53742.224051999998</v>
      </c>
      <c r="AJ674" s="7" t="s">
        <v>52</v>
      </c>
    </row>
    <row r="675" spans="1:36" outlineLevel="3" x14ac:dyDescent="0.25">
      <c r="A675" s="102" t="s">
        <v>150</v>
      </c>
      <c r="B675" s="99">
        <v>0</v>
      </c>
      <c r="N675" s="23">
        <f t="shared" si="774"/>
        <v>0</v>
      </c>
      <c r="O675" s="23">
        <f t="shared" si="775"/>
        <v>0</v>
      </c>
      <c r="P675" s="103"/>
      <c r="Q675" s="117">
        <v>0.1013</v>
      </c>
      <c r="R675" s="11">
        <f t="shared" si="776"/>
        <v>0</v>
      </c>
      <c r="S675" s="6">
        <f t="shared" si="777"/>
        <v>0</v>
      </c>
      <c r="T675" s="20">
        <f t="shared" si="778"/>
        <v>0</v>
      </c>
      <c r="U675" s="11">
        <f t="shared" si="779"/>
        <v>0</v>
      </c>
      <c r="V675" s="6">
        <f t="shared" si="780"/>
        <v>0</v>
      </c>
      <c r="W675" s="20">
        <f t="shared" si="781"/>
        <v>0</v>
      </c>
      <c r="X675" s="11">
        <f t="shared" si="782"/>
        <v>0</v>
      </c>
      <c r="Y675" s="6">
        <f t="shared" si="783"/>
        <v>0</v>
      </c>
      <c r="Z675" s="20">
        <f t="shared" si="784"/>
        <v>0</v>
      </c>
      <c r="AA675" s="25">
        <f t="shared" si="785"/>
        <v>0</v>
      </c>
      <c r="AB675" s="25">
        <f t="shared" si="786"/>
        <v>0</v>
      </c>
      <c r="AC675" s="25">
        <f t="shared" si="787"/>
        <v>0</v>
      </c>
      <c r="AD675" s="25">
        <f t="shared" si="788"/>
        <v>0</v>
      </c>
      <c r="AE675" s="25">
        <f t="shared" si="789"/>
        <v>0</v>
      </c>
      <c r="AF675" s="25">
        <f t="shared" si="790"/>
        <v>0</v>
      </c>
      <c r="AG675" s="25">
        <f t="shared" si="791"/>
        <v>0</v>
      </c>
      <c r="AH675" s="25">
        <f t="shared" si="792"/>
        <v>0</v>
      </c>
      <c r="AI675" s="25">
        <f t="shared" si="793"/>
        <v>0</v>
      </c>
      <c r="AJ675" s="7" t="s">
        <v>52</v>
      </c>
    </row>
    <row r="676" spans="1:36" outlineLevel="3" x14ac:dyDescent="0.25">
      <c r="A676" s="102" t="s">
        <v>150</v>
      </c>
      <c r="B676" s="99">
        <v>116714.79</v>
      </c>
      <c r="N676" s="23">
        <f t="shared" si="774"/>
        <v>116714.79</v>
      </c>
      <c r="O676" s="23">
        <f t="shared" si="775"/>
        <v>116714.79</v>
      </c>
      <c r="P676" s="103"/>
      <c r="Q676" s="117">
        <v>0.1013</v>
      </c>
      <c r="R676" s="11">
        <f t="shared" si="776"/>
        <v>0</v>
      </c>
      <c r="S676" s="6">
        <f t="shared" si="777"/>
        <v>116714.79</v>
      </c>
      <c r="T676" s="20">
        <f t="shared" si="778"/>
        <v>116714.79</v>
      </c>
      <c r="U676" s="11">
        <f t="shared" si="779"/>
        <v>0</v>
      </c>
      <c r="V676" s="6">
        <f t="shared" si="780"/>
        <v>11823.208226999999</v>
      </c>
      <c r="W676" s="20">
        <f t="shared" si="781"/>
        <v>11823.208226999999</v>
      </c>
      <c r="X676" s="11">
        <f t="shared" si="782"/>
        <v>0</v>
      </c>
      <c r="Y676" s="6">
        <f t="shared" si="783"/>
        <v>104891.581773</v>
      </c>
      <c r="Z676" s="20">
        <f t="shared" si="784"/>
        <v>104891.581773</v>
      </c>
      <c r="AA676" s="25">
        <f t="shared" si="785"/>
        <v>0</v>
      </c>
      <c r="AB676" s="25">
        <f t="shared" si="786"/>
        <v>116714.79</v>
      </c>
      <c r="AC676" s="25">
        <f t="shared" si="787"/>
        <v>116714.79</v>
      </c>
      <c r="AD676" s="25">
        <f t="shared" si="788"/>
        <v>0</v>
      </c>
      <c r="AE676" s="25">
        <f t="shared" si="789"/>
        <v>11823.208226999999</v>
      </c>
      <c r="AF676" s="25">
        <f t="shared" si="790"/>
        <v>11823.208226999999</v>
      </c>
      <c r="AG676" s="25">
        <f t="shared" si="791"/>
        <v>0</v>
      </c>
      <c r="AH676" s="25">
        <f t="shared" si="792"/>
        <v>104891.581773</v>
      </c>
      <c r="AI676" s="25">
        <f t="shared" si="793"/>
        <v>104891.581773</v>
      </c>
      <c r="AJ676" s="7" t="s">
        <v>52</v>
      </c>
    </row>
    <row r="677" spans="1:36" outlineLevel="3" x14ac:dyDescent="0.25">
      <c r="A677" s="102" t="s">
        <v>150</v>
      </c>
      <c r="B677" s="99">
        <v>53814.96</v>
      </c>
      <c r="N677" s="23">
        <f t="shared" si="774"/>
        <v>53814.96</v>
      </c>
      <c r="O677" s="23">
        <f t="shared" si="775"/>
        <v>53814.96</v>
      </c>
      <c r="P677" s="103"/>
      <c r="Q677" s="117">
        <v>0.1013</v>
      </c>
      <c r="R677" s="11">
        <f t="shared" si="776"/>
        <v>0</v>
      </c>
      <c r="S677" s="6">
        <f t="shared" si="777"/>
        <v>53814.96</v>
      </c>
      <c r="T677" s="20">
        <f t="shared" si="778"/>
        <v>53814.96</v>
      </c>
      <c r="U677" s="11">
        <f t="shared" si="779"/>
        <v>0</v>
      </c>
      <c r="V677" s="6">
        <f t="shared" si="780"/>
        <v>5451.4554479999997</v>
      </c>
      <c r="W677" s="20">
        <f t="shared" si="781"/>
        <v>5451.4554479999997</v>
      </c>
      <c r="X677" s="11">
        <f t="shared" si="782"/>
        <v>0</v>
      </c>
      <c r="Y677" s="6">
        <f t="shared" si="783"/>
        <v>48363.504551999999</v>
      </c>
      <c r="Z677" s="20">
        <f t="shared" si="784"/>
        <v>48363.504551999999</v>
      </c>
      <c r="AA677" s="25">
        <f t="shared" si="785"/>
        <v>0</v>
      </c>
      <c r="AB677" s="25">
        <f t="shared" si="786"/>
        <v>53814.96</v>
      </c>
      <c r="AC677" s="25">
        <f t="shared" si="787"/>
        <v>53814.96</v>
      </c>
      <c r="AD677" s="25">
        <f t="shared" si="788"/>
        <v>0</v>
      </c>
      <c r="AE677" s="25">
        <f t="shared" si="789"/>
        <v>5451.4554479999997</v>
      </c>
      <c r="AF677" s="25">
        <f t="shared" si="790"/>
        <v>5451.4554479999997</v>
      </c>
      <c r="AG677" s="25">
        <f t="shared" si="791"/>
        <v>0</v>
      </c>
      <c r="AH677" s="25">
        <f t="shared" si="792"/>
        <v>48363.504551999999</v>
      </c>
      <c r="AI677" s="25">
        <f t="shared" si="793"/>
        <v>48363.504551999999</v>
      </c>
      <c r="AJ677" s="7" t="s">
        <v>52</v>
      </c>
    </row>
    <row r="678" spans="1:36" outlineLevel="3" x14ac:dyDescent="0.25">
      <c r="A678" s="102" t="s">
        <v>150</v>
      </c>
      <c r="B678" s="99">
        <v>87439.33</v>
      </c>
      <c r="N678" s="23">
        <f t="shared" si="774"/>
        <v>87439.33</v>
      </c>
      <c r="O678" s="23">
        <f t="shared" si="775"/>
        <v>87439.33</v>
      </c>
      <c r="P678" s="103"/>
      <c r="Q678" s="117">
        <v>0.1013</v>
      </c>
      <c r="R678" s="11">
        <f t="shared" si="776"/>
        <v>0</v>
      </c>
      <c r="S678" s="6">
        <f t="shared" si="777"/>
        <v>87439.33</v>
      </c>
      <c r="T678" s="20">
        <f t="shared" si="778"/>
        <v>87439.33</v>
      </c>
      <c r="U678" s="11">
        <f t="shared" si="779"/>
        <v>0</v>
      </c>
      <c r="V678" s="6">
        <f t="shared" si="780"/>
        <v>8857.6041289999994</v>
      </c>
      <c r="W678" s="20">
        <f t="shared" si="781"/>
        <v>8857.6041289999994</v>
      </c>
      <c r="X678" s="11">
        <f t="shared" si="782"/>
        <v>0</v>
      </c>
      <c r="Y678" s="6">
        <f t="shared" si="783"/>
        <v>78581.725871000002</v>
      </c>
      <c r="Z678" s="20">
        <f t="shared" si="784"/>
        <v>78581.725871000002</v>
      </c>
      <c r="AA678" s="25">
        <f t="shared" si="785"/>
        <v>0</v>
      </c>
      <c r="AB678" s="25">
        <f t="shared" si="786"/>
        <v>87439.33</v>
      </c>
      <c r="AC678" s="25">
        <f t="shared" si="787"/>
        <v>87439.33</v>
      </c>
      <c r="AD678" s="25">
        <f t="shared" si="788"/>
        <v>0</v>
      </c>
      <c r="AE678" s="25">
        <f t="shared" si="789"/>
        <v>8857.6041289999994</v>
      </c>
      <c r="AF678" s="25">
        <f t="shared" si="790"/>
        <v>8857.6041289999994</v>
      </c>
      <c r="AG678" s="25">
        <f t="shared" si="791"/>
        <v>0</v>
      </c>
      <c r="AH678" s="25">
        <f t="shared" si="792"/>
        <v>78581.725871000002</v>
      </c>
      <c r="AI678" s="25">
        <f t="shared" si="793"/>
        <v>78581.725871000002</v>
      </c>
      <c r="AJ678" s="7" t="s">
        <v>52</v>
      </c>
    </row>
    <row r="679" spans="1:36" outlineLevel="3" x14ac:dyDescent="0.25">
      <c r="A679" s="102" t="s">
        <v>150</v>
      </c>
      <c r="B679" s="99">
        <v>4007.71</v>
      </c>
      <c r="N679" s="23">
        <f t="shared" si="774"/>
        <v>4007.71</v>
      </c>
      <c r="O679" s="23">
        <f t="shared" si="775"/>
        <v>4007.71</v>
      </c>
      <c r="P679" s="103"/>
      <c r="Q679" s="117">
        <v>0.1013</v>
      </c>
      <c r="R679" s="11">
        <f t="shared" si="776"/>
        <v>0</v>
      </c>
      <c r="S679" s="6">
        <f t="shared" si="777"/>
        <v>4007.71</v>
      </c>
      <c r="T679" s="20">
        <f t="shared" si="778"/>
        <v>4007.71</v>
      </c>
      <c r="U679" s="11">
        <f t="shared" si="779"/>
        <v>0</v>
      </c>
      <c r="V679" s="6">
        <f t="shared" si="780"/>
        <v>405.98102299999999</v>
      </c>
      <c r="W679" s="20">
        <f t="shared" si="781"/>
        <v>405.98102299999999</v>
      </c>
      <c r="X679" s="11">
        <f t="shared" si="782"/>
        <v>0</v>
      </c>
      <c r="Y679" s="6">
        <f t="shared" si="783"/>
        <v>3601.7289770000002</v>
      </c>
      <c r="Z679" s="20">
        <f t="shared" si="784"/>
        <v>3601.7289770000002</v>
      </c>
      <c r="AA679" s="25">
        <f t="shared" si="785"/>
        <v>0</v>
      </c>
      <c r="AB679" s="25">
        <f t="shared" si="786"/>
        <v>4007.71</v>
      </c>
      <c r="AC679" s="25">
        <f t="shared" si="787"/>
        <v>4007.71</v>
      </c>
      <c r="AD679" s="25">
        <f t="shared" si="788"/>
        <v>0</v>
      </c>
      <c r="AE679" s="25">
        <f t="shared" si="789"/>
        <v>405.98102299999999</v>
      </c>
      <c r="AF679" s="25">
        <f t="shared" si="790"/>
        <v>405.98102299999999</v>
      </c>
      <c r="AG679" s="25">
        <f t="shared" si="791"/>
        <v>0</v>
      </c>
      <c r="AH679" s="25">
        <f t="shared" si="792"/>
        <v>3601.7289770000002</v>
      </c>
      <c r="AI679" s="25">
        <f t="shared" si="793"/>
        <v>3601.7289770000002</v>
      </c>
      <c r="AJ679" s="7" t="s">
        <v>52</v>
      </c>
    </row>
    <row r="680" spans="1:36" outlineLevel="3" x14ac:dyDescent="0.25">
      <c r="A680" s="102" t="s">
        <v>150</v>
      </c>
      <c r="B680" s="99">
        <v>13320.02</v>
      </c>
      <c r="N680" s="23">
        <f t="shared" si="774"/>
        <v>13320.02</v>
      </c>
      <c r="O680" s="23">
        <f t="shared" si="775"/>
        <v>13320.02</v>
      </c>
      <c r="P680" s="103"/>
      <c r="Q680" s="117">
        <v>0.1013</v>
      </c>
      <c r="R680" s="11">
        <f t="shared" si="776"/>
        <v>0</v>
      </c>
      <c r="S680" s="6">
        <f t="shared" si="777"/>
        <v>13320.02</v>
      </c>
      <c r="T680" s="20">
        <f t="shared" si="778"/>
        <v>13320.02</v>
      </c>
      <c r="U680" s="11">
        <f t="shared" si="779"/>
        <v>0</v>
      </c>
      <c r="V680" s="6">
        <f t="shared" si="780"/>
        <v>1349.3180260000001</v>
      </c>
      <c r="W680" s="20">
        <f t="shared" si="781"/>
        <v>1349.3180260000001</v>
      </c>
      <c r="X680" s="11">
        <f t="shared" si="782"/>
        <v>0</v>
      </c>
      <c r="Y680" s="6">
        <f t="shared" si="783"/>
        <v>11970.701974</v>
      </c>
      <c r="Z680" s="20">
        <f t="shared" si="784"/>
        <v>11970.701974</v>
      </c>
      <c r="AA680" s="25">
        <f t="shared" si="785"/>
        <v>0</v>
      </c>
      <c r="AB680" s="25">
        <f t="shared" si="786"/>
        <v>13320.02</v>
      </c>
      <c r="AC680" s="25">
        <f t="shared" si="787"/>
        <v>13320.02</v>
      </c>
      <c r="AD680" s="25">
        <f t="shared" si="788"/>
        <v>0</v>
      </c>
      <c r="AE680" s="25">
        <f t="shared" si="789"/>
        <v>1349.3180260000001</v>
      </c>
      <c r="AF680" s="25">
        <f t="shared" si="790"/>
        <v>1349.3180260000001</v>
      </c>
      <c r="AG680" s="25">
        <f t="shared" si="791"/>
        <v>0</v>
      </c>
      <c r="AH680" s="25">
        <f t="shared" si="792"/>
        <v>11970.701974</v>
      </c>
      <c r="AI680" s="25">
        <f t="shared" si="793"/>
        <v>11970.701974</v>
      </c>
      <c r="AJ680" s="7" t="s">
        <v>52</v>
      </c>
    </row>
    <row r="681" spans="1:36" outlineLevel="3" x14ac:dyDescent="0.25">
      <c r="A681" s="102" t="s">
        <v>150</v>
      </c>
      <c r="B681" s="99">
        <v>51399.65</v>
      </c>
      <c r="N681" s="23">
        <f t="shared" si="774"/>
        <v>51399.65</v>
      </c>
      <c r="O681" s="23">
        <f t="shared" si="775"/>
        <v>51399.65</v>
      </c>
      <c r="P681" s="103"/>
      <c r="Q681" s="117">
        <v>0.1013</v>
      </c>
      <c r="R681" s="11">
        <f t="shared" si="776"/>
        <v>0</v>
      </c>
      <c r="S681" s="6">
        <f t="shared" si="777"/>
        <v>51399.65</v>
      </c>
      <c r="T681" s="20">
        <f t="shared" si="778"/>
        <v>51399.65</v>
      </c>
      <c r="U681" s="11">
        <f t="shared" si="779"/>
        <v>0</v>
      </c>
      <c r="V681" s="6">
        <f t="shared" si="780"/>
        <v>5206.7845450000004</v>
      </c>
      <c r="W681" s="20">
        <f t="shared" si="781"/>
        <v>5206.7845450000004</v>
      </c>
      <c r="X681" s="11">
        <f t="shared" si="782"/>
        <v>0</v>
      </c>
      <c r="Y681" s="6">
        <f t="shared" si="783"/>
        <v>46192.865454999999</v>
      </c>
      <c r="Z681" s="20">
        <f t="shared" si="784"/>
        <v>46192.865454999999</v>
      </c>
      <c r="AA681" s="25">
        <f t="shared" si="785"/>
        <v>0</v>
      </c>
      <c r="AB681" s="25">
        <f t="shared" si="786"/>
        <v>51399.65</v>
      </c>
      <c r="AC681" s="25">
        <f t="shared" si="787"/>
        <v>51399.65</v>
      </c>
      <c r="AD681" s="25">
        <f t="shared" si="788"/>
        <v>0</v>
      </c>
      <c r="AE681" s="25">
        <f t="shared" si="789"/>
        <v>5206.7845450000004</v>
      </c>
      <c r="AF681" s="25">
        <f t="shared" si="790"/>
        <v>5206.7845450000004</v>
      </c>
      <c r="AG681" s="25">
        <f t="shared" si="791"/>
        <v>0</v>
      </c>
      <c r="AH681" s="25">
        <f t="shared" si="792"/>
        <v>46192.865454999999</v>
      </c>
      <c r="AI681" s="25">
        <f t="shared" si="793"/>
        <v>46192.865454999999</v>
      </c>
      <c r="AJ681" s="7" t="s">
        <v>52</v>
      </c>
    </row>
    <row r="682" spans="1:36" outlineLevel="3" x14ac:dyDescent="0.25">
      <c r="A682" s="102" t="s">
        <v>150</v>
      </c>
      <c r="B682" s="99">
        <v>28684.080000000002</v>
      </c>
      <c r="N682" s="23">
        <f t="shared" si="774"/>
        <v>28684.080000000002</v>
      </c>
      <c r="O682" s="23">
        <f t="shared" si="775"/>
        <v>28684.080000000002</v>
      </c>
      <c r="P682" s="103"/>
      <c r="Q682" s="117">
        <v>0.1013</v>
      </c>
      <c r="R682" s="11">
        <f t="shared" si="776"/>
        <v>0</v>
      </c>
      <c r="S682" s="6">
        <f t="shared" si="777"/>
        <v>28684.080000000002</v>
      </c>
      <c r="T682" s="20">
        <f t="shared" si="778"/>
        <v>28684.080000000002</v>
      </c>
      <c r="U682" s="11">
        <f t="shared" si="779"/>
        <v>0</v>
      </c>
      <c r="V682" s="6">
        <f t="shared" si="780"/>
        <v>2905.6973040000003</v>
      </c>
      <c r="W682" s="20">
        <f t="shared" si="781"/>
        <v>2905.6973040000003</v>
      </c>
      <c r="X682" s="11">
        <f t="shared" si="782"/>
        <v>0</v>
      </c>
      <c r="Y682" s="6">
        <f t="shared" si="783"/>
        <v>25778.382696000001</v>
      </c>
      <c r="Z682" s="20">
        <f t="shared" si="784"/>
        <v>25778.382696000001</v>
      </c>
      <c r="AA682" s="25">
        <f t="shared" si="785"/>
        <v>0</v>
      </c>
      <c r="AB682" s="25">
        <f t="shared" si="786"/>
        <v>28684.080000000002</v>
      </c>
      <c r="AC682" s="25">
        <f t="shared" si="787"/>
        <v>28684.080000000002</v>
      </c>
      <c r="AD682" s="25">
        <f t="shared" si="788"/>
        <v>0</v>
      </c>
      <c r="AE682" s="25">
        <f t="shared" si="789"/>
        <v>2905.6973040000003</v>
      </c>
      <c r="AF682" s="25">
        <f t="shared" si="790"/>
        <v>2905.6973040000003</v>
      </c>
      <c r="AG682" s="25">
        <f t="shared" si="791"/>
        <v>0</v>
      </c>
      <c r="AH682" s="25">
        <f t="shared" si="792"/>
        <v>25778.382696000001</v>
      </c>
      <c r="AI682" s="25">
        <f t="shared" si="793"/>
        <v>25778.382696000001</v>
      </c>
      <c r="AJ682" s="7" t="s">
        <v>52</v>
      </c>
    </row>
    <row r="683" spans="1:36" outlineLevel="3" x14ac:dyDescent="0.25">
      <c r="A683" s="102" t="s">
        <v>150</v>
      </c>
      <c r="B683" s="99">
        <v>324269.94</v>
      </c>
      <c r="N683" s="23">
        <f t="shared" si="774"/>
        <v>324269.94</v>
      </c>
      <c r="O683" s="23">
        <f t="shared" si="775"/>
        <v>324269.94</v>
      </c>
      <c r="P683" s="103"/>
      <c r="Q683" s="117">
        <v>0.1013</v>
      </c>
      <c r="R683" s="11">
        <f t="shared" si="776"/>
        <v>0</v>
      </c>
      <c r="S683" s="6">
        <f t="shared" si="777"/>
        <v>324269.94</v>
      </c>
      <c r="T683" s="20">
        <f t="shared" si="778"/>
        <v>324269.94</v>
      </c>
      <c r="U683" s="11">
        <f t="shared" si="779"/>
        <v>0</v>
      </c>
      <c r="V683" s="6">
        <f t="shared" si="780"/>
        <v>32848.544922000001</v>
      </c>
      <c r="W683" s="20">
        <f t="shared" si="781"/>
        <v>32848.544922000001</v>
      </c>
      <c r="X683" s="11">
        <f t="shared" si="782"/>
        <v>0</v>
      </c>
      <c r="Y683" s="6">
        <f t="shared" si="783"/>
        <v>291421.39507800003</v>
      </c>
      <c r="Z683" s="20">
        <f t="shared" si="784"/>
        <v>291421.39507800003</v>
      </c>
      <c r="AA683" s="25">
        <f t="shared" si="785"/>
        <v>0</v>
      </c>
      <c r="AB683" s="25">
        <f t="shared" si="786"/>
        <v>324269.94</v>
      </c>
      <c r="AC683" s="25">
        <f t="shared" si="787"/>
        <v>324269.94</v>
      </c>
      <c r="AD683" s="25">
        <f t="shared" si="788"/>
        <v>0</v>
      </c>
      <c r="AE683" s="25">
        <f t="shared" si="789"/>
        <v>32848.544922000001</v>
      </c>
      <c r="AF683" s="25">
        <f t="shared" si="790"/>
        <v>32848.544922000001</v>
      </c>
      <c r="AG683" s="25">
        <f t="shared" si="791"/>
        <v>0</v>
      </c>
      <c r="AH683" s="25">
        <f t="shared" si="792"/>
        <v>291421.39507800003</v>
      </c>
      <c r="AI683" s="25">
        <f t="shared" si="793"/>
        <v>291421.39507800003</v>
      </c>
      <c r="AJ683" s="7" t="s">
        <v>52</v>
      </c>
    </row>
    <row r="684" spans="1:36" outlineLevel="3" x14ac:dyDescent="0.25">
      <c r="A684" s="102" t="s">
        <v>150</v>
      </c>
      <c r="B684" s="99">
        <v>40304.81</v>
      </c>
      <c r="N684" s="23">
        <f t="shared" si="774"/>
        <v>40304.81</v>
      </c>
      <c r="O684" s="23">
        <f t="shared" si="775"/>
        <v>40304.81</v>
      </c>
      <c r="P684" s="103"/>
      <c r="Q684" s="117">
        <v>0.1013</v>
      </c>
      <c r="R684" s="11">
        <f t="shared" si="776"/>
        <v>0</v>
      </c>
      <c r="S684" s="6">
        <f t="shared" si="777"/>
        <v>40304.81</v>
      </c>
      <c r="T684" s="20">
        <f t="shared" si="778"/>
        <v>40304.81</v>
      </c>
      <c r="U684" s="11">
        <f t="shared" si="779"/>
        <v>0</v>
      </c>
      <c r="V684" s="6">
        <f t="shared" si="780"/>
        <v>4082.8772529999997</v>
      </c>
      <c r="W684" s="20">
        <f t="shared" si="781"/>
        <v>4082.8772529999997</v>
      </c>
      <c r="X684" s="11">
        <f t="shared" si="782"/>
        <v>0</v>
      </c>
      <c r="Y684" s="6">
        <f t="shared" si="783"/>
        <v>36221.932746999999</v>
      </c>
      <c r="Z684" s="20">
        <f t="shared" si="784"/>
        <v>36221.932746999999</v>
      </c>
      <c r="AA684" s="25">
        <f t="shared" si="785"/>
        <v>0</v>
      </c>
      <c r="AB684" s="25">
        <f t="shared" si="786"/>
        <v>40304.81</v>
      </c>
      <c r="AC684" s="25">
        <f t="shared" si="787"/>
        <v>40304.81</v>
      </c>
      <c r="AD684" s="25">
        <f t="shared" si="788"/>
        <v>0</v>
      </c>
      <c r="AE684" s="25">
        <f t="shared" si="789"/>
        <v>4082.8772529999997</v>
      </c>
      <c r="AF684" s="25">
        <f t="shared" si="790"/>
        <v>4082.8772529999997</v>
      </c>
      <c r="AG684" s="25">
        <f t="shared" si="791"/>
        <v>0</v>
      </c>
      <c r="AH684" s="25">
        <f t="shared" si="792"/>
        <v>36221.932746999999</v>
      </c>
      <c r="AI684" s="25">
        <f t="shared" si="793"/>
        <v>36221.932746999999</v>
      </c>
      <c r="AJ684" s="7" t="s">
        <v>52</v>
      </c>
    </row>
    <row r="685" spans="1:36" outlineLevel="3" x14ac:dyDescent="0.25">
      <c r="A685" s="102" t="s">
        <v>150</v>
      </c>
      <c r="B685" s="99">
        <v>49073.81</v>
      </c>
      <c r="N685" s="23">
        <f t="shared" si="774"/>
        <v>49073.81</v>
      </c>
      <c r="O685" s="23">
        <f t="shared" si="775"/>
        <v>49073.81</v>
      </c>
      <c r="P685" s="103"/>
      <c r="Q685" s="117">
        <v>0.1013</v>
      </c>
      <c r="R685" s="11">
        <f t="shared" si="776"/>
        <v>0</v>
      </c>
      <c r="S685" s="6">
        <f t="shared" si="777"/>
        <v>49073.81</v>
      </c>
      <c r="T685" s="20">
        <f t="shared" si="778"/>
        <v>49073.81</v>
      </c>
      <c r="U685" s="11">
        <f t="shared" si="779"/>
        <v>0</v>
      </c>
      <c r="V685" s="6">
        <f t="shared" si="780"/>
        <v>4971.1769530000001</v>
      </c>
      <c r="W685" s="20">
        <f t="shared" si="781"/>
        <v>4971.1769530000001</v>
      </c>
      <c r="X685" s="11">
        <f t="shared" si="782"/>
        <v>0</v>
      </c>
      <c r="Y685" s="6">
        <f t="shared" si="783"/>
        <v>44102.633046999996</v>
      </c>
      <c r="Z685" s="20">
        <f t="shared" si="784"/>
        <v>44102.633046999996</v>
      </c>
      <c r="AA685" s="25">
        <f t="shared" si="785"/>
        <v>0</v>
      </c>
      <c r="AB685" s="25">
        <f t="shared" si="786"/>
        <v>49073.81</v>
      </c>
      <c r="AC685" s="25">
        <f t="shared" si="787"/>
        <v>49073.81</v>
      </c>
      <c r="AD685" s="25">
        <f t="shared" si="788"/>
        <v>0</v>
      </c>
      <c r="AE685" s="25">
        <f t="shared" si="789"/>
        <v>4971.1769530000001</v>
      </c>
      <c r="AF685" s="25">
        <f t="shared" si="790"/>
        <v>4971.1769530000001</v>
      </c>
      <c r="AG685" s="25">
        <f t="shared" si="791"/>
        <v>0</v>
      </c>
      <c r="AH685" s="25">
        <f t="shared" si="792"/>
        <v>44102.633046999996</v>
      </c>
      <c r="AI685" s="25">
        <f t="shared" si="793"/>
        <v>44102.633046999996</v>
      </c>
      <c r="AJ685" s="7" t="s">
        <v>52</v>
      </c>
    </row>
    <row r="686" spans="1:36" outlineLevel="3" x14ac:dyDescent="0.25">
      <c r="A686" s="102" t="s">
        <v>150</v>
      </c>
      <c r="B686" s="99"/>
      <c r="N686" s="23">
        <f t="shared" si="774"/>
        <v>0</v>
      </c>
      <c r="O686" s="23">
        <f t="shared" si="775"/>
        <v>0</v>
      </c>
      <c r="P686" s="103"/>
      <c r="Q686" s="117">
        <v>0.1013</v>
      </c>
      <c r="R686" s="11">
        <f t="shared" si="776"/>
        <v>0</v>
      </c>
      <c r="S686" s="6">
        <f t="shared" si="777"/>
        <v>0</v>
      </c>
      <c r="T686" s="20">
        <f t="shared" si="778"/>
        <v>0</v>
      </c>
      <c r="U686" s="11">
        <f t="shared" si="779"/>
        <v>0</v>
      </c>
      <c r="V686" s="6">
        <f t="shared" si="780"/>
        <v>0</v>
      </c>
      <c r="W686" s="20">
        <f t="shared" si="781"/>
        <v>0</v>
      </c>
      <c r="X686" s="11">
        <f t="shared" si="782"/>
        <v>0</v>
      </c>
      <c r="Y686" s="6">
        <f t="shared" si="783"/>
        <v>0</v>
      </c>
      <c r="Z686" s="20">
        <f t="shared" si="784"/>
        <v>0</v>
      </c>
      <c r="AA686" s="25">
        <f t="shared" si="785"/>
        <v>0</v>
      </c>
      <c r="AB686" s="25">
        <f t="shared" si="786"/>
        <v>0</v>
      </c>
      <c r="AC686" s="25">
        <f t="shared" si="787"/>
        <v>0</v>
      </c>
      <c r="AD686" s="25">
        <f t="shared" si="788"/>
        <v>0</v>
      </c>
      <c r="AE686" s="25">
        <f t="shared" si="789"/>
        <v>0</v>
      </c>
      <c r="AF686" s="25">
        <f t="shared" si="790"/>
        <v>0</v>
      </c>
      <c r="AG686" s="25">
        <f t="shared" si="791"/>
        <v>0</v>
      </c>
      <c r="AH686" s="25">
        <f t="shared" si="792"/>
        <v>0</v>
      </c>
      <c r="AI686" s="25">
        <f t="shared" si="793"/>
        <v>0</v>
      </c>
      <c r="AJ686" s="7" t="s">
        <v>52</v>
      </c>
    </row>
    <row r="687" spans="1:36" outlineLevel="3" x14ac:dyDescent="0.25">
      <c r="A687" s="102" t="s">
        <v>150</v>
      </c>
      <c r="B687" s="99">
        <v>817.68</v>
      </c>
      <c r="N687" s="23">
        <f t="shared" si="774"/>
        <v>817.68</v>
      </c>
      <c r="O687" s="23">
        <f t="shared" si="775"/>
        <v>817.68</v>
      </c>
      <c r="P687" s="103"/>
      <c r="Q687" s="117">
        <v>0.1013</v>
      </c>
      <c r="R687" s="11">
        <f t="shared" si="776"/>
        <v>0</v>
      </c>
      <c r="S687" s="6">
        <f t="shared" si="777"/>
        <v>817.68</v>
      </c>
      <c r="T687" s="20">
        <f t="shared" si="778"/>
        <v>817.68</v>
      </c>
      <c r="U687" s="11">
        <f t="shared" si="779"/>
        <v>0</v>
      </c>
      <c r="V687" s="6">
        <f t="shared" si="780"/>
        <v>82.830984000000001</v>
      </c>
      <c r="W687" s="20">
        <f t="shared" si="781"/>
        <v>82.830984000000001</v>
      </c>
      <c r="X687" s="11">
        <f t="shared" si="782"/>
        <v>0</v>
      </c>
      <c r="Y687" s="6">
        <f t="shared" si="783"/>
        <v>734.84901599999989</v>
      </c>
      <c r="Z687" s="20">
        <f t="shared" si="784"/>
        <v>734.84901599999989</v>
      </c>
      <c r="AA687" s="25">
        <f t="shared" si="785"/>
        <v>0</v>
      </c>
      <c r="AB687" s="25">
        <f t="shared" si="786"/>
        <v>817.68</v>
      </c>
      <c r="AC687" s="25">
        <f t="shared" si="787"/>
        <v>817.68</v>
      </c>
      <c r="AD687" s="25">
        <f t="shared" si="788"/>
        <v>0</v>
      </c>
      <c r="AE687" s="25">
        <f t="shared" si="789"/>
        <v>82.830984000000001</v>
      </c>
      <c r="AF687" s="25">
        <f t="shared" si="790"/>
        <v>82.830984000000001</v>
      </c>
      <c r="AG687" s="25">
        <f t="shared" si="791"/>
        <v>0</v>
      </c>
      <c r="AH687" s="25">
        <f t="shared" si="792"/>
        <v>734.84901599999989</v>
      </c>
      <c r="AI687" s="25">
        <f t="shared" si="793"/>
        <v>734.84901599999989</v>
      </c>
      <c r="AJ687" s="7" t="s">
        <v>52</v>
      </c>
    </row>
    <row r="688" spans="1:36" outlineLevel="3" x14ac:dyDescent="0.25">
      <c r="A688" s="102" t="s">
        <v>150</v>
      </c>
      <c r="B688" s="99">
        <v>83305.95</v>
      </c>
      <c r="N688" s="23">
        <f t="shared" si="774"/>
        <v>83305.95</v>
      </c>
      <c r="O688" s="23">
        <f t="shared" si="775"/>
        <v>83305.95</v>
      </c>
      <c r="P688" s="103"/>
      <c r="Q688" s="117">
        <v>0.1013</v>
      </c>
      <c r="R688" s="11">
        <f t="shared" si="776"/>
        <v>0</v>
      </c>
      <c r="S688" s="6">
        <f t="shared" si="777"/>
        <v>83305.95</v>
      </c>
      <c r="T688" s="20">
        <f t="shared" si="778"/>
        <v>83305.95</v>
      </c>
      <c r="U688" s="11">
        <f t="shared" si="779"/>
        <v>0</v>
      </c>
      <c r="V688" s="6">
        <f t="shared" si="780"/>
        <v>8438.8927349999994</v>
      </c>
      <c r="W688" s="20">
        <f t="shared" si="781"/>
        <v>8438.8927349999994</v>
      </c>
      <c r="X688" s="11">
        <f t="shared" si="782"/>
        <v>0</v>
      </c>
      <c r="Y688" s="6">
        <f t="shared" si="783"/>
        <v>74867.057264999996</v>
      </c>
      <c r="Z688" s="20">
        <f t="shared" si="784"/>
        <v>74867.057264999996</v>
      </c>
      <c r="AA688" s="25">
        <f t="shared" si="785"/>
        <v>0</v>
      </c>
      <c r="AB688" s="25">
        <f t="shared" si="786"/>
        <v>83305.95</v>
      </c>
      <c r="AC688" s="25">
        <f t="shared" si="787"/>
        <v>83305.95</v>
      </c>
      <c r="AD688" s="25">
        <f t="shared" si="788"/>
        <v>0</v>
      </c>
      <c r="AE688" s="25">
        <f t="shared" si="789"/>
        <v>8438.8927349999994</v>
      </c>
      <c r="AF688" s="25">
        <f t="shared" si="790"/>
        <v>8438.8927349999994</v>
      </c>
      <c r="AG688" s="25">
        <f t="shared" si="791"/>
        <v>0</v>
      </c>
      <c r="AH688" s="25">
        <f t="shared" si="792"/>
        <v>74867.057264999996</v>
      </c>
      <c r="AI688" s="25">
        <f t="shared" si="793"/>
        <v>74867.057264999996</v>
      </c>
      <c r="AJ688" s="7" t="s">
        <v>52</v>
      </c>
    </row>
    <row r="689" spans="1:36" outlineLevel="3" x14ac:dyDescent="0.25">
      <c r="A689" s="102" t="s">
        <v>150</v>
      </c>
      <c r="B689" s="99"/>
      <c r="N689" s="23">
        <f t="shared" si="774"/>
        <v>0</v>
      </c>
      <c r="O689" s="23">
        <f t="shared" si="775"/>
        <v>0</v>
      </c>
      <c r="P689" s="103"/>
      <c r="Q689" s="117">
        <v>0.1013</v>
      </c>
      <c r="R689" s="11">
        <f t="shared" si="776"/>
        <v>0</v>
      </c>
      <c r="S689" s="6">
        <f t="shared" si="777"/>
        <v>0</v>
      </c>
      <c r="T689" s="20">
        <f t="shared" si="778"/>
        <v>0</v>
      </c>
      <c r="U689" s="11">
        <f t="shared" si="779"/>
        <v>0</v>
      </c>
      <c r="V689" s="6">
        <f t="shared" si="780"/>
        <v>0</v>
      </c>
      <c r="W689" s="20">
        <f t="shared" si="781"/>
        <v>0</v>
      </c>
      <c r="X689" s="11">
        <f t="shared" si="782"/>
        <v>0</v>
      </c>
      <c r="Y689" s="6">
        <f t="shared" si="783"/>
        <v>0</v>
      </c>
      <c r="Z689" s="20">
        <f t="shared" si="784"/>
        <v>0</v>
      </c>
      <c r="AA689" s="25">
        <f t="shared" si="785"/>
        <v>0</v>
      </c>
      <c r="AB689" s="25">
        <f t="shared" si="786"/>
        <v>0</v>
      </c>
      <c r="AC689" s="25">
        <f t="shared" si="787"/>
        <v>0</v>
      </c>
      <c r="AD689" s="25">
        <f t="shared" si="788"/>
        <v>0</v>
      </c>
      <c r="AE689" s="25">
        <f t="shared" si="789"/>
        <v>0</v>
      </c>
      <c r="AF689" s="25">
        <f t="shared" si="790"/>
        <v>0</v>
      </c>
      <c r="AG689" s="25">
        <f t="shared" si="791"/>
        <v>0</v>
      </c>
      <c r="AH689" s="25">
        <f t="shared" si="792"/>
        <v>0</v>
      </c>
      <c r="AI689" s="25">
        <f t="shared" si="793"/>
        <v>0</v>
      </c>
      <c r="AJ689" s="7" t="s">
        <v>52</v>
      </c>
    </row>
    <row r="690" spans="1:36" outlineLevel="3" x14ac:dyDescent="0.25">
      <c r="A690" s="102" t="s">
        <v>150</v>
      </c>
      <c r="B690" s="99">
        <v>34057.32</v>
      </c>
      <c r="N690" s="23">
        <f t="shared" si="774"/>
        <v>34057.32</v>
      </c>
      <c r="O690" s="23">
        <f t="shared" si="775"/>
        <v>34057.32</v>
      </c>
      <c r="P690" s="103"/>
      <c r="Q690" s="117">
        <v>0.1013</v>
      </c>
      <c r="R690" s="11">
        <f t="shared" si="776"/>
        <v>0</v>
      </c>
      <c r="S690" s="6">
        <f t="shared" si="777"/>
        <v>34057.32</v>
      </c>
      <c r="T690" s="20">
        <f t="shared" si="778"/>
        <v>34057.32</v>
      </c>
      <c r="U690" s="11">
        <f t="shared" si="779"/>
        <v>0</v>
      </c>
      <c r="V690" s="6">
        <f t="shared" si="780"/>
        <v>3450.0065159999999</v>
      </c>
      <c r="W690" s="20">
        <f t="shared" si="781"/>
        <v>3450.0065159999999</v>
      </c>
      <c r="X690" s="11">
        <f t="shared" si="782"/>
        <v>0</v>
      </c>
      <c r="Y690" s="6">
        <f t="shared" si="783"/>
        <v>30607.313483999998</v>
      </c>
      <c r="Z690" s="20">
        <f t="shared" si="784"/>
        <v>30607.313483999998</v>
      </c>
      <c r="AA690" s="25">
        <f t="shared" si="785"/>
        <v>0</v>
      </c>
      <c r="AB690" s="25">
        <f t="shared" si="786"/>
        <v>34057.32</v>
      </c>
      <c r="AC690" s="25">
        <f t="shared" si="787"/>
        <v>34057.32</v>
      </c>
      <c r="AD690" s="25">
        <f t="shared" si="788"/>
        <v>0</v>
      </c>
      <c r="AE690" s="25">
        <f t="shared" si="789"/>
        <v>3450.0065159999999</v>
      </c>
      <c r="AF690" s="25">
        <f t="shared" si="790"/>
        <v>3450.0065159999999</v>
      </c>
      <c r="AG690" s="25">
        <f t="shared" si="791"/>
        <v>0</v>
      </c>
      <c r="AH690" s="25">
        <f t="shared" si="792"/>
        <v>30607.313483999998</v>
      </c>
      <c r="AI690" s="25">
        <f t="shared" si="793"/>
        <v>30607.313483999998</v>
      </c>
      <c r="AJ690" s="7" t="s">
        <v>52</v>
      </c>
    </row>
    <row r="691" spans="1:36" outlineLevel="3" x14ac:dyDescent="0.25">
      <c r="A691" s="102" t="s">
        <v>150</v>
      </c>
      <c r="B691" s="99">
        <v>14145.8</v>
      </c>
      <c r="N691" s="23">
        <f t="shared" si="774"/>
        <v>14145.8</v>
      </c>
      <c r="O691" s="23">
        <f t="shared" si="775"/>
        <v>14145.8</v>
      </c>
      <c r="P691" s="103"/>
      <c r="Q691" s="117">
        <v>0.1013</v>
      </c>
      <c r="R691" s="11">
        <f t="shared" si="776"/>
        <v>0</v>
      </c>
      <c r="S691" s="6">
        <f t="shared" si="777"/>
        <v>14145.8</v>
      </c>
      <c r="T691" s="20">
        <f t="shared" si="778"/>
        <v>14145.8</v>
      </c>
      <c r="U691" s="11">
        <f t="shared" si="779"/>
        <v>0</v>
      </c>
      <c r="V691" s="6">
        <f t="shared" si="780"/>
        <v>1432.9695400000001</v>
      </c>
      <c r="W691" s="20">
        <f t="shared" si="781"/>
        <v>1432.9695400000001</v>
      </c>
      <c r="X691" s="11">
        <f t="shared" si="782"/>
        <v>0</v>
      </c>
      <c r="Y691" s="6">
        <f t="shared" si="783"/>
        <v>12712.830459999999</v>
      </c>
      <c r="Z691" s="20">
        <f t="shared" si="784"/>
        <v>12712.830459999999</v>
      </c>
      <c r="AA691" s="25">
        <f t="shared" si="785"/>
        <v>0</v>
      </c>
      <c r="AB691" s="25">
        <f t="shared" si="786"/>
        <v>14145.8</v>
      </c>
      <c r="AC691" s="25">
        <f t="shared" si="787"/>
        <v>14145.8</v>
      </c>
      <c r="AD691" s="25">
        <f t="shared" si="788"/>
        <v>0</v>
      </c>
      <c r="AE691" s="25">
        <f t="shared" si="789"/>
        <v>1432.9695400000001</v>
      </c>
      <c r="AF691" s="25">
        <f t="shared" si="790"/>
        <v>1432.9695400000001</v>
      </c>
      <c r="AG691" s="25">
        <f t="shared" si="791"/>
        <v>0</v>
      </c>
      <c r="AH691" s="25">
        <f t="shared" si="792"/>
        <v>12712.830459999999</v>
      </c>
      <c r="AI691" s="25">
        <f t="shared" si="793"/>
        <v>12712.830459999999</v>
      </c>
      <c r="AJ691" s="7" t="s">
        <v>52</v>
      </c>
    </row>
    <row r="692" spans="1:36" outlineLevel="3" x14ac:dyDescent="0.25">
      <c r="A692" s="102" t="s">
        <v>150</v>
      </c>
      <c r="B692" s="99">
        <v>0</v>
      </c>
      <c r="N692" s="23">
        <f t="shared" si="774"/>
        <v>0</v>
      </c>
      <c r="O692" s="23">
        <f t="shared" si="775"/>
        <v>0</v>
      </c>
      <c r="P692" s="103"/>
      <c r="Q692" s="117">
        <v>0.1013</v>
      </c>
      <c r="R692" s="11">
        <f t="shared" si="776"/>
        <v>0</v>
      </c>
      <c r="S692" s="6">
        <f t="shared" si="777"/>
        <v>0</v>
      </c>
      <c r="T692" s="20">
        <f t="shared" si="778"/>
        <v>0</v>
      </c>
      <c r="U692" s="11">
        <f t="shared" si="779"/>
        <v>0</v>
      </c>
      <c r="V692" s="6">
        <f t="shared" si="780"/>
        <v>0</v>
      </c>
      <c r="W692" s="20">
        <f t="shared" si="781"/>
        <v>0</v>
      </c>
      <c r="X692" s="11">
        <f t="shared" si="782"/>
        <v>0</v>
      </c>
      <c r="Y692" s="6">
        <f t="shared" si="783"/>
        <v>0</v>
      </c>
      <c r="Z692" s="20">
        <f t="shared" si="784"/>
        <v>0</v>
      </c>
      <c r="AA692" s="25">
        <f t="shared" si="785"/>
        <v>0</v>
      </c>
      <c r="AB692" s="25">
        <f t="shared" si="786"/>
        <v>0</v>
      </c>
      <c r="AC692" s="25">
        <f t="shared" si="787"/>
        <v>0</v>
      </c>
      <c r="AD692" s="25">
        <f t="shared" si="788"/>
        <v>0</v>
      </c>
      <c r="AE692" s="25">
        <f t="shared" si="789"/>
        <v>0</v>
      </c>
      <c r="AF692" s="25">
        <f t="shared" si="790"/>
        <v>0</v>
      </c>
      <c r="AG692" s="25">
        <f t="shared" si="791"/>
        <v>0</v>
      </c>
      <c r="AH692" s="25">
        <f t="shared" si="792"/>
        <v>0</v>
      </c>
      <c r="AI692" s="25">
        <f t="shared" si="793"/>
        <v>0</v>
      </c>
      <c r="AJ692" s="7" t="s">
        <v>52</v>
      </c>
    </row>
    <row r="693" spans="1:36" outlineLevel="3" x14ac:dyDescent="0.25">
      <c r="A693" s="102" t="s">
        <v>150</v>
      </c>
      <c r="B693" s="99">
        <v>1438.13</v>
      </c>
      <c r="N693" s="23">
        <f t="shared" si="774"/>
        <v>1438.13</v>
      </c>
      <c r="O693" s="23">
        <f t="shared" si="775"/>
        <v>1438.13</v>
      </c>
      <c r="P693" s="103"/>
      <c r="Q693" s="117">
        <v>0.1013</v>
      </c>
      <c r="R693" s="11">
        <f t="shared" si="776"/>
        <v>0</v>
      </c>
      <c r="S693" s="6">
        <f t="shared" si="777"/>
        <v>1438.13</v>
      </c>
      <c r="T693" s="20">
        <f t="shared" si="778"/>
        <v>1438.13</v>
      </c>
      <c r="U693" s="11">
        <f t="shared" si="779"/>
        <v>0</v>
      </c>
      <c r="V693" s="6">
        <f t="shared" si="780"/>
        <v>145.682569</v>
      </c>
      <c r="W693" s="20">
        <f t="shared" si="781"/>
        <v>145.682569</v>
      </c>
      <c r="X693" s="11">
        <f t="shared" si="782"/>
        <v>0</v>
      </c>
      <c r="Y693" s="6">
        <f t="shared" si="783"/>
        <v>1292.4474310000001</v>
      </c>
      <c r="Z693" s="20">
        <f t="shared" si="784"/>
        <v>1292.4474310000001</v>
      </c>
      <c r="AA693" s="25">
        <f t="shared" si="785"/>
        <v>0</v>
      </c>
      <c r="AB693" s="25">
        <f t="shared" si="786"/>
        <v>1438.13</v>
      </c>
      <c r="AC693" s="25">
        <f t="shared" si="787"/>
        <v>1438.13</v>
      </c>
      <c r="AD693" s="25">
        <f t="shared" si="788"/>
        <v>0</v>
      </c>
      <c r="AE693" s="25">
        <f t="shared" si="789"/>
        <v>145.682569</v>
      </c>
      <c r="AF693" s="25">
        <f t="shared" si="790"/>
        <v>145.682569</v>
      </c>
      <c r="AG693" s="25">
        <f t="shared" si="791"/>
        <v>0</v>
      </c>
      <c r="AH693" s="25">
        <f t="shared" si="792"/>
        <v>1292.4474310000001</v>
      </c>
      <c r="AI693" s="25">
        <f t="shared" si="793"/>
        <v>1292.4474310000001</v>
      </c>
      <c r="AJ693" s="7" t="s">
        <v>52</v>
      </c>
    </row>
    <row r="694" spans="1:36" outlineLevel="3" x14ac:dyDescent="0.25">
      <c r="A694" s="102" t="s">
        <v>150</v>
      </c>
      <c r="B694" s="99">
        <v>13383.22</v>
      </c>
      <c r="N694" s="23">
        <f t="shared" si="774"/>
        <v>13383.22</v>
      </c>
      <c r="O694" s="23">
        <f t="shared" si="775"/>
        <v>13383.22</v>
      </c>
      <c r="P694" s="103"/>
      <c r="Q694" s="117">
        <v>0.1013</v>
      </c>
      <c r="R694" s="11">
        <f t="shared" si="776"/>
        <v>0</v>
      </c>
      <c r="S694" s="6">
        <f t="shared" si="777"/>
        <v>13383.22</v>
      </c>
      <c r="T694" s="20">
        <f t="shared" si="778"/>
        <v>13383.22</v>
      </c>
      <c r="U694" s="11">
        <f t="shared" si="779"/>
        <v>0</v>
      </c>
      <c r="V694" s="6">
        <f t="shared" si="780"/>
        <v>1355.720186</v>
      </c>
      <c r="W694" s="20">
        <f t="shared" si="781"/>
        <v>1355.720186</v>
      </c>
      <c r="X694" s="11">
        <f t="shared" si="782"/>
        <v>0</v>
      </c>
      <c r="Y694" s="6">
        <f t="shared" si="783"/>
        <v>12027.499813999999</v>
      </c>
      <c r="Z694" s="20">
        <f t="shared" si="784"/>
        <v>12027.499813999999</v>
      </c>
      <c r="AA694" s="25">
        <f t="shared" si="785"/>
        <v>0</v>
      </c>
      <c r="AB694" s="25">
        <f t="shared" si="786"/>
        <v>13383.22</v>
      </c>
      <c r="AC694" s="25">
        <f t="shared" si="787"/>
        <v>13383.22</v>
      </c>
      <c r="AD694" s="25">
        <f t="shared" si="788"/>
        <v>0</v>
      </c>
      <c r="AE694" s="25">
        <f t="shared" si="789"/>
        <v>1355.720186</v>
      </c>
      <c r="AF694" s="25">
        <f t="shared" si="790"/>
        <v>1355.720186</v>
      </c>
      <c r="AG694" s="25">
        <f t="shared" si="791"/>
        <v>0</v>
      </c>
      <c r="AH694" s="25">
        <f t="shared" si="792"/>
        <v>12027.499813999999</v>
      </c>
      <c r="AI694" s="25">
        <f t="shared" si="793"/>
        <v>12027.499813999999</v>
      </c>
      <c r="AJ694" s="7" t="s">
        <v>52</v>
      </c>
    </row>
    <row r="695" spans="1:36" outlineLevel="3" x14ac:dyDescent="0.25">
      <c r="A695" s="102" t="s">
        <v>150</v>
      </c>
      <c r="B695" s="99">
        <v>36130.44</v>
      </c>
      <c r="N695" s="23">
        <f t="shared" ref="N695:N726" si="794">B695</f>
        <v>36130.44</v>
      </c>
      <c r="O695" s="23">
        <f t="shared" ref="O695:O726" si="795">SUM(B695:M695)</f>
        <v>36130.44</v>
      </c>
      <c r="P695" s="103"/>
      <c r="Q695" s="117">
        <v>0.1013</v>
      </c>
      <c r="R695" s="11">
        <f t="shared" ref="R695:R726" si="796">IF(LEFT(AJ695,6)="Direct",N695,0)</f>
        <v>0</v>
      </c>
      <c r="S695" s="6">
        <f t="shared" ref="S695:S726" si="797">N695-R695</f>
        <v>36130.44</v>
      </c>
      <c r="T695" s="20">
        <f t="shared" ref="T695:T726" si="798">R695+S695</f>
        <v>36130.44</v>
      </c>
      <c r="U695" s="11">
        <f t="shared" ref="U695:U726" si="799">IF(LEFT(AJ695,9)="direct-wa", N695,0)</f>
        <v>0</v>
      </c>
      <c r="V695" s="6">
        <f t="shared" ref="V695:V726" si="800">IF(AJ695="direct-wa",0,N695*Q695)</f>
        <v>3660.0135720000003</v>
      </c>
      <c r="W695" s="20">
        <f t="shared" ref="W695:W726" si="801">U695+V695</f>
        <v>3660.0135720000003</v>
      </c>
      <c r="X695" s="11">
        <f t="shared" ref="X695:X726" si="802">IF(LEFT(AJ695,9)="direct-or",N695,0)</f>
        <v>0</v>
      </c>
      <c r="Y695" s="6">
        <f t="shared" ref="Y695:Y726" si="803">S695-V695</f>
        <v>32470.426428000002</v>
      </c>
      <c r="Z695" s="20">
        <f t="shared" ref="Z695:Z726" si="804">X695+Y695</f>
        <v>32470.426428000002</v>
      </c>
      <c r="AA695" s="25">
        <f t="shared" ref="AA695:AA726" si="805">IF(LEFT(AJ695,6)="Direct",O695,0)</f>
        <v>0</v>
      </c>
      <c r="AB695" s="25">
        <f t="shared" ref="AB695:AB726" si="806">O695-AA695</f>
        <v>36130.44</v>
      </c>
      <c r="AC695" s="25">
        <f t="shared" ref="AC695:AC726" si="807">AA695+AB695</f>
        <v>36130.44</v>
      </c>
      <c r="AD695" s="25">
        <f t="shared" ref="AD695:AD726" si="808">IF(LEFT(AJ695,9)="direct-wa", O695,0)</f>
        <v>0</v>
      </c>
      <c r="AE695" s="25">
        <f t="shared" ref="AE695:AE726" si="809">IF(AJ695="direct-wa",0,O695*Q695)</f>
        <v>3660.0135720000003</v>
      </c>
      <c r="AF695" s="25">
        <f t="shared" ref="AF695:AF726" si="810">AD695+AE695</f>
        <v>3660.0135720000003</v>
      </c>
      <c r="AG695" s="25">
        <f t="shared" ref="AG695:AG726" si="811">IF(LEFT(AJ695,9)="direct-or",O695,0)</f>
        <v>0</v>
      </c>
      <c r="AH695" s="25">
        <f t="shared" ref="AH695:AH726" si="812">AB695-AE695</f>
        <v>32470.426428000002</v>
      </c>
      <c r="AI695" s="25">
        <f t="shared" ref="AI695:AI726" si="813">AG695+AH695</f>
        <v>32470.426428000002</v>
      </c>
      <c r="AJ695" s="7" t="s">
        <v>52</v>
      </c>
    </row>
    <row r="696" spans="1:36" outlineLevel="3" x14ac:dyDescent="0.25">
      <c r="A696" s="102" t="s">
        <v>150</v>
      </c>
      <c r="B696" s="99">
        <v>60860.56</v>
      </c>
      <c r="N696" s="23">
        <f t="shared" si="794"/>
        <v>60860.56</v>
      </c>
      <c r="O696" s="23">
        <f t="shared" si="795"/>
        <v>60860.56</v>
      </c>
      <c r="P696" s="103"/>
      <c r="Q696" s="117">
        <v>0.1013</v>
      </c>
      <c r="R696" s="11">
        <f t="shared" si="796"/>
        <v>0</v>
      </c>
      <c r="S696" s="6">
        <f t="shared" si="797"/>
        <v>60860.56</v>
      </c>
      <c r="T696" s="20">
        <f t="shared" si="798"/>
        <v>60860.56</v>
      </c>
      <c r="U696" s="11">
        <f t="shared" si="799"/>
        <v>0</v>
      </c>
      <c r="V696" s="6">
        <f t="shared" si="800"/>
        <v>6165.174728</v>
      </c>
      <c r="W696" s="20">
        <f t="shared" si="801"/>
        <v>6165.174728</v>
      </c>
      <c r="X696" s="11">
        <f t="shared" si="802"/>
        <v>0</v>
      </c>
      <c r="Y696" s="6">
        <f t="shared" si="803"/>
        <v>54695.385272</v>
      </c>
      <c r="Z696" s="20">
        <f t="shared" si="804"/>
        <v>54695.385272</v>
      </c>
      <c r="AA696" s="25">
        <f t="shared" si="805"/>
        <v>0</v>
      </c>
      <c r="AB696" s="25">
        <f t="shared" si="806"/>
        <v>60860.56</v>
      </c>
      <c r="AC696" s="25">
        <f t="shared" si="807"/>
        <v>60860.56</v>
      </c>
      <c r="AD696" s="25">
        <f t="shared" si="808"/>
        <v>0</v>
      </c>
      <c r="AE696" s="25">
        <f t="shared" si="809"/>
        <v>6165.174728</v>
      </c>
      <c r="AF696" s="25">
        <f t="shared" si="810"/>
        <v>6165.174728</v>
      </c>
      <c r="AG696" s="25">
        <f t="shared" si="811"/>
        <v>0</v>
      </c>
      <c r="AH696" s="25">
        <f t="shared" si="812"/>
        <v>54695.385272</v>
      </c>
      <c r="AI696" s="25">
        <f t="shared" si="813"/>
        <v>54695.385272</v>
      </c>
      <c r="AJ696" s="7" t="s">
        <v>52</v>
      </c>
    </row>
    <row r="697" spans="1:36" outlineLevel="3" x14ac:dyDescent="0.25">
      <c r="A697" s="102" t="s">
        <v>150</v>
      </c>
      <c r="B697" s="99">
        <v>24691.15</v>
      </c>
      <c r="N697" s="23">
        <f t="shared" si="794"/>
        <v>24691.15</v>
      </c>
      <c r="O697" s="23">
        <f t="shared" si="795"/>
        <v>24691.15</v>
      </c>
      <c r="P697" s="103"/>
      <c r="Q697" s="117">
        <v>0.1013</v>
      </c>
      <c r="R697" s="11">
        <f t="shared" si="796"/>
        <v>0</v>
      </c>
      <c r="S697" s="6">
        <f t="shared" si="797"/>
        <v>24691.15</v>
      </c>
      <c r="T697" s="20">
        <f t="shared" si="798"/>
        <v>24691.15</v>
      </c>
      <c r="U697" s="11">
        <f t="shared" si="799"/>
        <v>0</v>
      </c>
      <c r="V697" s="6">
        <f t="shared" si="800"/>
        <v>2501.213495</v>
      </c>
      <c r="W697" s="20">
        <f t="shared" si="801"/>
        <v>2501.213495</v>
      </c>
      <c r="X697" s="11">
        <f t="shared" si="802"/>
        <v>0</v>
      </c>
      <c r="Y697" s="6">
        <f t="shared" si="803"/>
        <v>22189.936505000001</v>
      </c>
      <c r="Z697" s="20">
        <f t="shared" si="804"/>
        <v>22189.936505000001</v>
      </c>
      <c r="AA697" s="25">
        <f t="shared" si="805"/>
        <v>0</v>
      </c>
      <c r="AB697" s="25">
        <f t="shared" si="806"/>
        <v>24691.15</v>
      </c>
      <c r="AC697" s="25">
        <f t="shared" si="807"/>
        <v>24691.15</v>
      </c>
      <c r="AD697" s="25">
        <f t="shared" si="808"/>
        <v>0</v>
      </c>
      <c r="AE697" s="25">
        <f t="shared" si="809"/>
        <v>2501.213495</v>
      </c>
      <c r="AF697" s="25">
        <f t="shared" si="810"/>
        <v>2501.213495</v>
      </c>
      <c r="AG697" s="25">
        <f t="shared" si="811"/>
        <v>0</v>
      </c>
      <c r="AH697" s="25">
        <f t="shared" si="812"/>
        <v>22189.936505000001</v>
      </c>
      <c r="AI697" s="25">
        <f t="shared" si="813"/>
        <v>22189.936505000001</v>
      </c>
      <c r="AJ697" s="7" t="s">
        <v>52</v>
      </c>
    </row>
    <row r="698" spans="1:36" outlineLevel="3" x14ac:dyDescent="0.25">
      <c r="A698" s="102" t="s">
        <v>150</v>
      </c>
      <c r="B698" s="99">
        <v>35982.769999999997</v>
      </c>
      <c r="N698" s="23">
        <f t="shared" si="794"/>
        <v>35982.769999999997</v>
      </c>
      <c r="O698" s="23">
        <f t="shared" si="795"/>
        <v>35982.769999999997</v>
      </c>
      <c r="P698" s="103"/>
      <c r="Q698" s="117">
        <v>0.1013</v>
      </c>
      <c r="R698" s="11">
        <f t="shared" si="796"/>
        <v>0</v>
      </c>
      <c r="S698" s="6">
        <f t="shared" si="797"/>
        <v>35982.769999999997</v>
      </c>
      <c r="T698" s="20">
        <f t="shared" si="798"/>
        <v>35982.769999999997</v>
      </c>
      <c r="U698" s="11">
        <f t="shared" si="799"/>
        <v>0</v>
      </c>
      <c r="V698" s="6">
        <f t="shared" si="800"/>
        <v>3645.0546009999998</v>
      </c>
      <c r="W698" s="20">
        <f t="shared" si="801"/>
        <v>3645.0546009999998</v>
      </c>
      <c r="X698" s="11">
        <f t="shared" si="802"/>
        <v>0</v>
      </c>
      <c r="Y698" s="6">
        <f t="shared" si="803"/>
        <v>32337.715398999997</v>
      </c>
      <c r="Z698" s="20">
        <f t="shared" si="804"/>
        <v>32337.715398999997</v>
      </c>
      <c r="AA698" s="25">
        <f t="shared" si="805"/>
        <v>0</v>
      </c>
      <c r="AB698" s="25">
        <f t="shared" si="806"/>
        <v>35982.769999999997</v>
      </c>
      <c r="AC698" s="25">
        <f t="shared" si="807"/>
        <v>35982.769999999997</v>
      </c>
      <c r="AD698" s="25">
        <f t="shared" si="808"/>
        <v>0</v>
      </c>
      <c r="AE698" s="25">
        <f t="shared" si="809"/>
        <v>3645.0546009999998</v>
      </c>
      <c r="AF698" s="25">
        <f t="shared" si="810"/>
        <v>3645.0546009999998</v>
      </c>
      <c r="AG698" s="25">
        <f t="shared" si="811"/>
        <v>0</v>
      </c>
      <c r="AH698" s="25">
        <f t="shared" si="812"/>
        <v>32337.715398999997</v>
      </c>
      <c r="AI698" s="25">
        <f t="shared" si="813"/>
        <v>32337.715398999997</v>
      </c>
      <c r="AJ698" s="7" t="s">
        <v>52</v>
      </c>
    </row>
    <row r="699" spans="1:36" outlineLevel="3" x14ac:dyDescent="0.25">
      <c r="A699" s="102" t="s">
        <v>150</v>
      </c>
      <c r="B699" s="99">
        <v>21998.799999999999</v>
      </c>
      <c r="N699" s="23">
        <f t="shared" si="794"/>
        <v>21998.799999999999</v>
      </c>
      <c r="O699" s="23">
        <f t="shared" si="795"/>
        <v>21998.799999999999</v>
      </c>
      <c r="P699" s="103"/>
      <c r="Q699" s="117">
        <v>0.1013</v>
      </c>
      <c r="R699" s="11">
        <f t="shared" si="796"/>
        <v>0</v>
      </c>
      <c r="S699" s="6">
        <f t="shared" si="797"/>
        <v>21998.799999999999</v>
      </c>
      <c r="T699" s="20">
        <f t="shared" si="798"/>
        <v>21998.799999999999</v>
      </c>
      <c r="U699" s="11">
        <f t="shared" si="799"/>
        <v>0</v>
      </c>
      <c r="V699" s="6">
        <f t="shared" si="800"/>
        <v>2228.4784399999999</v>
      </c>
      <c r="W699" s="20">
        <f t="shared" si="801"/>
        <v>2228.4784399999999</v>
      </c>
      <c r="X699" s="11">
        <f t="shared" si="802"/>
        <v>0</v>
      </c>
      <c r="Y699" s="6">
        <f t="shared" si="803"/>
        <v>19770.32156</v>
      </c>
      <c r="Z699" s="20">
        <f t="shared" si="804"/>
        <v>19770.32156</v>
      </c>
      <c r="AA699" s="25">
        <f t="shared" si="805"/>
        <v>0</v>
      </c>
      <c r="AB699" s="25">
        <f t="shared" si="806"/>
        <v>21998.799999999999</v>
      </c>
      <c r="AC699" s="25">
        <f t="shared" si="807"/>
        <v>21998.799999999999</v>
      </c>
      <c r="AD699" s="25">
        <f t="shared" si="808"/>
        <v>0</v>
      </c>
      <c r="AE699" s="25">
        <f t="shared" si="809"/>
        <v>2228.4784399999999</v>
      </c>
      <c r="AF699" s="25">
        <f t="shared" si="810"/>
        <v>2228.4784399999999</v>
      </c>
      <c r="AG699" s="25">
        <f t="shared" si="811"/>
        <v>0</v>
      </c>
      <c r="AH699" s="25">
        <f t="shared" si="812"/>
        <v>19770.32156</v>
      </c>
      <c r="AI699" s="25">
        <f t="shared" si="813"/>
        <v>19770.32156</v>
      </c>
      <c r="AJ699" s="7" t="s">
        <v>52</v>
      </c>
    </row>
    <row r="700" spans="1:36" outlineLevel="3" x14ac:dyDescent="0.25">
      <c r="A700" s="102" t="s">
        <v>150</v>
      </c>
      <c r="B700" s="99">
        <v>83329.81</v>
      </c>
      <c r="N700" s="23">
        <f t="shared" si="794"/>
        <v>83329.81</v>
      </c>
      <c r="O700" s="23">
        <f t="shared" si="795"/>
        <v>83329.81</v>
      </c>
      <c r="P700" s="103"/>
      <c r="Q700" s="117">
        <v>0.1013</v>
      </c>
      <c r="R700" s="11">
        <f t="shared" si="796"/>
        <v>0</v>
      </c>
      <c r="S700" s="6">
        <f t="shared" si="797"/>
        <v>83329.81</v>
      </c>
      <c r="T700" s="20">
        <f t="shared" si="798"/>
        <v>83329.81</v>
      </c>
      <c r="U700" s="11">
        <f t="shared" si="799"/>
        <v>0</v>
      </c>
      <c r="V700" s="6">
        <f t="shared" si="800"/>
        <v>8441.3097529999995</v>
      </c>
      <c r="W700" s="20">
        <f t="shared" si="801"/>
        <v>8441.3097529999995</v>
      </c>
      <c r="X700" s="11">
        <f t="shared" si="802"/>
        <v>0</v>
      </c>
      <c r="Y700" s="6">
        <f t="shared" si="803"/>
        <v>74888.500247000004</v>
      </c>
      <c r="Z700" s="20">
        <f t="shared" si="804"/>
        <v>74888.500247000004</v>
      </c>
      <c r="AA700" s="25">
        <f t="shared" si="805"/>
        <v>0</v>
      </c>
      <c r="AB700" s="25">
        <f t="shared" si="806"/>
        <v>83329.81</v>
      </c>
      <c r="AC700" s="25">
        <f t="shared" si="807"/>
        <v>83329.81</v>
      </c>
      <c r="AD700" s="25">
        <f t="shared" si="808"/>
        <v>0</v>
      </c>
      <c r="AE700" s="25">
        <f t="shared" si="809"/>
        <v>8441.3097529999995</v>
      </c>
      <c r="AF700" s="25">
        <f t="shared" si="810"/>
        <v>8441.3097529999995</v>
      </c>
      <c r="AG700" s="25">
        <f t="shared" si="811"/>
        <v>0</v>
      </c>
      <c r="AH700" s="25">
        <f t="shared" si="812"/>
        <v>74888.500247000004</v>
      </c>
      <c r="AI700" s="25">
        <f t="shared" si="813"/>
        <v>74888.500247000004</v>
      </c>
      <c r="AJ700" s="7" t="s">
        <v>52</v>
      </c>
    </row>
    <row r="701" spans="1:36" outlineLevel="3" x14ac:dyDescent="0.25">
      <c r="A701" s="102" t="s">
        <v>150</v>
      </c>
      <c r="B701" s="99">
        <v>157721.63</v>
      </c>
      <c r="N701" s="23">
        <f t="shared" si="794"/>
        <v>157721.63</v>
      </c>
      <c r="O701" s="23">
        <f t="shared" si="795"/>
        <v>157721.63</v>
      </c>
      <c r="P701" s="103"/>
      <c r="Q701" s="117">
        <v>0.1013</v>
      </c>
      <c r="R701" s="11">
        <f t="shared" si="796"/>
        <v>0</v>
      </c>
      <c r="S701" s="6">
        <f t="shared" si="797"/>
        <v>157721.63</v>
      </c>
      <c r="T701" s="20">
        <f t="shared" si="798"/>
        <v>157721.63</v>
      </c>
      <c r="U701" s="11">
        <f t="shared" si="799"/>
        <v>0</v>
      </c>
      <c r="V701" s="6">
        <f t="shared" si="800"/>
        <v>15977.201119000001</v>
      </c>
      <c r="W701" s="20">
        <f t="shared" si="801"/>
        <v>15977.201119000001</v>
      </c>
      <c r="X701" s="11">
        <f t="shared" si="802"/>
        <v>0</v>
      </c>
      <c r="Y701" s="6">
        <f t="shared" si="803"/>
        <v>141744.428881</v>
      </c>
      <c r="Z701" s="20">
        <f t="shared" si="804"/>
        <v>141744.428881</v>
      </c>
      <c r="AA701" s="25">
        <f t="shared" si="805"/>
        <v>0</v>
      </c>
      <c r="AB701" s="25">
        <f t="shared" si="806"/>
        <v>157721.63</v>
      </c>
      <c r="AC701" s="25">
        <f t="shared" si="807"/>
        <v>157721.63</v>
      </c>
      <c r="AD701" s="25">
        <f t="shared" si="808"/>
        <v>0</v>
      </c>
      <c r="AE701" s="25">
        <f t="shared" si="809"/>
        <v>15977.201119000001</v>
      </c>
      <c r="AF701" s="25">
        <f t="shared" si="810"/>
        <v>15977.201119000001</v>
      </c>
      <c r="AG701" s="25">
        <f t="shared" si="811"/>
        <v>0</v>
      </c>
      <c r="AH701" s="25">
        <f t="shared" si="812"/>
        <v>141744.428881</v>
      </c>
      <c r="AI701" s="25">
        <f t="shared" si="813"/>
        <v>141744.428881</v>
      </c>
      <c r="AJ701" s="7" t="s">
        <v>52</v>
      </c>
    </row>
    <row r="702" spans="1:36" outlineLevel="3" x14ac:dyDescent="0.25">
      <c r="A702" s="102" t="s">
        <v>150</v>
      </c>
      <c r="B702" s="99">
        <v>9335.5</v>
      </c>
      <c r="N702" s="23">
        <f t="shared" si="794"/>
        <v>9335.5</v>
      </c>
      <c r="O702" s="23">
        <f t="shared" si="795"/>
        <v>9335.5</v>
      </c>
      <c r="P702" s="103"/>
      <c r="Q702" s="117">
        <v>0.1013</v>
      </c>
      <c r="R702" s="11">
        <f t="shared" si="796"/>
        <v>0</v>
      </c>
      <c r="S702" s="6">
        <f t="shared" si="797"/>
        <v>9335.5</v>
      </c>
      <c r="T702" s="20">
        <f t="shared" si="798"/>
        <v>9335.5</v>
      </c>
      <c r="U702" s="11">
        <f t="shared" si="799"/>
        <v>0</v>
      </c>
      <c r="V702" s="6">
        <f t="shared" si="800"/>
        <v>945.68615</v>
      </c>
      <c r="W702" s="20">
        <f t="shared" si="801"/>
        <v>945.68615</v>
      </c>
      <c r="X702" s="11">
        <f t="shared" si="802"/>
        <v>0</v>
      </c>
      <c r="Y702" s="6">
        <f t="shared" si="803"/>
        <v>8389.8138500000005</v>
      </c>
      <c r="Z702" s="20">
        <f t="shared" si="804"/>
        <v>8389.8138500000005</v>
      </c>
      <c r="AA702" s="25">
        <f t="shared" si="805"/>
        <v>0</v>
      </c>
      <c r="AB702" s="25">
        <f t="shared" si="806"/>
        <v>9335.5</v>
      </c>
      <c r="AC702" s="25">
        <f t="shared" si="807"/>
        <v>9335.5</v>
      </c>
      <c r="AD702" s="25">
        <f t="shared" si="808"/>
        <v>0</v>
      </c>
      <c r="AE702" s="25">
        <f t="shared" si="809"/>
        <v>945.68615</v>
      </c>
      <c r="AF702" s="25">
        <f t="shared" si="810"/>
        <v>945.68615</v>
      </c>
      <c r="AG702" s="25">
        <f t="shared" si="811"/>
        <v>0</v>
      </c>
      <c r="AH702" s="25">
        <f t="shared" si="812"/>
        <v>8389.8138500000005</v>
      </c>
      <c r="AI702" s="25">
        <f t="shared" si="813"/>
        <v>8389.8138500000005</v>
      </c>
      <c r="AJ702" s="7" t="s">
        <v>52</v>
      </c>
    </row>
    <row r="703" spans="1:36" outlineLevel="3" x14ac:dyDescent="0.25">
      <c r="A703" s="102" t="s">
        <v>150</v>
      </c>
      <c r="B703" s="99">
        <v>47066.12</v>
      </c>
      <c r="N703" s="23">
        <f t="shared" si="794"/>
        <v>47066.12</v>
      </c>
      <c r="O703" s="23">
        <f t="shared" si="795"/>
        <v>47066.12</v>
      </c>
      <c r="P703" s="103"/>
      <c r="Q703" s="117">
        <v>0.1013</v>
      </c>
      <c r="R703" s="11">
        <f t="shared" si="796"/>
        <v>0</v>
      </c>
      <c r="S703" s="6">
        <f t="shared" si="797"/>
        <v>47066.12</v>
      </c>
      <c r="T703" s="20">
        <f t="shared" si="798"/>
        <v>47066.12</v>
      </c>
      <c r="U703" s="11">
        <f t="shared" si="799"/>
        <v>0</v>
      </c>
      <c r="V703" s="6">
        <f t="shared" si="800"/>
        <v>4767.7979560000003</v>
      </c>
      <c r="W703" s="20">
        <f t="shared" si="801"/>
        <v>4767.7979560000003</v>
      </c>
      <c r="X703" s="11">
        <f t="shared" si="802"/>
        <v>0</v>
      </c>
      <c r="Y703" s="6">
        <f t="shared" si="803"/>
        <v>42298.322044</v>
      </c>
      <c r="Z703" s="20">
        <f t="shared" si="804"/>
        <v>42298.322044</v>
      </c>
      <c r="AA703" s="25">
        <f t="shared" si="805"/>
        <v>0</v>
      </c>
      <c r="AB703" s="25">
        <f t="shared" si="806"/>
        <v>47066.12</v>
      </c>
      <c r="AC703" s="25">
        <f t="shared" si="807"/>
        <v>47066.12</v>
      </c>
      <c r="AD703" s="25">
        <f t="shared" si="808"/>
        <v>0</v>
      </c>
      <c r="AE703" s="25">
        <f t="shared" si="809"/>
        <v>4767.7979560000003</v>
      </c>
      <c r="AF703" s="25">
        <f t="shared" si="810"/>
        <v>4767.7979560000003</v>
      </c>
      <c r="AG703" s="25">
        <f t="shared" si="811"/>
        <v>0</v>
      </c>
      <c r="AH703" s="25">
        <f t="shared" si="812"/>
        <v>42298.322044</v>
      </c>
      <c r="AI703" s="25">
        <f t="shared" si="813"/>
        <v>42298.322044</v>
      </c>
      <c r="AJ703" s="7" t="s">
        <v>52</v>
      </c>
    </row>
    <row r="704" spans="1:36" outlineLevel="3" x14ac:dyDescent="0.25">
      <c r="A704" s="102" t="s">
        <v>150</v>
      </c>
      <c r="B704" s="99"/>
      <c r="N704" s="23">
        <f t="shared" si="794"/>
        <v>0</v>
      </c>
      <c r="O704" s="23">
        <f t="shared" si="795"/>
        <v>0</v>
      </c>
      <c r="P704" s="103"/>
      <c r="Q704" s="117">
        <v>0.1013</v>
      </c>
      <c r="R704" s="11">
        <f t="shared" si="796"/>
        <v>0</v>
      </c>
      <c r="S704" s="6">
        <f t="shared" si="797"/>
        <v>0</v>
      </c>
      <c r="T704" s="20">
        <f t="shared" si="798"/>
        <v>0</v>
      </c>
      <c r="U704" s="11">
        <f t="shared" si="799"/>
        <v>0</v>
      </c>
      <c r="V704" s="6">
        <f t="shared" si="800"/>
        <v>0</v>
      </c>
      <c r="W704" s="20">
        <f t="shared" si="801"/>
        <v>0</v>
      </c>
      <c r="X704" s="11">
        <f t="shared" si="802"/>
        <v>0</v>
      </c>
      <c r="Y704" s="6">
        <f t="shared" si="803"/>
        <v>0</v>
      </c>
      <c r="Z704" s="20">
        <f t="shared" si="804"/>
        <v>0</v>
      </c>
      <c r="AA704" s="25">
        <f t="shared" si="805"/>
        <v>0</v>
      </c>
      <c r="AB704" s="25">
        <f t="shared" si="806"/>
        <v>0</v>
      </c>
      <c r="AC704" s="25">
        <f t="shared" si="807"/>
        <v>0</v>
      </c>
      <c r="AD704" s="25">
        <f t="shared" si="808"/>
        <v>0</v>
      </c>
      <c r="AE704" s="25">
        <f t="shared" si="809"/>
        <v>0</v>
      </c>
      <c r="AF704" s="25">
        <f t="shared" si="810"/>
        <v>0</v>
      </c>
      <c r="AG704" s="25">
        <f t="shared" si="811"/>
        <v>0</v>
      </c>
      <c r="AH704" s="25">
        <f t="shared" si="812"/>
        <v>0</v>
      </c>
      <c r="AI704" s="25">
        <f t="shared" si="813"/>
        <v>0</v>
      </c>
      <c r="AJ704" s="7" t="s">
        <v>52</v>
      </c>
    </row>
    <row r="705" spans="1:36" outlineLevel="3" x14ac:dyDescent="0.25">
      <c r="A705" s="102" t="s">
        <v>150</v>
      </c>
      <c r="B705" s="99">
        <v>148582.03</v>
      </c>
      <c r="N705" s="23">
        <f t="shared" si="794"/>
        <v>148582.03</v>
      </c>
      <c r="O705" s="23">
        <f t="shared" si="795"/>
        <v>148582.03</v>
      </c>
      <c r="P705" s="103"/>
      <c r="Q705" s="117">
        <v>0.1013</v>
      </c>
      <c r="R705" s="11">
        <f t="shared" si="796"/>
        <v>0</v>
      </c>
      <c r="S705" s="6">
        <f t="shared" si="797"/>
        <v>148582.03</v>
      </c>
      <c r="T705" s="20">
        <f t="shared" si="798"/>
        <v>148582.03</v>
      </c>
      <c r="U705" s="11">
        <f t="shared" si="799"/>
        <v>0</v>
      </c>
      <c r="V705" s="6">
        <f t="shared" si="800"/>
        <v>15051.359639</v>
      </c>
      <c r="W705" s="20">
        <f t="shared" si="801"/>
        <v>15051.359639</v>
      </c>
      <c r="X705" s="11">
        <f t="shared" si="802"/>
        <v>0</v>
      </c>
      <c r="Y705" s="6">
        <f t="shared" si="803"/>
        <v>133530.670361</v>
      </c>
      <c r="Z705" s="20">
        <f t="shared" si="804"/>
        <v>133530.670361</v>
      </c>
      <c r="AA705" s="25">
        <f t="shared" si="805"/>
        <v>0</v>
      </c>
      <c r="AB705" s="25">
        <f t="shared" si="806"/>
        <v>148582.03</v>
      </c>
      <c r="AC705" s="25">
        <f t="shared" si="807"/>
        <v>148582.03</v>
      </c>
      <c r="AD705" s="25">
        <f t="shared" si="808"/>
        <v>0</v>
      </c>
      <c r="AE705" s="25">
        <f t="shared" si="809"/>
        <v>15051.359639</v>
      </c>
      <c r="AF705" s="25">
        <f t="shared" si="810"/>
        <v>15051.359639</v>
      </c>
      <c r="AG705" s="25">
        <f t="shared" si="811"/>
        <v>0</v>
      </c>
      <c r="AH705" s="25">
        <f t="shared" si="812"/>
        <v>133530.670361</v>
      </c>
      <c r="AI705" s="25">
        <f t="shared" si="813"/>
        <v>133530.670361</v>
      </c>
      <c r="AJ705" s="7" t="s">
        <v>52</v>
      </c>
    </row>
    <row r="706" spans="1:36" outlineLevel="3" x14ac:dyDescent="0.25">
      <c r="A706" s="102" t="s">
        <v>150</v>
      </c>
      <c r="B706" s="99"/>
      <c r="N706" s="23">
        <f t="shared" si="794"/>
        <v>0</v>
      </c>
      <c r="O706" s="23">
        <f t="shared" si="795"/>
        <v>0</v>
      </c>
      <c r="P706" s="103"/>
      <c r="Q706" s="117">
        <v>0.1013</v>
      </c>
      <c r="R706" s="11">
        <f t="shared" si="796"/>
        <v>0</v>
      </c>
      <c r="S706" s="6">
        <f t="shared" si="797"/>
        <v>0</v>
      </c>
      <c r="T706" s="20">
        <f t="shared" si="798"/>
        <v>0</v>
      </c>
      <c r="U706" s="11">
        <f t="shared" si="799"/>
        <v>0</v>
      </c>
      <c r="V706" s="6">
        <f t="shared" si="800"/>
        <v>0</v>
      </c>
      <c r="W706" s="20">
        <f t="shared" si="801"/>
        <v>0</v>
      </c>
      <c r="X706" s="11">
        <f t="shared" si="802"/>
        <v>0</v>
      </c>
      <c r="Y706" s="6">
        <f t="shared" si="803"/>
        <v>0</v>
      </c>
      <c r="Z706" s="20">
        <f t="shared" si="804"/>
        <v>0</v>
      </c>
      <c r="AA706" s="25">
        <f t="shared" si="805"/>
        <v>0</v>
      </c>
      <c r="AB706" s="25">
        <f t="shared" si="806"/>
        <v>0</v>
      </c>
      <c r="AC706" s="25">
        <f t="shared" si="807"/>
        <v>0</v>
      </c>
      <c r="AD706" s="25">
        <f t="shared" si="808"/>
        <v>0</v>
      </c>
      <c r="AE706" s="25">
        <f t="shared" si="809"/>
        <v>0</v>
      </c>
      <c r="AF706" s="25">
        <f t="shared" si="810"/>
        <v>0</v>
      </c>
      <c r="AG706" s="25">
        <f t="shared" si="811"/>
        <v>0</v>
      </c>
      <c r="AH706" s="25">
        <f t="shared" si="812"/>
        <v>0</v>
      </c>
      <c r="AI706" s="25">
        <f t="shared" si="813"/>
        <v>0</v>
      </c>
      <c r="AJ706" s="7" t="s">
        <v>52</v>
      </c>
    </row>
    <row r="707" spans="1:36" outlineLevel="3" x14ac:dyDescent="0.25">
      <c r="A707" s="102" t="s">
        <v>150</v>
      </c>
      <c r="B707" s="99"/>
      <c r="N707" s="23">
        <f t="shared" si="794"/>
        <v>0</v>
      </c>
      <c r="O707" s="23">
        <f t="shared" si="795"/>
        <v>0</v>
      </c>
      <c r="P707" s="103"/>
      <c r="Q707" s="117">
        <v>0.1013</v>
      </c>
      <c r="R707" s="11">
        <f t="shared" si="796"/>
        <v>0</v>
      </c>
      <c r="S707" s="6">
        <f t="shared" si="797"/>
        <v>0</v>
      </c>
      <c r="T707" s="20">
        <f t="shared" si="798"/>
        <v>0</v>
      </c>
      <c r="U707" s="11">
        <f t="shared" si="799"/>
        <v>0</v>
      </c>
      <c r="V707" s="6">
        <f t="shared" si="800"/>
        <v>0</v>
      </c>
      <c r="W707" s="20">
        <f t="shared" si="801"/>
        <v>0</v>
      </c>
      <c r="X707" s="11">
        <f t="shared" si="802"/>
        <v>0</v>
      </c>
      <c r="Y707" s="6">
        <f t="shared" si="803"/>
        <v>0</v>
      </c>
      <c r="Z707" s="20">
        <f t="shared" si="804"/>
        <v>0</v>
      </c>
      <c r="AA707" s="25">
        <f t="shared" si="805"/>
        <v>0</v>
      </c>
      <c r="AB707" s="25">
        <f t="shared" si="806"/>
        <v>0</v>
      </c>
      <c r="AC707" s="25">
        <f t="shared" si="807"/>
        <v>0</v>
      </c>
      <c r="AD707" s="25">
        <f t="shared" si="808"/>
        <v>0</v>
      </c>
      <c r="AE707" s="25">
        <f t="shared" si="809"/>
        <v>0</v>
      </c>
      <c r="AF707" s="25">
        <f t="shared" si="810"/>
        <v>0</v>
      </c>
      <c r="AG707" s="25">
        <f t="shared" si="811"/>
        <v>0</v>
      </c>
      <c r="AH707" s="25">
        <f t="shared" si="812"/>
        <v>0</v>
      </c>
      <c r="AI707" s="25">
        <f t="shared" si="813"/>
        <v>0</v>
      </c>
      <c r="AJ707" s="7" t="s">
        <v>52</v>
      </c>
    </row>
    <row r="708" spans="1:36" outlineLevel="3" x14ac:dyDescent="0.25">
      <c r="A708" s="102" t="s">
        <v>150</v>
      </c>
      <c r="B708" s="99">
        <v>-605</v>
      </c>
      <c r="N708" s="23">
        <f t="shared" si="794"/>
        <v>-605</v>
      </c>
      <c r="O708" s="23">
        <f t="shared" si="795"/>
        <v>-605</v>
      </c>
      <c r="P708" s="103"/>
      <c r="Q708" s="117">
        <v>0.1013</v>
      </c>
      <c r="R708" s="11">
        <f t="shared" si="796"/>
        <v>0</v>
      </c>
      <c r="S708" s="6">
        <f t="shared" si="797"/>
        <v>-605</v>
      </c>
      <c r="T708" s="20">
        <f t="shared" si="798"/>
        <v>-605</v>
      </c>
      <c r="U708" s="11">
        <f t="shared" si="799"/>
        <v>0</v>
      </c>
      <c r="V708" s="6">
        <f t="shared" si="800"/>
        <v>-61.286500000000004</v>
      </c>
      <c r="W708" s="20">
        <f t="shared" si="801"/>
        <v>-61.286500000000004</v>
      </c>
      <c r="X708" s="11">
        <f t="shared" si="802"/>
        <v>0</v>
      </c>
      <c r="Y708" s="6">
        <f t="shared" si="803"/>
        <v>-543.71349999999995</v>
      </c>
      <c r="Z708" s="20">
        <f t="shared" si="804"/>
        <v>-543.71349999999995</v>
      </c>
      <c r="AA708" s="25">
        <f t="shared" si="805"/>
        <v>0</v>
      </c>
      <c r="AB708" s="25">
        <f t="shared" si="806"/>
        <v>-605</v>
      </c>
      <c r="AC708" s="25">
        <f t="shared" si="807"/>
        <v>-605</v>
      </c>
      <c r="AD708" s="25">
        <f t="shared" si="808"/>
        <v>0</v>
      </c>
      <c r="AE708" s="25">
        <f t="shared" si="809"/>
        <v>-61.286500000000004</v>
      </c>
      <c r="AF708" s="25">
        <f t="shared" si="810"/>
        <v>-61.286500000000004</v>
      </c>
      <c r="AG708" s="25">
        <f t="shared" si="811"/>
        <v>0</v>
      </c>
      <c r="AH708" s="25">
        <f t="shared" si="812"/>
        <v>-543.71349999999995</v>
      </c>
      <c r="AI708" s="25">
        <f t="shared" si="813"/>
        <v>-543.71349999999995</v>
      </c>
      <c r="AJ708" s="7" t="s">
        <v>52</v>
      </c>
    </row>
    <row r="709" spans="1:36" outlineLevel="3" x14ac:dyDescent="0.25">
      <c r="A709" s="102" t="s">
        <v>150</v>
      </c>
      <c r="B709" s="99">
        <v>-6096.5</v>
      </c>
      <c r="N709" s="23">
        <f t="shared" si="794"/>
        <v>-6096.5</v>
      </c>
      <c r="O709" s="23">
        <f t="shared" si="795"/>
        <v>-6096.5</v>
      </c>
      <c r="P709" s="103"/>
      <c r="Q709" s="117">
        <v>0.1013</v>
      </c>
      <c r="R709" s="11">
        <f t="shared" si="796"/>
        <v>0</v>
      </c>
      <c r="S709" s="6">
        <f t="shared" si="797"/>
        <v>-6096.5</v>
      </c>
      <c r="T709" s="20">
        <f t="shared" si="798"/>
        <v>-6096.5</v>
      </c>
      <c r="U709" s="11">
        <f t="shared" si="799"/>
        <v>0</v>
      </c>
      <c r="V709" s="6">
        <f t="shared" si="800"/>
        <v>-617.57545000000005</v>
      </c>
      <c r="W709" s="20">
        <f t="shared" si="801"/>
        <v>-617.57545000000005</v>
      </c>
      <c r="X709" s="11">
        <f t="shared" si="802"/>
        <v>0</v>
      </c>
      <c r="Y709" s="6">
        <f t="shared" si="803"/>
        <v>-5478.9245499999997</v>
      </c>
      <c r="Z709" s="20">
        <f t="shared" si="804"/>
        <v>-5478.9245499999997</v>
      </c>
      <c r="AA709" s="25">
        <f t="shared" si="805"/>
        <v>0</v>
      </c>
      <c r="AB709" s="25">
        <f t="shared" si="806"/>
        <v>-6096.5</v>
      </c>
      <c r="AC709" s="25">
        <f t="shared" si="807"/>
        <v>-6096.5</v>
      </c>
      <c r="AD709" s="25">
        <f t="shared" si="808"/>
        <v>0</v>
      </c>
      <c r="AE709" s="25">
        <f t="shared" si="809"/>
        <v>-617.57545000000005</v>
      </c>
      <c r="AF709" s="25">
        <f t="shared" si="810"/>
        <v>-617.57545000000005</v>
      </c>
      <c r="AG709" s="25">
        <f t="shared" si="811"/>
        <v>0</v>
      </c>
      <c r="AH709" s="25">
        <f t="shared" si="812"/>
        <v>-5478.9245499999997</v>
      </c>
      <c r="AI709" s="25">
        <f t="shared" si="813"/>
        <v>-5478.9245499999997</v>
      </c>
      <c r="AJ709" s="7" t="s">
        <v>52</v>
      </c>
    </row>
    <row r="710" spans="1:36" outlineLevel="3" x14ac:dyDescent="0.25">
      <c r="A710" s="102" t="s">
        <v>150</v>
      </c>
      <c r="B710" s="99">
        <v>-62.56</v>
      </c>
      <c r="N710" s="23">
        <f t="shared" si="794"/>
        <v>-62.56</v>
      </c>
      <c r="O710" s="23">
        <f t="shared" si="795"/>
        <v>-62.56</v>
      </c>
      <c r="P710" s="103"/>
      <c r="Q710" s="117">
        <v>0.1013</v>
      </c>
      <c r="R710" s="11">
        <f t="shared" si="796"/>
        <v>0</v>
      </c>
      <c r="S710" s="6">
        <f t="shared" si="797"/>
        <v>-62.56</v>
      </c>
      <c r="T710" s="20">
        <f t="shared" si="798"/>
        <v>-62.56</v>
      </c>
      <c r="U710" s="11">
        <f t="shared" si="799"/>
        <v>0</v>
      </c>
      <c r="V710" s="6">
        <f t="shared" si="800"/>
        <v>-6.3373280000000003</v>
      </c>
      <c r="W710" s="20">
        <f t="shared" si="801"/>
        <v>-6.3373280000000003</v>
      </c>
      <c r="X710" s="11">
        <f t="shared" si="802"/>
        <v>0</v>
      </c>
      <c r="Y710" s="6">
        <f t="shared" si="803"/>
        <v>-56.222672000000003</v>
      </c>
      <c r="Z710" s="20">
        <f t="shared" si="804"/>
        <v>-56.222672000000003</v>
      </c>
      <c r="AA710" s="25">
        <f t="shared" si="805"/>
        <v>0</v>
      </c>
      <c r="AB710" s="25">
        <f t="shared" si="806"/>
        <v>-62.56</v>
      </c>
      <c r="AC710" s="25">
        <f t="shared" si="807"/>
        <v>-62.56</v>
      </c>
      <c r="AD710" s="25">
        <f t="shared" si="808"/>
        <v>0</v>
      </c>
      <c r="AE710" s="25">
        <f t="shared" si="809"/>
        <v>-6.3373280000000003</v>
      </c>
      <c r="AF710" s="25">
        <f t="shared" si="810"/>
        <v>-6.3373280000000003</v>
      </c>
      <c r="AG710" s="25">
        <f t="shared" si="811"/>
        <v>0</v>
      </c>
      <c r="AH710" s="25">
        <f t="shared" si="812"/>
        <v>-56.222672000000003</v>
      </c>
      <c r="AI710" s="25">
        <f t="shared" si="813"/>
        <v>-56.222672000000003</v>
      </c>
      <c r="AJ710" s="7" t="s">
        <v>52</v>
      </c>
    </row>
    <row r="711" spans="1:36" outlineLevel="3" x14ac:dyDescent="0.25">
      <c r="A711" s="102" t="s">
        <v>150</v>
      </c>
      <c r="B711" s="99">
        <v>11.28</v>
      </c>
      <c r="N711" s="23">
        <f t="shared" si="794"/>
        <v>11.28</v>
      </c>
      <c r="O711" s="23">
        <f t="shared" si="795"/>
        <v>11.28</v>
      </c>
      <c r="P711" s="103"/>
      <c r="Q711" s="117">
        <v>0.1013</v>
      </c>
      <c r="R711" s="11">
        <f t="shared" si="796"/>
        <v>0</v>
      </c>
      <c r="S711" s="6">
        <f t="shared" si="797"/>
        <v>11.28</v>
      </c>
      <c r="T711" s="20">
        <f t="shared" si="798"/>
        <v>11.28</v>
      </c>
      <c r="U711" s="11">
        <f t="shared" si="799"/>
        <v>0</v>
      </c>
      <c r="V711" s="6">
        <f t="shared" si="800"/>
        <v>1.1426639999999999</v>
      </c>
      <c r="W711" s="20">
        <f t="shared" si="801"/>
        <v>1.1426639999999999</v>
      </c>
      <c r="X711" s="11">
        <f t="shared" si="802"/>
        <v>0</v>
      </c>
      <c r="Y711" s="6">
        <f t="shared" si="803"/>
        <v>10.137335999999999</v>
      </c>
      <c r="Z711" s="20">
        <f t="shared" si="804"/>
        <v>10.137335999999999</v>
      </c>
      <c r="AA711" s="25">
        <f t="shared" si="805"/>
        <v>0</v>
      </c>
      <c r="AB711" s="25">
        <f t="shared" si="806"/>
        <v>11.28</v>
      </c>
      <c r="AC711" s="25">
        <f t="shared" si="807"/>
        <v>11.28</v>
      </c>
      <c r="AD711" s="25">
        <f t="shared" si="808"/>
        <v>0</v>
      </c>
      <c r="AE711" s="25">
        <f t="shared" si="809"/>
        <v>1.1426639999999999</v>
      </c>
      <c r="AF711" s="25">
        <f t="shared" si="810"/>
        <v>1.1426639999999999</v>
      </c>
      <c r="AG711" s="25">
        <f t="shared" si="811"/>
        <v>0</v>
      </c>
      <c r="AH711" s="25">
        <f t="shared" si="812"/>
        <v>10.137335999999999</v>
      </c>
      <c r="AI711" s="25">
        <f t="shared" si="813"/>
        <v>10.137335999999999</v>
      </c>
      <c r="AJ711" s="7" t="s">
        <v>52</v>
      </c>
    </row>
    <row r="712" spans="1:36" outlineLevel="3" x14ac:dyDescent="0.25">
      <c r="A712" s="102" t="s">
        <v>150</v>
      </c>
      <c r="B712" s="99">
        <v>202.5</v>
      </c>
      <c r="N712" s="23">
        <f t="shared" si="794"/>
        <v>202.5</v>
      </c>
      <c r="O712" s="23">
        <f t="shared" si="795"/>
        <v>202.5</v>
      </c>
      <c r="P712" s="103"/>
      <c r="Q712" s="117">
        <v>0.1013</v>
      </c>
      <c r="R712" s="11">
        <f t="shared" si="796"/>
        <v>0</v>
      </c>
      <c r="S712" s="6">
        <f t="shared" si="797"/>
        <v>202.5</v>
      </c>
      <c r="T712" s="20">
        <f t="shared" si="798"/>
        <v>202.5</v>
      </c>
      <c r="U712" s="11">
        <f t="shared" si="799"/>
        <v>0</v>
      </c>
      <c r="V712" s="6">
        <f t="shared" si="800"/>
        <v>20.513249999999999</v>
      </c>
      <c r="W712" s="20">
        <f t="shared" si="801"/>
        <v>20.513249999999999</v>
      </c>
      <c r="X712" s="11">
        <f t="shared" si="802"/>
        <v>0</v>
      </c>
      <c r="Y712" s="6">
        <f t="shared" si="803"/>
        <v>181.98675</v>
      </c>
      <c r="Z712" s="20">
        <f t="shared" si="804"/>
        <v>181.98675</v>
      </c>
      <c r="AA712" s="25">
        <f t="shared" si="805"/>
        <v>0</v>
      </c>
      <c r="AB712" s="25">
        <f t="shared" si="806"/>
        <v>202.5</v>
      </c>
      <c r="AC712" s="25">
        <f t="shared" si="807"/>
        <v>202.5</v>
      </c>
      <c r="AD712" s="25">
        <f t="shared" si="808"/>
        <v>0</v>
      </c>
      <c r="AE712" s="25">
        <f t="shared" si="809"/>
        <v>20.513249999999999</v>
      </c>
      <c r="AF712" s="25">
        <f t="shared" si="810"/>
        <v>20.513249999999999</v>
      </c>
      <c r="AG712" s="25">
        <f t="shared" si="811"/>
        <v>0</v>
      </c>
      <c r="AH712" s="25">
        <f t="shared" si="812"/>
        <v>181.98675</v>
      </c>
      <c r="AI712" s="25">
        <f t="shared" si="813"/>
        <v>181.98675</v>
      </c>
      <c r="AJ712" s="7" t="s">
        <v>52</v>
      </c>
    </row>
    <row r="713" spans="1:36" outlineLevel="3" x14ac:dyDescent="0.25">
      <c r="A713" s="102" t="s">
        <v>150</v>
      </c>
      <c r="B713" s="99">
        <v>22726.5</v>
      </c>
      <c r="N713" s="23">
        <f t="shared" si="794"/>
        <v>22726.5</v>
      </c>
      <c r="O713" s="23">
        <f t="shared" si="795"/>
        <v>22726.5</v>
      </c>
      <c r="P713" s="103"/>
      <c r="Q713" s="117">
        <v>0.1013</v>
      </c>
      <c r="R713" s="11">
        <f t="shared" si="796"/>
        <v>0</v>
      </c>
      <c r="S713" s="6">
        <f t="shared" si="797"/>
        <v>22726.5</v>
      </c>
      <c r="T713" s="20">
        <f t="shared" si="798"/>
        <v>22726.5</v>
      </c>
      <c r="U713" s="11">
        <f t="shared" si="799"/>
        <v>0</v>
      </c>
      <c r="V713" s="6">
        <f t="shared" si="800"/>
        <v>2302.19445</v>
      </c>
      <c r="W713" s="20">
        <f t="shared" si="801"/>
        <v>2302.19445</v>
      </c>
      <c r="X713" s="11">
        <f t="shared" si="802"/>
        <v>0</v>
      </c>
      <c r="Y713" s="6">
        <f t="shared" si="803"/>
        <v>20424.305550000001</v>
      </c>
      <c r="Z713" s="20">
        <f t="shared" si="804"/>
        <v>20424.305550000001</v>
      </c>
      <c r="AA713" s="25">
        <f t="shared" si="805"/>
        <v>0</v>
      </c>
      <c r="AB713" s="25">
        <f t="shared" si="806"/>
        <v>22726.5</v>
      </c>
      <c r="AC713" s="25">
        <f t="shared" si="807"/>
        <v>22726.5</v>
      </c>
      <c r="AD713" s="25">
        <f t="shared" si="808"/>
        <v>0</v>
      </c>
      <c r="AE713" s="25">
        <f t="shared" si="809"/>
        <v>2302.19445</v>
      </c>
      <c r="AF713" s="25">
        <f t="shared" si="810"/>
        <v>2302.19445</v>
      </c>
      <c r="AG713" s="25">
        <f t="shared" si="811"/>
        <v>0</v>
      </c>
      <c r="AH713" s="25">
        <f t="shared" si="812"/>
        <v>20424.305550000001</v>
      </c>
      <c r="AI713" s="25">
        <f t="shared" si="813"/>
        <v>20424.305550000001</v>
      </c>
      <c r="AJ713" s="7" t="s">
        <v>52</v>
      </c>
    </row>
    <row r="714" spans="1:36" outlineLevel="3" x14ac:dyDescent="0.25">
      <c r="A714" s="102" t="s">
        <v>150</v>
      </c>
      <c r="B714" s="99"/>
      <c r="N714" s="23">
        <f t="shared" si="794"/>
        <v>0</v>
      </c>
      <c r="O714" s="23">
        <f t="shared" si="795"/>
        <v>0</v>
      </c>
      <c r="P714" s="103"/>
      <c r="Q714" s="117">
        <v>0.1013</v>
      </c>
      <c r="R714" s="11">
        <f t="shared" si="796"/>
        <v>0</v>
      </c>
      <c r="S714" s="6">
        <f t="shared" si="797"/>
        <v>0</v>
      </c>
      <c r="T714" s="20">
        <f t="shared" si="798"/>
        <v>0</v>
      </c>
      <c r="U714" s="11">
        <f t="shared" si="799"/>
        <v>0</v>
      </c>
      <c r="V714" s="6">
        <f t="shared" si="800"/>
        <v>0</v>
      </c>
      <c r="W714" s="20">
        <f t="shared" si="801"/>
        <v>0</v>
      </c>
      <c r="X714" s="11">
        <f t="shared" si="802"/>
        <v>0</v>
      </c>
      <c r="Y714" s="6">
        <f t="shared" si="803"/>
        <v>0</v>
      </c>
      <c r="Z714" s="20">
        <f t="shared" si="804"/>
        <v>0</v>
      </c>
      <c r="AA714" s="25">
        <f t="shared" si="805"/>
        <v>0</v>
      </c>
      <c r="AB714" s="25">
        <f t="shared" si="806"/>
        <v>0</v>
      </c>
      <c r="AC714" s="25">
        <f t="shared" si="807"/>
        <v>0</v>
      </c>
      <c r="AD714" s="25">
        <f t="shared" si="808"/>
        <v>0</v>
      </c>
      <c r="AE714" s="25">
        <f t="shared" si="809"/>
        <v>0</v>
      </c>
      <c r="AF714" s="25">
        <f t="shared" si="810"/>
        <v>0</v>
      </c>
      <c r="AG714" s="25">
        <f t="shared" si="811"/>
        <v>0</v>
      </c>
      <c r="AH714" s="25">
        <f t="shared" si="812"/>
        <v>0</v>
      </c>
      <c r="AI714" s="25">
        <f t="shared" si="813"/>
        <v>0</v>
      </c>
      <c r="AJ714" s="7" t="s">
        <v>52</v>
      </c>
    </row>
    <row r="715" spans="1:36" outlineLevel="3" x14ac:dyDescent="0.25">
      <c r="A715" s="102" t="s">
        <v>150</v>
      </c>
      <c r="B715" s="99">
        <v>874.5</v>
      </c>
      <c r="N715" s="23">
        <f t="shared" si="794"/>
        <v>874.5</v>
      </c>
      <c r="O715" s="23">
        <f t="shared" si="795"/>
        <v>874.5</v>
      </c>
      <c r="P715" s="103"/>
      <c r="Q715" s="117">
        <v>0.1013</v>
      </c>
      <c r="R715" s="11">
        <f t="shared" si="796"/>
        <v>0</v>
      </c>
      <c r="S715" s="6">
        <f t="shared" si="797"/>
        <v>874.5</v>
      </c>
      <c r="T715" s="20">
        <f t="shared" si="798"/>
        <v>874.5</v>
      </c>
      <c r="U715" s="11">
        <f t="shared" si="799"/>
        <v>0</v>
      </c>
      <c r="V715" s="6">
        <f t="shared" si="800"/>
        <v>88.586849999999998</v>
      </c>
      <c r="W715" s="20">
        <f t="shared" si="801"/>
        <v>88.586849999999998</v>
      </c>
      <c r="X715" s="11">
        <f t="shared" si="802"/>
        <v>0</v>
      </c>
      <c r="Y715" s="6">
        <f t="shared" si="803"/>
        <v>785.91314999999997</v>
      </c>
      <c r="Z715" s="20">
        <f t="shared" si="804"/>
        <v>785.91314999999997</v>
      </c>
      <c r="AA715" s="25">
        <f t="shared" si="805"/>
        <v>0</v>
      </c>
      <c r="AB715" s="25">
        <f t="shared" si="806"/>
        <v>874.5</v>
      </c>
      <c r="AC715" s="25">
        <f t="shared" si="807"/>
        <v>874.5</v>
      </c>
      <c r="AD715" s="25">
        <f t="shared" si="808"/>
        <v>0</v>
      </c>
      <c r="AE715" s="25">
        <f t="shared" si="809"/>
        <v>88.586849999999998</v>
      </c>
      <c r="AF715" s="25">
        <f t="shared" si="810"/>
        <v>88.586849999999998</v>
      </c>
      <c r="AG715" s="25">
        <f t="shared" si="811"/>
        <v>0</v>
      </c>
      <c r="AH715" s="25">
        <f t="shared" si="812"/>
        <v>785.91314999999997</v>
      </c>
      <c r="AI715" s="25">
        <f t="shared" si="813"/>
        <v>785.91314999999997</v>
      </c>
      <c r="AJ715" s="7" t="s">
        <v>52</v>
      </c>
    </row>
    <row r="716" spans="1:36" outlineLevel="3" x14ac:dyDescent="0.25">
      <c r="A716" s="102" t="s">
        <v>150</v>
      </c>
      <c r="B716" s="99">
        <v>4545</v>
      </c>
      <c r="N716" s="23">
        <f t="shared" si="794"/>
        <v>4545</v>
      </c>
      <c r="O716" s="23">
        <f t="shared" si="795"/>
        <v>4545</v>
      </c>
      <c r="P716" s="103"/>
      <c r="Q716" s="117">
        <v>0.1013</v>
      </c>
      <c r="R716" s="11">
        <f t="shared" si="796"/>
        <v>0</v>
      </c>
      <c r="S716" s="6">
        <f t="shared" si="797"/>
        <v>4545</v>
      </c>
      <c r="T716" s="20">
        <f t="shared" si="798"/>
        <v>4545</v>
      </c>
      <c r="U716" s="11">
        <f t="shared" si="799"/>
        <v>0</v>
      </c>
      <c r="V716" s="6">
        <f t="shared" si="800"/>
        <v>460.4085</v>
      </c>
      <c r="W716" s="20">
        <f t="shared" si="801"/>
        <v>460.4085</v>
      </c>
      <c r="X716" s="11">
        <f t="shared" si="802"/>
        <v>0</v>
      </c>
      <c r="Y716" s="6">
        <f t="shared" si="803"/>
        <v>4084.5915</v>
      </c>
      <c r="Z716" s="20">
        <f t="shared" si="804"/>
        <v>4084.5915</v>
      </c>
      <c r="AA716" s="25">
        <f t="shared" si="805"/>
        <v>0</v>
      </c>
      <c r="AB716" s="25">
        <f t="shared" si="806"/>
        <v>4545</v>
      </c>
      <c r="AC716" s="25">
        <f t="shared" si="807"/>
        <v>4545</v>
      </c>
      <c r="AD716" s="25">
        <f t="shared" si="808"/>
        <v>0</v>
      </c>
      <c r="AE716" s="25">
        <f t="shared" si="809"/>
        <v>460.4085</v>
      </c>
      <c r="AF716" s="25">
        <f t="shared" si="810"/>
        <v>460.4085</v>
      </c>
      <c r="AG716" s="25">
        <f t="shared" si="811"/>
        <v>0</v>
      </c>
      <c r="AH716" s="25">
        <f t="shared" si="812"/>
        <v>4084.5915</v>
      </c>
      <c r="AI716" s="25">
        <f t="shared" si="813"/>
        <v>4084.5915</v>
      </c>
      <c r="AJ716" s="7" t="s">
        <v>52</v>
      </c>
    </row>
    <row r="717" spans="1:36" outlineLevel="3" x14ac:dyDescent="0.25">
      <c r="A717" s="102" t="s">
        <v>150</v>
      </c>
      <c r="B717" s="99">
        <v>39.21</v>
      </c>
      <c r="N717" s="23">
        <f t="shared" si="794"/>
        <v>39.21</v>
      </c>
      <c r="O717" s="23">
        <f t="shared" si="795"/>
        <v>39.21</v>
      </c>
      <c r="P717" s="103"/>
      <c r="Q717" s="117">
        <v>0.1013</v>
      </c>
      <c r="R717" s="11">
        <f t="shared" si="796"/>
        <v>0</v>
      </c>
      <c r="S717" s="6">
        <f t="shared" si="797"/>
        <v>39.21</v>
      </c>
      <c r="T717" s="20">
        <f t="shared" si="798"/>
        <v>39.21</v>
      </c>
      <c r="U717" s="11">
        <f t="shared" si="799"/>
        <v>0</v>
      </c>
      <c r="V717" s="6">
        <f t="shared" si="800"/>
        <v>3.9719730000000002</v>
      </c>
      <c r="W717" s="20">
        <f t="shared" si="801"/>
        <v>3.9719730000000002</v>
      </c>
      <c r="X717" s="11">
        <f t="shared" si="802"/>
        <v>0</v>
      </c>
      <c r="Y717" s="6">
        <f t="shared" si="803"/>
        <v>35.238027000000002</v>
      </c>
      <c r="Z717" s="20">
        <f t="shared" si="804"/>
        <v>35.238027000000002</v>
      </c>
      <c r="AA717" s="25">
        <f t="shared" si="805"/>
        <v>0</v>
      </c>
      <c r="AB717" s="25">
        <f t="shared" si="806"/>
        <v>39.21</v>
      </c>
      <c r="AC717" s="25">
        <f t="shared" si="807"/>
        <v>39.21</v>
      </c>
      <c r="AD717" s="25">
        <f t="shared" si="808"/>
        <v>0</v>
      </c>
      <c r="AE717" s="25">
        <f t="shared" si="809"/>
        <v>3.9719730000000002</v>
      </c>
      <c r="AF717" s="25">
        <f t="shared" si="810"/>
        <v>3.9719730000000002</v>
      </c>
      <c r="AG717" s="25">
        <f t="shared" si="811"/>
        <v>0</v>
      </c>
      <c r="AH717" s="25">
        <f t="shared" si="812"/>
        <v>35.238027000000002</v>
      </c>
      <c r="AI717" s="25">
        <f t="shared" si="813"/>
        <v>35.238027000000002</v>
      </c>
      <c r="AJ717" s="7" t="s">
        <v>52</v>
      </c>
    </row>
    <row r="718" spans="1:36" outlineLevel="3" x14ac:dyDescent="0.25">
      <c r="A718" s="102" t="s">
        <v>150</v>
      </c>
      <c r="B718" s="99">
        <v>965</v>
      </c>
      <c r="N718" s="23">
        <f t="shared" si="794"/>
        <v>965</v>
      </c>
      <c r="O718" s="23">
        <f t="shared" si="795"/>
        <v>965</v>
      </c>
      <c r="P718" s="103"/>
      <c r="Q718" s="117">
        <v>0.1013</v>
      </c>
      <c r="R718" s="11">
        <f t="shared" si="796"/>
        <v>0</v>
      </c>
      <c r="S718" s="6">
        <f t="shared" si="797"/>
        <v>965</v>
      </c>
      <c r="T718" s="20">
        <f t="shared" si="798"/>
        <v>965</v>
      </c>
      <c r="U718" s="11">
        <f t="shared" si="799"/>
        <v>0</v>
      </c>
      <c r="V718" s="6">
        <f t="shared" si="800"/>
        <v>97.754500000000007</v>
      </c>
      <c r="W718" s="20">
        <f t="shared" si="801"/>
        <v>97.754500000000007</v>
      </c>
      <c r="X718" s="11">
        <f t="shared" si="802"/>
        <v>0</v>
      </c>
      <c r="Y718" s="6">
        <f t="shared" si="803"/>
        <v>867.24549999999999</v>
      </c>
      <c r="Z718" s="20">
        <f t="shared" si="804"/>
        <v>867.24549999999999</v>
      </c>
      <c r="AA718" s="25">
        <f t="shared" si="805"/>
        <v>0</v>
      </c>
      <c r="AB718" s="25">
        <f t="shared" si="806"/>
        <v>965</v>
      </c>
      <c r="AC718" s="25">
        <f t="shared" si="807"/>
        <v>965</v>
      </c>
      <c r="AD718" s="25">
        <f t="shared" si="808"/>
        <v>0</v>
      </c>
      <c r="AE718" s="25">
        <f t="shared" si="809"/>
        <v>97.754500000000007</v>
      </c>
      <c r="AF718" s="25">
        <f t="shared" si="810"/>
        <v>97.754500000000007</v>
      </c>
      <c r="AG718" s="25">
        <f t="shared" si="811"/>
        <v>0</v>
      </c>
      <c r="AH718" s="25">
        <f t="shared" si="812"/>
        <v>867.24549999999999</v>
      </c>
      <c r="AI718" s="25">
        <f t="shared" si="813"/>
        <v>867.24549999999999</v>
      </c>
      <c r="AJ718" s="7" t="s">
        <v>52</v>
      </c>
    </row>
    <row r="719" spans="1:36" outlineLevel="3" x14ac:dyDescent="0.25">
      <c r="A719" s="102" t="s">
        <v>150</v>
      </c>
      <c r="B719" s="99">
        <v>58824.3</v>
      </c>
      <c r="N719" s="23">
        <f t="shared" si="794"/>
        <v>58824.3</v>
      </c>
      <c r="O719" s="23">
        <f t="shared" si="795"/>
        <v>58824.3</v>
      </c>
      <c r="P719" s="103"/>
      <c r="Q719" s="117">
        <v>0.1013</v>
      </c>
      <c r="R719" s="11">
        <f t="shared" si="796"/>
        <v>0</v>
      </c>
      <c r="S719" s="6">
        <f t="shared" si="797"/>
        <v>58824.3</v>
      </c>
      <c r="T719" s="20">
        <f t="shared" si="798"/>
        <v>58824.3</v>
      </c>
      <c r="U719" s="11">
        <f t="shared" si="799"/>
        <v>0</v>
      </c>
      <c r="V719" s="6">
        <f t="shared" si="800"/>
        <v>5958.9015900000004</v>
      </c>
      <c r="W719" s="20">
        <f t="shared" si="801"/>
        <v>5958.9015900000004</v>
      </c>
      <c r="X719" s="11">
        <f t="shared" si="802"/>
        <v>0</v>
      </c>
      <c r="Y719" s="6">
        <f t="shared" si="803"/>
        <v>52865.398410000002</v>
      </c>
      <c r="Z719" s="20">
        <f t="shared" si="804"/>
        <v>52865.398410000002</v>
      </c>
      <c r="AA719" s="25">
        <f t="shared" si="805"/>
        <v>0</v>
      </c>
      <c r="AB719" s="25">
        <f t="shared" si="806"/>
        <v>58824.3</v>
      </c>
      <c r="AC719" s="25">
        <f t="shared" si="807"/>
        <v>58824.3</v>
      </c>
      <c r="AD719" s="25">
        <f t="shared" si="808"/>
        <v>0</v>
      </c>
      <c r="AE719" s="25">
        <f t="shared" si="809"/>
        <v>5958.9015900000004</v>
      </c>
      <c r="AF719" s="25">
        <f t="shared" si="810"/>
        <v>5958.9015900000004</v>
      </c>
      <c r="AG719" s="25">
        <f t="shared" si="811"/>
        <v>0</v>
      </c>
      <c r="AH719" s="25">
        <f t="shared" si="812"/>
        <v>52865.398410000002</v>
      </c>
      <c r="AI719" s="25">
        <f t="shared" si="813"/>
        <v>52865.398410000002</v>
      </c>
      <c r="AJ719" s="7" t="s">
        <v>52</v>
      </c>
    </row>
    <row r="720" spans="1:36" outlineLevel="3" x14ac:dyDescent="0.25">
      <c r="A720" s="102" t="s">
        <v>150</v>
      </c>
      <c r="B720" s="99">
        <v>-4198.62</v>
      </c>
      <c r="N720" s="23">
        <f t="shared" si="794"/>
        <v>-4198.62</v>
      </c>
      <c r="O720" s="23">
        <f t="shared" si="795"/>
        <v>-4198.62</v>
      </c>
      <c r="P720" s="103"/>
      <c r="Q720" s="117">
        <v>0.1013</v>
      </c>
      <c r="R720" s="11">
        <f t="shared" si="796"/>
        <v>0</v>
      </c>
      <c r="S720" s="6">
        <f t="shared" si="797"/>
        <v>-4198.62</v>
      </c>
      <c r="T720" s="20">
        <f t="shared" si="798"/>
        <v>-4198.62</v>
      </c>
      <c r="U720" s="11">
        <f t="shared" si="799"/>
        <v>0</v>
      </c>
      <c r="V720" s="6">
        <f t="shared" si="800"/>
        <v>-425.32020599999998</v>
      </c>
      <c r="W720" s="20">
        <f t="shared" si="801"/>
        <v>-425.32020599999998</v>
      </c>
      <c r="X720" s="11">
        <f t="shared" si="802"/>
        <v>0</v>
      </c>
      <c r="Y720" s="6">
        <f t="shared" si="803"/>
        <v>-3773.299794</v>
      </c>
      <c r="Z720" s="20">
        <f t="shared" si="804"/>
        <v>-3773.299794</v>
      </c>
      <c r="AA720" s="25">
        <f t="shared" si="805"/>
        <v>0</v>
      </c>
      <c r="AB720" s="25">
        <f t="shared" si="806"/>
        <v>-4198.62</v>
      </c>
      <c r="AC720" s="25">
        <f t="shared" si="807"/>
        <v>-4198.62</v>
      </c>
      <c r="AD720" s="25">
        <f t="shared" si="808"/>
        <v>0</v>
      </c>
      <c r="AE720" s="25">
        <f t="shared" si="809"/>
        <v>-425.32020599999998</v>
      </c>
      <c r="AF720" s="25">
        <f t="shared" si="810"/>
        <v>-425.32020599999998</v>
      </c>
      <c r="AG720" s="25">
        <f t="shared" si="811"/>
        <v>0</v>
      </c>
      <c r="AH720" s="25">
        <f t="shared" si="812"/>
        <v>-3773.299794</v>
      </c>
      <c r="AI720" s="25">
        <f t="shared" si="813"/>
        <v>-3773.299794</v>
      </c>
      <c r="AJ720" s="7" t="s">
        <v>52</v>
      </c>
    </row>
    <row r="721" spans="1:36" outlineLevel="3" x14ac:dyDescent="0.25">
      <c r="A721" s="102" t="s">
        <v>150</v>
      </c>
      <c r="B721" s="99">
        <v>0</v>
      </c>
      <c r="N721" s="23">
        <f t="shared" si="794"/>
        <v>0</v>
      </c>
      <c r="O721" s="23">
        <f t="shared" si="795"/>
        <v>0</v>
      </c>
      <c r="P721" s="103"/>
      <c r="Q721" s="117">
        <v>0.1013</v>
      </c>
      <c r="R721" s="11">
        <f t="shared" si="796"/>
        <v>0</v>
      </c>
      <c r="S721" s="6">
        <f t="shared" si="797"/>
        <v>0</v>
      </c>
      <c r="T721" s="20">
        <f t="shared" si="798"/>
        <v>0</v>
      </c>
      <c r="U721" s="11">
        <f t="shared" si="799"/>
        <v>0</v>
      </c>
      <c r="V721" s="6">
        <f t="shared" si="800"/>
        <v>0</v>
      </c>
      <c r="W721" s="20">
        <f t="shared" si="801"/>
        <v>0</v>
      </c>
      <c r="X721" s="11">
        <f t="shared" si="802"/>
        <v>0</v>
      </c>
      <c r="Y721" s="6">
        <f t="shared" si="803"/>
        <v>0</v>
      </c>
      <c r="Z721" s="20">
        <f t="shared" si="804"/>
        <v>0</v>
      </c>
      <c r="AA721" s="25">
        <f t="shared" si="805"/>
        <v>0</v>
      </c>
      <c r="AB721" s="25">
        <f t="shared" si="806"/>
        <v>0</v>
      </c>
      <c r="AC721" s="25">
        <f t="shared" si="807"/>
        <v>0</v>
      </c>
      <c r="AD721" s="25">
        <f t="shared" si="808"/>
        <v>0</v>
      </c>
      <c r="AE721" s="25">
        <f t="shared" si="809"/>
        <v>0</v>
      </c>
      <c r="AF721" s="25">
        <f t="shared" si="810"/>
        <v>0</v>
      </c>
      <c r="AG721" s="25">
        <f t="shared" si="811"/>
        <v>0</v>
      </c>
      <c r="AH721" s="25">
        <f t="shared" si="812"/>
        <v>0</v>
      </c>
      <c r="AI721" s="25">
        <f t="shared" si="813"/>
        <v>0</v>
      </c>
      <c r="AJ721" s="7" t="s">
        <v>52</v>
      </c>
    </row>
    <row r="722" spans="1:36" outlineLevel="3" x14ac:dyDescent="0.25">
      <c r="A722" s="102" t="s">
        <v>150</v>
      </c>
      <c r="B722" s="99">
        <v>23039.4</v>
      </c>
      <c r="N722" s="23">
        <f t="shared" si="794"/>
        <v>23039.4</v>
      </c>
      <c r="O722" s="23">
        <f t="shared" si="795"/>
        <v>23039.4</v>
      </c>
      <c r="P722" s="103"/>
      <c r="Q722" s="117">
        <v>0.1013</v>
      </c>
      <c r="R722" s="11">
        <f t="shared" si="796"/>
        <v>0</v>
      </c>
      <c r="S722" s="6">
        <f t="shared" si="797"/>
        <v>23039.4</v>
      </c>
      <c r="T722" s="20">
        <f t="shared" si="798"/>
        <v>23039.4</v>
      </c>
      <c r="U722" s="11">
        <f t="shared" si="799"/>
        <v>0</v>
      </c>
      <c r="V722" s="6">
        <f t="shared" si="800"/>
        <v>2333.89122</v>
      </c>
      <c r="W722" s="20">
        <f t="shared" si="801"/>
        <v>2333.89122</v>
      </c>
      <c r="X722" s="11">
        <f t="shared" si="802"/>
        <v>0</v>
      </c>
      <c r="Y722" s="6">
        <f t="shared" si="803"/>
        <v>20705.50878</v>
      </c>
      <c r="Z722" s="20">
        <f t="shared" si="804"/>
        <v>20705.50878</v>
      </c>
      <c r="AA722" s="25">
        <f t="shared" si="805"/>
        <v>0</v>
      </c>
      <c r="AB722" s="25">
        <f t="shared" si="806"/>
        <v>23039.4</v>
      </c>
      <c r="AC722" s="25">
        <f t="shared" si="807"/>
        <v>23039.4</v>
      </c>
      <c r="AD722" s="25">
        <f t="shared" si="808"/>
        <v>0</v>
      </c>
      <c r="AE722" s="25">
        <f t="shared" si="809"/>
        <v>2333.89122</v>
      </c>
      <c r="AF722" s="25">
        <f t="shared" si="810"/>
        <v>2333.89122</v>
      </c>
      <c r="AG722" s="25">
        <f t="shared" si="811"/>
        <v>0</v>
      </c>
      <c r="AH722" s="25">
        <f t="shared" si="812"/>
        <v>20705.50878</v>
      </c>
      <c r="AI722" s="25">
        <f t="shared" si="813"/>
        <v>20705.50878</v>
      </c>
      <c r="AJ722" s="7" t="s">
        <v>52</v>
      </c>
    </row>
    <row r="723" spans="1:36" outlineLevel="3" x14ac:dyDescent="0.25">
      <c r="A723" s="102" t="s">
        <v>150</v>
      </c>
      <c r="B723" s="99">
        <v>5640</v>
      </c>
      <c r="N723" s="23">
        <f t="shared" si="794"/>
        <v>5640</v>
      </c>
      <c r="O723" s="23">
        <f t="shared" si="795"/>
        <v>5640</v>
      </c>
      <c r="P723" s="103"/>
      <c r="Q723" s="117">
        <v>0.1013</v>
      </c>
      <c r="R723" s="11">
        <f t="shared" si="796"/>
        <v>0</v>
      </c>
      <c r="S723" s="6">
        <f t="shared" si="797"/>
        <v>5640</v>
      </c>
      <c r="T723" s="20">
        <f t="shared" si="798"/>
        <v>5640</v>
      </c>
      <c r="U723" s="11">
        <f t="shared" si="799"/>
        <v>0</v>
      </c>
      <c r="V723" s="6">
        <f t="shared" si="800"/>
        <v>571.33199999999999</v>
      </c>
      <c r="W723" s="20">
        <f t="shared" si="801"/>
        <v>571.33199999999999</v>
      </c>
      <c r="X723" s="11">
        <f t="shared" si="802"/>
        <v>0</v>
      </c>
      <c r="Y723" s="6">
        <f t="shared" si="803"/>
        <v>5068.6679999999997</v>
      </c>
      <c r="Z723" s="20">
        <f t="shared" si="804"/>
        <v>5068.6679999999997</v>
      </c>
      <c r="AA723" s="25">
        <f t="shared" si="805"/>
        <v>0</v>
      </c>
      <c r="AB723" s="25">
        <f t="shared" si="806"/>
        <v>5640</v>
      </c>
      <c r="AC723" s="25">
        <f t="shared" si="807"/>
        <v>5640</v>
      </c>
      <c r="AD723" s="25">
        <f t="shared" si="808"/>
        <v>0</v>
      </c>
      <c r="AE723" s="25">
        <f t="shared" si="809"/>
        <v>571.33199999999999</v>
      </c>
      <c r="AF723" s="25">
        <f t="shared" si="810"/>
        <v>571.33199999999999</v>
      </c>
      <c r="AG723" s="25">
        <f t="shared" si="811"/>
        <v>0</v>
      </c>
      <c r="AH723" s="25">
        <f t="shared" si="812"/>
        <v>5068.6679999999997</v>
      </c>
      <c r="AI723" s="25">
        <f t="shared" si="813"/>
        <v>5068.6679999999997</v>
      </c>
      <c r="AJ723" s="7" t="s">
        <v>52</v>
      </c>
    </row>
    <row r="724" spans="1:36" outlineLevel="3" x14ac:dyDescent="0.25">
      <c r="A724" s="102" t="s">
        <v>150</v>
      </c>
      <c r="B724" s="99">
        <v>-455</v>
      </c>
      <c r="N724" s="23">
        <f t="shared" si="794"/>
        <v>-455</v>
      </c>
      <c r="O724" s="23">
        <f t="shared" si="795"/>
        <v>-455</v>
      </c>
      <c r="P724" s="103"/>
      <c r="Q724" s="117">
        <v>0.1013</v>
      </c>
      <c r="R724" s="11">
        <f t="shared" si="796"/>
        <v>0</v>
      </c>
      <c r="S724" s="6">
        <f t="shared" si="797"/>
        <v>-455</v>
      </c>
      <c r="T724" s="20">
        <f t="shared" si="798"/>
        <v>-455</v>
      </c>
      <c r="U724" s="11">
        <f t="shared" si="799"/>
        <v>0</v>
      </c>
      <c r="V724" s="6">
        <f t="shared" si="800"/>
        <v>-46.091500000000003</v>
      </c>
      <c r="W724" s="20">
        <f t="shared" si="801"/>
        <v>-46.091500000000003</v>
      </c>
      <c r="X724" s="11">
        <f t="shared" si="802"/>
        <v>0</v>
      </c>
      <c r="Y724" s="6">
        <f t="shared" si="803"/>
        <v>-408.9085</v>
      </c>
      <c r="Z724" s="20">
        <f t="shared" si="804"/>
        <v>-408.9085</v>
      </c>
      <c r="AA724" s="25">
        <f t="shared" si="805"/>
        <v>0</v>
      </c>
      <c r="AB724" s="25">
        <f t="shared" si="806"/>
        <v>-455</v>
      </c>
      <c r="AC724" s="25">
        <f t="shared" si="807"/>
        <v>-455</v>
      </c>
      <c r="AD724" s="25">
        <f t="shared" si="808"/>
        <v>0</v>
      </c>
      <c r="AE724" s="25">
        <f t="shared" si="809"/>
        <v>-46.091500000000003</v>
      </c>
      <c r="AF724" s="25">
        <f t="shared" si="810"/>
        <v>-46.091500000000003</v>
      </c>
      <c r="AG724" s="25">
        <f t="shared" si="811"/>
        <v>0</v>
      </c>
      <c r="AH724" s="25">
        <f t="shared" si="812"/>
        <v>-408.9085</v>
      </c>
      <c r="AI724" s="25">
        <f t="shared" si="813"/>
        <v>-408.9085</v>
      </c>
      <c r="AJ724" s="7" t="s">
        <v>52</v>
      </c>
    </row>
    <row r="725" spans="1:36" outlineLevel="3" x14ac:dyDescent="0.25">
      <c r="A725" s="102" t="s">
        <v>150</v>
      </c>
      <c r="B725" s="99">
        <v>3885</v>
      </c>
      <c r="N725" s="23">
        <f t="shared" si="794"/>
        <v>3885</v>
      </c>
      <c r="O725" s="23">
        <f t="shared" si="795"/>
        <v>3885</v>
      </c>
      <c r="P725" s="103"/>
      <c r="Q725" s="117">
        <v>0.1013</v>
      </c>
      <c r="R725" s="11">
        <f t="shared" si="796"/>
        <v>0</v>
      </c>
      <c r="S725" s="6">
        <f t="shared" si="797"/>
        <v>3885</v>
      </c>
      <c r="T725" s="20">
        <f t="shared" si="798"/>
        <v>3885</v>
      </c>
      <c r="U725" s="11">
        <f t="shared" si="799"/>
        <v>0</v>
      </c>
      <c r="V725" s="6">
        <f t="shared" si="800"/>
        <v>393.5505</v>
      </c>
      <c r="W725" s="20">
        <f t="shared" si="801"/>
        <v>393.5505</v>
      </c>
      <c r="X725" s="11">
        <f t="shared" si="802"/>
        <v>0</v>
      </c>
      <c r="Y725" s="6">
        <f t="shared" si="803"/>
        <v>3491.4495000000002</v>
      </c>
      <c r="Z725" s="20">
        <f t="shared" si="804"/>
        <v>3491.4495000000002</v>
      </c>
      <c r="AA725" s="25">
        <f t="shared" si="805"/>
        <v>0</v>
      </c>
      <c r="AB725" s="25">
        <f t="shared" si="806"/>
        <v>3885</v>
      </c>
      <c r="AC725" s="25">
        <f t="shared" si="807"/>
        <v>3885</v>
      </c>
      <c r="AD725" s="25">
        <f t="shared" si="808"/>
        <v>0</v>
      </c>
      <c r="AE725" s="25">
        <f t="shared" si="809"/>
        <v>393.5505</v>
      </c>
      <c r="AF725" s="25">
        <f t="shared" si="810"/>
        <v>393.5505</v>
      </c>
      <c r="AG725" s="25">
        <f t="shared" si="811"/>
        <v>0</v>
      </c>
      <c r="AH725" s="25">
        <f t="shared" si="812"/>
        <v>3491.4495000000002</v>
      </c>
      <c r="AI725" s="25">
        <f t="shared" si="813"/>
        <v>3491.4495000000002</v>
      </c>
      <c r="AJ725" s="7" t="s">
        <v>52</v>
      </c>
    </row>
    <row r="726" spans="1:36" outlineLevel="3" x14ac:dyDescent="0.25">
      <c r="A726" s="102" t="s">
        <v>150</v>
      </c>
      <c r="B726" s="99">
        <v>0</v>
      </c>
      <c r="N726" s="23">
        <f t="shared" si="794"/>
        <v>0</v>
      </c>
      <c r="O726" s="23">
        <f t="shared" si="795"/>
        <v>0</v>
      </c>
      <c r="P726" s="103"/>
      <c r="Q726" s="117">
        <v>0.1013</v>
      </c>
      <c r="R726" s="11">
        <f t="shared" si="796"/>
        <v>0</v>
      </c>
      <c r="S726" s="6">
        <f t="shared" si="797"/>
        <v>0</v>
      </c>
      <c r="T726" s="20">
        <f t="shared" si="798"/>
        <v>0</v>
      </c>
      <c r="U726" s="11">
        <f t="shared" si="799"/>
        <v>0</v>
      </c>
      <c r="V726" s="6">
        <f t="shared" si="800"/>
        <v>0</v>
      </c>
      <c r="W726" s="20">
        <f t="shared" si="801"/>
        <v>0</v>
      </c>
      <c r="X726" s="11">
        <f t="shared" si="802"/>
        <v>0</v>
      </c>
      <c r="Y726" s="6">
        <f t="shared" si="803"/>
        <v>0</v>
      </c>
      <c r="Z726" s="20">
        <f t="shared" si="804"/>
        <v>0</v>
      </c>
      <c r="AA726" s="25">
        <f t="shared" si="805"/>
        <v>0</v>
      </c>
      <c r="AB726" s="25">
        <f t="shared" si="806"/>
        <v>0</v>
      </c>
      <c r="AC726" s="25">
        <f t="shared" si="807"/>
        <v>0</v>
      </c>
      <c r="AD726" s="25">
        <f t="shared" si="808"/>
        <v>0</v>
      </c>
      <c r="AE726" s="25">
        <f t="shared" si="809"/>
        <v>0</v>
      </c>
      <c r="AF726" s="25">
        <f t="shared" si="810"/>
        <v>0</v>
      </c>
      <c r="AG726" s="25">
        <f t="shared" si="811"/>
        <v>0</v>
      </c>
      <c r="AH726" s="25">
        <f t="shared" si="812"/>
        <v>0</v>
      </c>
      <c r="AI726" s="25">
        <f t="shared" si="813"/>
        <v>0</v>
      </c>
      <c r="AJ726" s="7" t="s">
        <v>52</v>
      </c>
    </row>
    <row r="727" spans="1:36" outlineLevel="3" x14ac:dyDescent="0.25">
      <c r="A727" s="102" t="s">
        <v>150</v>
      </c>
      <c r="B727" s="99">
        <v>40222.86</v>
      </c>
      <c r="N727" s="23">
        <f t="shared" ref="N727:N753" si="814">B727</f>
        <v>40222.86</v>
      </c>
      <c r="O727" s="23">
        <f t="shared" ref="O727:O753" si="815">SUM(B727:M727)</f>
        <v>40222.86</v>
      </c>
      <c r="P727" s="103"/>
      <c r="Q727" s="117">
        <v>0.1013</v>
      </c>
      <c r="R727" s="11">
        <f t="shared" ref="R727:R753" si="816">IF(LEFT(AJ727,6)="Direct",N727,0)</f>
        <v>0</v>
      </c>
      <c r="S727" s="6">
        <f t="shared" ref="S727:S758" si="817">N727-R727</f>
        <v>40222.86</v>
      </c>
      <c r="T727" s="20">
        <f t="shared" ref="T727:T753" si="818">R727+S727</f>
        <v>40222.86</v>
      </c>
      <c r="U727" s="11">
        <f t="shared" ref="U727:U753" si="819">IF(LEFT(AJ727,9)="direct-wa", N727,0)</f>
        <v>0</v>
      </c>
      <c r="V727" s="6">
        <f t="shared" ref="V727:V753" si="820">IF(AJ727="direct-wa",0,N727*Q727)</f>
        <v>4074.5757180000001</v>
      </c>
      <c r="W727" s="20">
        <f t="shared" ref="W727:W753" si="821">U727+V727</f>
        <v>4074.5757180000001</v>
      </c>
      <c r="X727" s="11">
        <f t="shared" ref="X727:X753" si="822">IF(LEFT(AJ727,9)="direct-or",N727,0)</f>
        <v>0</v>
      </c>
      <c r="Y727" s="6">
        <f t="shared" ref="Y727:Y753" si="823">S727-V727</f>
        <v>36148.284282000001</v>
      </c>
      <c r="Z727" s="20">
        <f t="shared" ref="Z727:Z753" si="824">X727+Y727</f>
        <v>36148.284282000001</v>
      </c>
      <c r="AA727" s="25">
        <f t="shared" ref="AA727:AA753" si="825">IF(LEFT(AJ727,6)="Direct",O727,0)</f>
        <v>0</v>
      </c>
      <c r="AB727" s="25">
        <f t="shared" ref="AB727:AB758" si="826">O727-AA727</f>
        <v>40222.86</v>
      </c>
      <c r="AC727" s="25">
        <f t="shared" ref="AC727:AC753" si="827">AA727+AB727</f>
        <v>40222.86</v>
      </c>
      <c r="AD727" s="25">
        <f t="shared" ref="AD727:AD753" si="828">IF(LEFT(AJ727,9)="direct-wa", O727,0)</f>
        <v>0</v>
      </c>
      <c r="AE727" s="25">
        <f t="shared" ref="AE727:AE753" si="829">IF(AJ727="direct-wa",0,O727*Q727)</f>
        <v>4074.5757180000001</v>
      </c>
      <c r="AF727" s="25">
        <f t="shared" ref="AF727:AF753" si="830">AD727+AE727</f>
        <v>4074.5757180000001</v>
      </c>
      <c r="AG727" s="25">
        <f t="shared" ref="AG727:AG753" si="831">IF(LEFT(AJ727,9)="direct-or",O727,0)</f>
        <v>0</v>
      </c>
      <c r="AH727" s="25">
        <f t="shared" ref="AH727:AH753" si="832">AB727-AE727</f>
        <v>36148.284282000001</v>
      </c>
      <c r="AI727" s="25">
        <f t="shared" ref="AI727:AI753" si="833">AG727+AH727</f>
        <v>36148.284282000001</v>
      </c>
      <c r="AJ727" s="7" t="s">
        <v>52</v>
      </c>
    </row>
    <row r="728" spans="1:36" outlineLevel="3" x14ac:dyDescent="0.25">
      <c r="A728" s="102" t="s">
        <v>150</v>
      </c>
      <c r="B728" s="99">
        <v>1694.71</v>
      </c>
      <c r="N728" s="23">
        <f t="shared" si="814"/>
        <v>1694.71</v>
      </c>
      <c r="O728" s="23">
        <f t="shared" si="815"/>
        <v>1694.71</v>
      </c>
      <c r="P728" s="103"/>
      <c r="Q728" s="117">
        <v>0.1013</v>
      </c>
      <c r="R728" s="11">
        <f t="shared" si="816"/>
        <v>0</v>
      </c>
      <c r="S728" s="6">
        <f t="shared" si="817"/>
        <v>1694.71</v>
      </c>
      <c r="T728" s="20">
        <f t="shared" si="818"/>
        <v>1694.71</v>
      </c>
      <c r="U728" s="11">
        <f t="shared" si="819"/>
        <v>0</v>
      </c>
      <c r="V728" s="6">
        <f t="shared" si="820"/>
        <v>171.67412300000001</v>
      </c>
      <c r="W728" s="20">
        <f t="shared" si="821"/>
        <v>171.67412300000001</v>
      </c>
      <c r="X728" s="11">
        <f t="shared" si="822"/>
        <v>0</v>
      </c>
      <c r="Y728" s="6">
        <f t="shared" si="823"/>
        <v>1523.035877</v>
      </c>
      <c r="Z728" s="20">
        <f t="shared" si="824"/>
        <v>1523.035877</v>
      </c>
      <c r="AA728" s="25">
        <f t="shared" si="825"/>
        <v>0</v>
      </c>
      <c r="AB728" s="25">
        <f t="shared" si="826"/>
        <v>1694.71</v>
      </c>
      <c r="AC728" s="25">
        <f t="shared" si="827"/>
        <v>1694.71</v>
      </c>
      <c r="AD728" s="25">
        <f t="shared" si="828"/>
        <v>0</v>
      </c>
      <c r="AE728" s="25">
        <f t="shared" si="829"/>
        <v>171.67412300000001</v>
      </c>
      <c r="AF728" s="25">
        <f t="shared" si="830"/>
        <v>171.67412300000001</v>
      </c>
      <c r="AG728" s="25">
        <f t="shared" si="831"/>
        <v>0</v>
      </c>
      <c r="AH728" s="25">
        <f t="shared" si="832"/>
        <v>1523.035877</v>
      </c>
      <c r="AI728" s="25">
        <f t="shared" si="833"/>
        <v>1523.035877</v>
      </c>
      <c r="AJ728" s="7" t="s">
        <v>52</v>
      </c>
    </row>
    <row r="729" spans="1:36" outlineLevel="3" x14ac:dyDescent="0.25">
      <c r="A729" s="102" t="s">
        <v>150</v>
      </c>
      <c r="B729" s="99"/>
      <c r="N729" s="23">
        <f t="shared" si="814"/>
        <v>0</v>
      </c>
      <c r="O729" s="23">
        <f t="shared" si="815"/>
        <v>0</v>
      </c>
      <c r="P729" s="103"/>
      <c r="Q729" s="117">
        <v>0.1013</v>
      </c>
      <c r="R729" s="11">
        <f t="shared" si="816"/>
        <v>0</v>
      </c>
      <c r="S729" s="6">
        <f t="shared" si="817"/>
        <v>0</v>
      </c>
      <c r="T729" s="20">
        <f t="shared" si="818"/>
        <v>0</v>
      </c>
      <c r="U729" s="11">
        <f t="shared" si="819"/>
        <v>0</v>
      </c>
      <c r="V729" s="6">
        <f t="shared" si="820"/>
        <v>0</v>
      </c>
      <c r="W729" s="20">
        <f t="shared" si="821"/>
        <v>0</v>
      </c>
      <c r="X729" s="11">
        <f t="shared" si="822"/>
        <v>0</v>
      </c>
      <c r="Y729" s="6">
        <f t="shared" si="823"/>
        <v>0</v>
      </c>
      <c r="Z729" s="20">
        <f t="shared" si="824"/>
        <v>0</v>
      </c>
      <c r="AA729" s="25">
        <f t="shared" si="825"/>
        <v>0</v>
      </c>
      <c r="AB729" s="25">
        <f t="shared" si="826"/>
        <v>0</v>
      </c>
      <c r="AC729" s="25">
        <f t="shared" si="827"/>
        <v>0</v>
      </c>
      <c r="AD729" s="25">
        <f t="shared" si="828"/>
        <v>0</v>
      </c>
      <c r="AE729" s="25">
        <f t="shared" si="829"/>
        <v>0</v>
      </c>
      <c r="AF729" s="25">
        <f t="shared" si="830"/>
        <v>0</v>
      </c>
      <c r="AG729" s="25">
        <f t="shared" si="831"/>
        <v>0</v>
      </c>
      <c r="AH729" s="25">
        <f t="shared" si="832"/>
        <v>0</v>
      </c>
      <c r="AI729" s="25">
        <f t="shared" si="833"/>
        <v>0</v>
      </c>
      <c r="AJ729" s="7" t="s">
        <v>52</v>
      </c>
    </row>
    <row r="730" spans="1:36" outlineLevel="3" x14ac:dyDescent="0.25">
      <c r="A730" s="102" t="s">
        <v>150</v>
      </c>
      <c r="B730" s="99">
        <v>83396.03</v>
      </c>
      <c r="N730" s="23">
        <f t="shared" si="814"/>
        <v>83396.03</v>
      </c>
      <c r="O730" s="23">
        <f t="shared" si="815"/>
        <v>83396.03</v>
      </c>
      <c r="P730" s="103"/>
      <c r="Q730" s="117">
        <v>0.1013</v>
      </c>
      <c r="R730" s="11">
        <f t="shared" si="816"/>
        <v>0</v>
      </c>
      <c r="S730" s="6">
        <f t="shared" si="817"/>
        <v>83396.03</v>
      </c>
      <c r="T730" s="20">
        <f t="shared" si="818"/>
        <v>83396.03</v>
      </c>
      <c r="U730" s="11">
        <f t="shared" si="819"/>
        <v>0</v>
      </c>
      <c r="V730" s="6">
        <f t="shared" si="820"/>
        <v>8448.0178390000001</v>
      </c>
      <c r="W730" s="20">
        <f t="shared" si="821"/>
        <v>8448.0178390000001</v>
      </c>
      <c r="X730" s="11">
        <f t="shared" si="822"/>
        <v>0</v>
      </c>
      <c r="Y730" s="6">
        <f t="shared" si="823"/>
        <v>74948.012160999991</v>
      </c>
      <c r="Z730" s="20">
        <f t="shared" si="824"/>
        <v>74948.012160999991</v>
      </c>
      <c r="AA730" s="25">
        <f t="shared" si="825"/>
        <v>0</v>
      </c>
      <c r="AB730" s="25">
        <f t="shared" si="826"/>
        <v>83396.03</v>
      </c>
      <c r="AC730" s="25">
        <f t="shared" si="827"/>
        <v>83396.03</v>
      </c>
      <c r="AD730" s="25">
        <f t="shared" si="828"/>
        <v>0</v>
      </c>
      <c r="AE730" s="25">
        <f t="shared" si="829"/>
        <v>8448.0178390000001</v>
      </c>
      <c r="AF730" s="25">
        <f t="shared" si="830"/>
        <v>8448.0178390000001</v>
      </c>
      <c r="AG730" s="25">
        <f t="shared" si="831"/>
        <v>0</v>
      </c>
      <c r="AH730" s="25">
        <f t="shared" si="832"/>
        <v>74948.012160999991</v>
      </c>
      <c r="AI730" s="25">
        <f t="shared" si="833"/>
        <v>74948.012160999991</v>
      </c>
      <c r="AJ730" s="7" t="s">
        <v>52</v>
      </c>
    </row>
    <row r="731" spans="1:36" outlineLevel="3" x14ac:dyDescent="0.25">
      <c r="A731" s="102" t="s">
        <v>150</v>
      </c>
      <c r="B731" s="99">
        <v>3994.05</v>
      </c>
      <c r="N731" s="23">
        <f t="shared" si="814"/>
        <v>3994.05</v>
      </c>
      <c r="O731" s="23">
        <f t="shared" si="815"/>
        <v>3994.05</v>
      </c>
      <c r="P731" s="103"/>
      <c r="Q731" s="117">
        <v>0.1013</v>
      </c>
      <c r="R731" s="11">
        <f t="shared" si="816"/>
        <v>0</v>
      </c>
      <c r="S731" s="6">
        <f t="shared" si="817"/>
        <v>3994.05</v>
      </c>
      <c r="T731" s="20">
        <f t="shared" si="818"/>
        <v>3994.05</v>
      </c>
      <c r="U731" s="11">
        <f t="shared" si="819"/>
        <v>0</v>
      </c>
      <c r="V731" s="6">
        <f t="shared" si="820"/>
        <v>404.59726500000005</v>
      </c>
      <c r="W731" s="20">
        <f t="shared" si="821"/>
        <v>404.59726500000005</v>
      </c>
      <c r="X731" s="11">
        <f t="shared" si="822"/>
        <v>0</v>
      </c>
      <c r="Y731" s="6">
        <f t="shared" si="823"/>
        <v>3589.4527350000003</v>
      </c>
      <c r="Z731" s="20">
        <f t="shared" si="824"/>
        <v>3589.4527350000003</v>
      </c>
      <c r="AA731" s="25">
        <f t="shared" si="825"/>
        <v>0</v>
      </c>
      <c r="AB731" s="25">
        <f t="shared" si="826"/>
        <v>3994.05</v>
      </c>
      <c r="AC731" s="25">
        <f t="shared" si="827"/>
        <v>3994.05</v>
      </c>
      <c r="AD731" s="25">
        <f t="shared" si="828"/>
        <v>0</v>
      </c>
      <c r="AE731" s="25">
        <f t="shared" si="829"/>
        <v>404.59726500000005</v>
      </c>
      <c r="AF731" s="25">
        <f t="shared" si="830"/>
        <v>404.59726500000005</v>
      </c>
      <c r="AG731" s="25">
        <f t="shared" si="831"/>
        <v>0</v>
      </c>
      <c r="AH731" s="25">
        <f t="shared" si="832"/>
        <v>3589.4527350000003</v>
      </c>
      <c r="AI731" s="25">
        <f t="shared" si="833"/>
        <v>3589.4527350000003</v>
      </c>
      <c r="AJ731" s="7" t="s">
        <v>52</v>
      </c>
    </row>
    <row r="732" spans="1:36" outlineLevel="3" x14ac:dyDescent="0.25">
      <c r="A732" s="102" t="s">
        <v>150</v>
      </c>
      <c r="B732" s="99">
        <v>610.79999999999995</v>
      </c>
      <c r="N732" s="23">
        <f t="shared" si="814"/>
        <v>610.79999999999995</v>
      </c>
      <c r="O732" s="23">
        <f t="shared" si="815"/>
        <v>610.79999999999995</v>
      </c>
      <c r="P732" s="103"/>
      <c r="Q732" s="117">
        <v>0.1013</v>
      </c>
      <c r="R732" s="11">
        <f t="shared" si="816"/>
        <v>0</v>
      </c>
      <c r="S732" s="6">
        <f t="shared" si="817"/>
        <v>610.79999999999995</v>
      </c>
      <c r="T732" s="20">
        <f t="shared" si="818"/>
        <v>610.79999999999995</v>
      </c>
      <c r="U732" s="11">
        <f t="shared" si="819"/>
        <v>0</v>
      </c>
      <c r="V732" s="6">
        <f t="shared" si="820"/>
        <v>61.874039999999994</v>
      </c>
      <c r="W732" s="20">
        <f t="shared" si="821"/>
        <v>61.874039999999994</v>
      </c>
      <c r="X732" s="11">
        <f t="shared" si="822"/>
        <v>0</v>
      </c>
      <c r="Y732" s="6">
        <f t="shared" si="823"/>
        <v>548.92595999999992</v>
      </c>
      <c r="Z732" s="20">
        <f t="shared" si="824"/>
        <v>548.92595999999992</v>
      </c>
      <c r="AA732" s="25">
        <f t="shared" si="825"/>
        <v>0</v>
      </c>
      <c r="AB732" s="25">
        <f t="shared" si="826"/>
        <v>610.79999999999995</v>
      </c>
      <c r="AC732" s="25">
        <f t="shared" si="827"/>
        <v>610.79999999999995</v>
      </c>
      <c r="AD732" s="25">
        <f t="shared" si="828"/>
        <v>0</v>
      </c>
      <c r="AE732" s="25">
        <f t="shared" si="829"/>
        <v>61.874039999999994</v>
      </c>
      <c r="AF732" s="25">
        <f t="shared" si="830"/>
        <v>61.874039999999994</v>
      </c>
      <c r="AG732" s="25">
        <f t="shared" si="831"/>
        <v>0</v>
      </c>
      <c r="AH732" s="25">
        <f t="shared" si="832"/>
        <v>548.92595999999992</v>
      </c>
      <c r="AI732" s="25">
        <f t="shared" si="833"/>
        <v>548.92595999999992</v>
      </c>
      <c r="AJ732" s="7" t="s">
        <v>52</v>
      </c>
    </row>
    <row r="733" spans="1:36" outlineLevel="3" x14ac:dyDescent="0.25">
      <c r="A733" s="102" t="s">
        <v>150</v>
      </c>
      <c r="B733" s="99">
        <v>990.54</v>
      </c>
      <c r="N733" s="23">
        <f t="shared" si="814"/>
        <v>990.54</v>
      </c>
      <c r="O733" s="23">
        <f t="shared" si="815"/>
        <v>990.54</v>
      </c>
      <c r="P733" s="103"/>
      <c r="Q733" s="117">
        <v>0.1013</v>
      </c>
      <c r="R733" s="11">
        <f t="shared" si="816"/>
        <v>0</v>
      </c>
      <c r="S733" s="6">
        <f t="shared" si="817"/>
        <v>990.54</v>
      </c>
      <c r="T733" s="20">
        <f t="shared" si="818"/>
        <v>990.54</v>
      </c>
      <c r="U733" s="11">
        <f t="shared" si="819"/>
        <v>0</v>
      </c>
      <c r="V733" s="6">
        <f t="shared" si="820"/>
        <v>100.341702</v>
      </c>
      <c r="W733" s="20">
        <f t="shared" si="821"/>
        <v>100.341702</v>
      </c>
      <c r="X733" s="11">
        <f t="shared" si="822"/>
        <v>0</v>
      </c>
      <c r="Y733" s="6">
        <f t="shared" si="823"/>
        <v>890.19829800000002</v>
      </c>
      <c r="Z733" s="20">
        <f t="shared" si="824"/>
        <v>890.19829800000002</v>
      </c>
      <c r="AA733" s="25">
        <f t="shared" si="825"/>
        <v>0</v>
      </c>
      <c r="AB733" s="25">
        <f t="shared" si="826"/>
        <v>990.54</v>
      </c>
      <c r="AC733" s="25">
        <f t="shared" si="827"/>
        <v>990.54</v>
      </c>
      <c r="AD733" s="25">
        <f t="shared" si="828"/>
        <v>0</v>
      </c>
      <c r="AE733" s="25">
        <f t="shared" si="829"/>
        <v>100.341702</v>
      </c>
      <c r="AF733" s="25">
        <f t="shared" si="830"/>
        <v>100.341702</v>
      </c>
      <c r="AG733" s="25">
        <f t="shared" si="831"/>
        <v>0</v>
      </c>
      <c r="AH733" s="25">
        <f t="shared" si="832"/>
        <v>890.19829800000002</v>
      </c>
      <c r="AI733" s="25">
        <f t="shared" si="833"/>
        <v>890.19829800000002</v>
      </c>
      <c r="AJ733" s="7" t="s">
        <v>52</v>
      </c>
    </row>
    <row r="734" spans="1:36" outlineLevel="3" x14ac:dyDescent="0.25">
      <c r="A734" s="102" t="s">
        <v>150</v>
      </c>
      <c r="B734" s="99">
        <v>-293.75</v>
      </c>
      <c r="N734" s="23">
        <f t="shared" si="814"/>
        <v>-293.75</v>
      </c>
      <c r="O734" s="23">
        <f t="shared" si="815"/>
        <v>-293.75</v>
      </c>
      <c r="P734" s="103"/>
      <c r="Q734" s="117">
        <v>0.1013</v>
      </c>
      <c r="R734" s="11">
        <f t="shared" si="816"/>
        <v>0</v>
      </c>
      <c r="S734" s="6">
        <f t="shared" si="817"/>
        <v>-293.75</v>
      </c>
      <c r="T734" s="20">
        <f t="shared" si="818"/>
        <v>-293.75</v>
      </c>
      <c r="U734" s="11">
        <f t="shared" si="819"/>
        <v>0</v>
      </c>
      <c r="V734" s="6">
        <f t="shared" si="820"/>
        <v>-29.756875000000001</v>
      </c>
      <c r="W734" s="20">
        <f t="shared" si="821"/>
        <v>-29.756875000000001</v>
      </c>
      <c r="X734" s="11">
        <f t="shared" si="822"/>
        <v>0</v>
      </c>
      <c r="Y734" s="6">
        <f t="shared" si="823"/>
        <v>-263.99312500000002</v>
      </c>
      <c r="Z734" s="20">
        <f t="shared" si="824"/>
        <v>-263.99312500000002</v>
      </c>
      <c r="AA734" s="25">
        <f t="shared" si="825"/>
        <v>0</v>
      </c>
      <c r="AB734" s="25">
        <f t="shared" si="826"/>
        <v>-293.75</v>
      </c>
      <c r="AC734" s="25">
        <f t="shared" si="827"/>
        <v>-293.75</v>
      </c>
      <c r="AD734" s="25">
        <f t="shared" si="828"/>
        <v>0</v>
      </c>
      <c r="AE734" s="25">
        <f t="shared" si="829"/>
        <v>-29.756875000000001</v>
      </c>
      <c r="AF734" s="25">
        <f t="shared" si="830"/>
        <v>-29.756875000000001</v>
      </c>
      <c r="AG734" s="25">
        <f t="shared" si="831"/>
        <v>0</v>
      </c>
      <c r="AH734" s="25">
        <f t="shared" si="832"/>
        <v>-263.99312500000002</v>
      </c>
      <c r="AI734" s="25">
        <f t="shared" si="833"/>
        <v>-263.99312500000002</v>
      </c>
      <c r="AJ734" s="7" t="s">
        <v>52</v>
      </c>
    </row>
    <row r="735" spans="1:36" outlineLevel="3" x14ac:dyDescent="0.25">
      <c r="A735" s="102" t="s">
        <v>150</v>
      </c>
      <c r="B735" s="99">
        <v>4261.3</v>
      </c>
      <c r="N735" s="23">
        <f t="shared" si="814"/>
        <v>4261.3</v>
      </c>
      <c r="O735" s="23">
        <f t="shared" si="815"/>
        <v>4261.3</v>
      </c>
      <c r="P735" s="103"/>
      <c r="Q735" s="117">
        <v>0.1013</v>
      </c>
      <c r="R735" s="11">
        <f t="shared" si="816"/>
        <v>0</v>
      </c>
      <c r="S735" s="6">
        <f t="shared" si="817"/>
        <v>4261.3</v>
      </c>
      <c r="T735" s="20">
        <f t="shared" si="818"/>
        <v>4261.3</v>
      </c>
      <c r="U735" s="11">
        <f t="shared" si="819"/>
        <v>0</v>
      </c>
      <c r="V735" s="6">
        <f t="shared" si="820"/>
        <v>431.66969</v>
      </c>
      <c r="W735" s="20">
        <f t="shared" si="821"/>
        <v>431.66969</v>
      </c>
      <c r="X735" s="11">
        <f t="shared" si="822"/>
        <v>0</v>
      </c>
      <c r="Y735" s="6">
        <f t="shared" si="823"/>
        <v>3829.63031</v>
      </c>
      <c r="Z735" s="20">
        <f t="shared" si="824"/>
        <v>3829.63031</v>
      </c>
      <c r="AA735" s="25">
        <f t="shared" si="825"/>
        <v>0</v>
      </c>
      <c r="AB735" s="25">
        <f t="shared" si="826"/>
        <v>4261.3</v>
      </c>
      <c r="AC735" s="25">
        <f t="shared" si="827"/>
        <v>4261.3</v>
      </c>
      <c r="AD735" s="25">
        <f t="shared" si="828"/>
        <v>0</v>
      </c>
      <c r="AE735" s="25">
        <f t="shared" si="829"/>
        <v>431.66969</v>
      </c>
      <c r="AF735" s="25">
        <f t="shared" si="830"/>
        <v>431.66969</v>
      </c>
      <c r="AG735" s="25">
        <f t="shared" si="831"/>
        <v>0</v>
      </c>
      <c r="AH735" s="25">
        <f t="shared" si="832"/>
        <v>3829.63031</v>
      </c>
      <c r="AI735" s="25">
        <f t="shared" si="833"/>
        <v>3829.63031</v>
      </c>
      <c r="AJ735" s="7" t="s">
        <v>52</v>
      </c>
    </row>
    <row r="736" spans="1:36" outlineLevel="3" x14ac:dyDescent="0.25">
      <c r="A736" s="102" t="s">
        <v>150</v>
      </c>
      <c r="B736" s="99">
        <v>3685.76</v>
      </c>
      <c r="N736" s="23">
        <f t="shared" si="814"/>
        <v>3685.76</v>
      </c>
      <c r="O736" s="23">
        <f t="shared" si="815"/>
        <v>3685.76</v>
      </c>
      <c r="P736" s="103"/>
      <c r="Q736" s="117">
        <v>0.1013</v>
      </c>
      <c r="R736" s="11">
        <f t="shared" si="816"/>
        <v>0</v>
      </c>
      <c r="S736" s="6">
        <f t="shared" si="817"/>
        <v>3685.76</v>
      </c>
      <c r="T736" s="20">
        <f t="shared" si="818"/>
        <v>3685.76</v>
      </c>
      <c r="U736" s="11">
        <f t="shared" si="819"/>
        <v>0</v>
      </c>
      <c r="V736" s="6">
        <f t="shared" si="820"/>
        <v>373.36748800000004</v>
      </c>
      <c r="W736" s="20">
        <f t="shared" si="821"/>
        <v>373.36748800000004</v>
      </c>
      <c r="X736" s="11">
        <f t="shared" si="822"/>
        <v>0</v>
      </c>
      <c r="Y736" s="6">
        <f t="shared" si="823"/>
        <v>3312.3925120000004</v>
      </c>
      <c r="Z736" s="20">
        <f t="shared" si="824"/>
        <v>3312.3925120000004</v>
      </c>
      <c r="AA736" s="25">
        <f t="shared" si="825"/>
        <v>0</v>
      </c>
      <c r="AB736" s="25">
        <f t="shared" si="826"/>
        <v>3685.76</v>
      </c>
      <c r="AC736" s="25">
        <f t="shared" si="827"/>
        <v>3685.76</v>
      </c>
      <c r="AD736" s="25">
        <f t="shared" si="828"/>
        <v>0</v>
      </c>
      <c r="AE736" s="25">
        <f t="shared" si="829"/>
        <v>373.36748800000004</v>
      </c>
      <c r="AF736" s="25">
        <f t="shared" si="830"/>
        <v>373.36748800000004</v>
      </c>
      <c r="AG736" s="25">
        <f t="shared" si="831"/>
        <v>0</v>
      </c>
      <c r="AH736" s="25">
        <f t="shared" si="832"/>
        <v>3312.3925120000004</v>
      </c>
      <c r="AI736" s="25">
        <f t="shared" si="833"/>
        <v>3312.3925120000004</v>
      </c>
      <c r="AJ736" s="7" t="s">
        <v>52</v>
      </c>
    </row>
    <row r="737" spans="1:36" outlineLevel="3" x14ac:dyDescent="0.25">
      <c r="A737" s="102" t="s">
        <v>150</v>
      </c>
      <c r="B737" s="99"/>
      <c r="N737" s="23">
        <f t="shared" si="814"/>
        <v>0</v>
      </c>
      <c r="O737" s="23">
        <f t="shared" si="815"/>
        <v>0</v>
      </c>
      <c r="P737" s="103"/>
      <c r="Q737" s="117">
        <v>0.1013</v>
      </c>
      <c r="R737" s="11">
        <f t="shared" si="816"/>
        <v>0</v>
      </c>
      <c r="S737" s="6">
        <f t="shared" si="817"/>
        <v>0</v>
      </c>
      <c r="T737" s="20">
        <f t="shared" si="818"/>
        <v>0</v>
      </c>
      <c r="U737" s="11">
        <f t="shared" si="819"/>
        <v>0</v>
      </c>
      <c r="V737" s="6">
        <f t="shared" si="820"/>
        <v>0</v>
      </c>
      <c r="W737" s="20">
        <f t="shared" si="821"/>
        <v>0</v>
      </c>
      <c r="X737" s="11">
        <f t="shared" si="822"/>
        <v>0</v>
      </c>
      <c r="Y737" s="6">
        <f t="shared" si="823"/>
        <v>0</v>
      </c>
      <c r="Z737" s="20">
        <f t="shared" si="824"/>
        <v>0</v>
      </c>
      <c r="AA737" s="25">
        <f t="shared" si="825"/>
        <v>0</v>
      </c>
      <c r="AB737" s="25">
        <f t="shared" si="826"/>
        <v>0</v>
      </c>
      <c r="AC737" s="25">
        <f t="shared" si="827"/>
        <v>0</v>
      </c>
      <c r="AD737" s="25">
        <f t="shared" si="828"/>
        <v>0</v>
      </c>
      <c r="AE737" s="25">
        <f t="shared" si="829"/>
        <v>0</v>
      </c>
      <c r="AF737" s="25">
        <f t="shared" si="830"/>
        <v>0</v>
      </c>
      <c r="AG737" s="25">
        <f t="shared" si="831"/>
        <v>0</v>
      </c>
      <c r="AH737" s="25">
        <f t="shared" si="832"/>
        <v>0</v>
      </c>
      <c r="AI737" s="25">
        <f t="shared" si="833"/>
        <v>0</v>
      </c>
      <c r="AJ737" s="7" t="s">
        <v>52</v>
      </c>
    </row>
    <row r="738" spans="1:36" outlineLevel="3" x14ac:dyDescent="0.25">
      <c r="A738" s="102" t="s">
        <v>150</v>
      </c>
      <c r="B738" s="99">
        <v>3175.15</v>
      </c>
      <c r="N738" s="23">
        <f t="shared" si="814"/>
        <v>3175.15</v>
      </c>
      <c r="O738" s="23">
        <f t="shared" si="815"/>
        <v>3175.15</v>
      </c>
      <c r="P738" s="103"/>
      <c r="Q738" s="117">
        <v>0.1013</v>
      </c>
      <c r="R738" s="11">
        <f t="shared" si="816"/>
        <v>0</v>
      </c>
      <c r="S738" s="6">
        <f t="shared" si="817"/>
        <v>3175.15</v>
      </c>
      <c r="T738" s="20">
        <f t="shared" si="818"/>
        <v>3175.15</v>
      </c>
      <c r="U738" s="11">
        <f t="shared" si="819"/>
        <v>0</v>
      </c>
      <c r="V738" s="6">
        <f t="shared" si="820"/>
        <v>321.642695</v>
      </c>
      <c r="W738" s="20">
        <f t="shared" si="821"/>
        <v>321.642695</v>
      </c>
      <c r="X738" s="11">
        <f t="shared" si="822"/>
        <v>0</v>
      </c>
      <c r="Y738" s="6">
        <f t="shared" si="823"/>
        <v>2853.5073050000001</v>
      </c>
      <c r="Z738" s="20">
        <f t="shared" si="824"/>
        <v>2853.5073050000001</v>
      </c>
      <c r="AA738" s="25">
        <f t="shared" si="825"/>
        <v>0</v>
      </c>
      <c r="AB738" s="25">
        <f t="shared" si="826"/>
        <v>3175.15</v>
      </c>
      <c r="AC738" s="25">
        <f t="shared" si="827"/>
        <v>3175.15</v>
      </c>
      <c r="AD738" s="25">
        <f t="shared" si="828"/>
        <v>0</v>
      </c>
      <c r="AE738" s="25">
        <f t="shared" si="829"/>
        <v>321.642695</v>
      </c>
      <c r="AF738" s="25">
        <f t="shared" si="830"/>
        <v>321.642695</v>
      </c>
      <c r="AG738" s="25">
        <f t="shared" si="831"/>
        <v>0</v>
      </c>
      <c r="AH738" s="25">
        <f t="shared" si="832"/>
        <v>2853.5073050000001</v>
      </c>
      <c r="AI738" s="25">
        <f t="shared" si="833"/>
        <v>2853.5073050000001</v>
      </c>
      <c r="AJ738" s="7" t="s">
        <v>52</v>
      </c>
    </row>
    <row r="739" spans="1:36" outlineLevel="3" x14ac:dyDescent="0.25">
      <c r="A739" s="102" t="s">
        <v>150</v>
      </c>
      <c r="B739" s="99">
        <v>7</v>
      </c>
      <c r="N739" s="23">
        <f t="shared" si="814"/>
        <v>7</v>
      </c>
      <c r="O739" s="23">
        <f t="shared" si="815"/>
        <v>7</v>
      </c>
      <c r="P739" s="103"/>
      <c r="Q739" s="117">
        <v>0.1013</v>
      </c>
      <c r="R739" s="11">
        <f t="shared" si="816"/>
        <v>0</v>
      </c>
      <c r="S739" s="6">
        <f t="shared" si="817"/>
        <v>7</v>
      </c>
      <c r="T739" s="20">
        <f t="shared" si="818"/>
        <v>7</v>
      </c>
      <c r="U739" s="11">
        <f t="shared" si="819"/>
        <v>0</v>
      </c>
      <c r="V739" s="6">
        <f t="shared" si="820"/>
        <v>0.70910000000000006</v>
      </c>
      <c r="W739" s="20">
        <f t="shared" si="821"/>
        <v>0.70910000000000006</v>
      </c>
      <c r="X739" s="11">
        <f t="shared" si="822"/>
        <v>0</v>
      </c>
      <c r="Y739" s="6">
        <f t="shared" si="823"/>
        <v>6.2908999999999997</v>
      </c>
      <c r="Z739" s="20">
        <f t="shared" si="824"/>
        <v>6.2908999999999997</v>
      </c>
      <c r="AA739" s="25">
        <f t="shared" si="825"/>
        <v>0</v>
      </c>
      <c r="AB739" s="25">
        <f t="shared" si="826"/>
        <v>7</v>
      </c>
      <c r="AC739" s="25">
        <f t="shared" si="827"/>
        <v>7</v>
      </c>
      <c r="AD739" s="25">
        <f t="shared" si="828"/>
        <v>0</v>
      </c>
      <c r="AE739" s="25">
        <f t="shared" si="829"/>
        <v>0.70910000000000006</v>
      </c>
      <c r="AF739" s="25">
        <f t="shared" si="830"/>
        <v>0.70910000000000006</v>
      </c>
      <c r="AG739" s="25">
        <f t="shared" si="831"/>
        <v>0</v>
      </c>
      <c r="AH739" s="25">
        <f t="shared" si="832"/>
        <v>6.2908999999999997</v>
      </c>
      <c r="AI739" s="25">
        <f t="shared" si="833"/>
        <v>6.2908999999999997</v>
      </c>
      <c r="AJ739" s="7" t="s">
        <v>52</v>
      </c>
    </row>
    <row r="740" spans="1:36" outlineLevel="3" x14ac:dyDescent="0.25">
      <c r="A740" s="102" t="s">
        <v>150</v>
      </c>
      <c r="B740" s="99">
        <v>2885.95</v>
      </c>
      <c r="N740" s="23">
        <f t="shared" si="814"/>
        <v>2885.95</v>
      </c>
      <c r="O740" s="23">
        <f t="shared" si="815"/>
        <v>2885.95</v>
      </c>
      <c r="P740" s="103"/>
      <c r="Q740" s="117">
        <v>0.1013</v>
      </c>
      <c r="R740" s="11">
        <f t="shared" si="816"/>
        <v>0</v>
      </c>
      <c r="S740" s="6">
        <f t="shared" si="817"/>
        <v>2885.95</v>
      </c>
      <c r="T740" s="20">
        <f t="shared" si="818"/>
        <v>2885.95</v>
      </c>
      <c r="U740" s="11">
        <f t="shared" si="819"/>
        <v>0</v>
      </c>
      <c r="V740" s="6">
        <f t="shared" si="820"/>
        <v>292.34673499999997</v>
      </c>
      <c r="W740" s="20">
        <f t="shared" si="821"/>
        <v>292.34673499999997</v>
      </c>
      <c r="X740" s="11">
        <f t="shared" si="822"/>
        <v>0</v>
      </c>
      <c r="Y740" s="6">
        <f t="shared" si="823"/>
        <v>2593.6032649999997</v>
      </c>
      <c r="Z740" s="20">
        <f t="shared" si="824"/>
        <v>2593.6032649999997</v>
      </c>
      <c r="AA740" s="25">
        <f t="shared" si="825"/>
        <v>0</v>
      </c>
      <c r="AB740" s="25">
        <f t="shared" si="826"/>
        <v>2885.95</v>
      </c>
      <c r="AC740" s="25">
        <f t="shared" si="827"/>
        <v>2885.95</v>
      </c>
      <c r="AD740" s="25">
        <f t="shared" si="828"/>
        <v>0</v>
      </c>
      <c r="AE740" s="25">
        <f t="shared" si="829"/>
        <v>292.34673499999997</v>
      </c>
      <c r="AF740" s="25">
        <f t="shared" si="830"/>
        <v>292.34673499999997</v>
      </c>
      <c r="AG740" s="25">
        <f t="shared" si="831"/>
        <v>0</v>
      </c>
      <c r="AH740" s="25">
        <f t="shared" si="832"/>
        <v>2593.6032649999997</v>
      </c>
      <c r="AI740" s="25">
        <f t="shared" si="833"/>
        <v>2593.6032649999997</v>
      </c>
      <c r="AJ740" s="7" t="s">
        <v>52</v>
      </c>
    </row>
    <row r="741" spans="1:36" outlineLevel="3" x14ac:dyDescent="0.25">
      <c r="A741" s="102" t="s">
        <v>150</v>
      </c>
      <c r="B741" s="99">
        <v>773.66</v>
      </c>
      <c r="N741" s="23">
        <f t="shared" si="814"/>
        <v>773.66</v>
      </c>
      <c r="O741" s="23">
        <f t="shared" si="815"/>
        <v>773.66</v>
      </c>
      <c r="P741" s="103"/>
      <c r="Q741" s="117">
        <v>0.1013</v>
      </c>
      <c r="R741" s="11">
        <f t="shared" si="816"/>
        <v>0</v>
      </c>
      <c r="S741" s="6">
        <f t="shared" si="817"/>
        <v>773.66</v>
      </c>
      <c r="T741" s="20">
        <f t="shared" si="818"/>
        <v>773.66</v>
      </c>
      <c r="U741" s="11">
        <f t="shared" si="819"/>
        <v>0</v>
      </c>
      <c r="V741" s="6">
        <f t="shared" si="820"/>
        <v>78.371758</v>
      </c>
      <c r="W741" s="20">
        <f t="shared" si="821"/>
        <v>78.371758</v>
      </c>
      <c r="X741" s="11">
        <f t="shared" si="822"/>
        <v>0</v>
      </c>
      <c r="Y741" s="6">
        <f t="shared" si="823"/>
        <v>695.28824199999997</v>
      </c>
      <c r="Z741" s="20">
        <f t="shared" si="824"/>
        <v>695.28824199999997</v>
      </c>
      <c r="AA741" s="25">
        <f t="shared" si="825"/>
        <v>0</v>
      </c>
      <c r="AB741" s="25">
        <f t="shared" si="826"/>
        <v>773.66</v>
      </c>
      <c r="AC741" s="25">
        <f t="shared" si="827"/>
        <v>773.66</v>
      </c>
      <c r="AD741" s="25">
        <f t="shared" si="828"/>
        <v>0</v>
      </c>
      <c r="AE741" s="25">
        <f t="shared" si="829"/>
        <v>78.371758</v>
      </c>
      <c r="AF741" s="25">
        <f t="shared" si="830"/>
        <v>78.371758</v>
      </c>
      <c r="AG741" s="25">
        <f t="shared" si="831"/>
        <v>0</v>
      </c>
      <c r="AH741" s="25">
        <f t="shared" si="832"/>
        <v>695.28824199999997</v>
      </c>
      <c r="AI741" s="25">
        <f t="shared" si="833"/>
        <v>695.28824199999997</v>
      </c>
      <c r="AJ741" s="7" t="s">
        <v>52</v>
      </c>
    </row>
    <row r="742" spans="1:36" outlineLevel="3" x14ac:dyDescent="0.25">
      <c r="A742" s="102" t="s">
        <v>150</v>
      </c>
      <c r="B742" s="99"/>
      <c r="N742" s="23">
        <f t="shared" si="814"/>
        <v>0</v>
      </c>
      <c r="O742" s="23">
        <f t="shared" si="815"/>
        <v>0</v>
      </c>
      <c r="P742" s="103"/>
      <c r="Q742" s="117">
        <v>0.1013</v>
      </c>
      <c r="R742" s="11">
        <f t="shared" si="816"/>
        <v>0</v>
      </c>
      <c r="S742" s="6">
        <f t="shared" si="817"/>
        <v>0</v>
      </c>
      <c r="T742" s="20">
        <f t="shared" si="818"/>
        <v>0</v>
      </c>
      <c r="U742" s="11">
        <f t="shared" si="819"/>
        <v>0</v>
      </c>
      <c r="V742" s="6">
        <f t="shared" si="820"/>
        <v>0</v>
      </c>
      <c r="W742" s="20">
        <f t="shared" si="821"/>
        <v>0</v>
      </c>
      <c r="X742" s="11">
        <f t="shared" si="822"/>
        <v>0</v>
      </c>
      <c r="Y742" s="6">
        <f t="shared" si="823"/>
        <v>0</v>
      </c>
      <c r="Z742" s="20">
        <f t="shared" si="824"/>
        <v>0</v>
      </c>
      <c r="AA742" s="25">
        <f t="shared" si="825"/>
        <v>0</v>
      </c>
      <c r="AB742" s="25">
        <f t="shared" si="826"/>
        <v>0</v>
      </c>
      <c r="AC742" s="25">
        <f t="shared" si="827"/>
        <v>0</v>
      </c>
      <c r="AD742" s="25">
        <f t="shared" si="828"/>
        <v>0</v>
      </c>
      <c r="AE742" s="25">
        <f t="shared" si="829"/>
        <v>0</v>
      </c>
      <c r="AF742" s="25">
        <f t="shared" si="830"/>
        <v>0</v>
      </c>
      <c r="AG742" s="25">
        <f t="shared" si="831"/>
        <v>0</v>
      </c>
      <c r="AH742" s="25">
        <f t="shared" si="832"/>
        <v>0</v>
      </c>
      <c r="AI742" s="25">
        <f t="shared" si="833"/>
        <v>0</v>
      </c>
      <c r="AJ742" s="7" t="s">
        <v>52</v>
      </c>
    </row>
    <row r="743" spans="1:36" outlineLevel="3" x14ac:dyDescent="0.25">
      <c r="A743" s="102" t="s">
        <v>150</v>
      </c>
      <c r="B743" s="99">
        <v>1989.64</v>
      </c>
      <c r="N743" s="23">
        <f t="shared" si="814"/>
        <v>1989.64</v>
      </c>
      <c r="O743" s="23">
        <f t="shared" si="815"/>
        <v>1989.64</v>
      </c>
      <c r="P743" s="103"/>
      <c r="Q743" s="117">
        <v>0.1013</v>
      </c>
      <c r="R743" s="11">
        <f t="shared" si="816"/>
        <v>0</v>
      </c>
      <c r="S743" s="6">
        <f t="shared" si="817"/>
        <v>1989.64</v>
      </c>
      <c r="T743" s="20">
        <f t="shared" si="818"/>
        <v>1989.64</v>
      </c>
      <c r="U743" s="11">
        <f t="shared" si="819"/>
        <v>0</v>
      </c>
      <c r="V743" s="6">
        <f t="shared" si="820"/>
        <v>201.550532</v>
      </c>
      <c r="W743" s="20">
        <f t="shared" si="821"/>
        <v>201.550532</v>
      </c>
      <c r="X743" s="11">
        <f t="shared" si="822"/>
        <v>0</v>
      </c>
      <c r="Y743" s="6">
        <f t="shared" si="823"/>
        <v>1788.0894680000001</v>
      </c>
      <c r="Z743" s="20">
        <f t="shared" si="824"/>
        <v>1788.0894680000001</v>
      </c>
      <c r="AA743" s="25">
        <f t="shared" si="825"/>
        <v>0</v>
      </c>
      <c r="AB743" s="25">
        <f t="shared" si="826"/>
        <v>1989.64</v>
      </c>
      <c r="AC743" s="25">
        <f t="shared" si="827"/>
        <v>1989.64</v>
      </c>
      <c r="AD743" s="25">
        <f t="shared" si="828"/>
        <v>0</v>
      </c>
      <c r="AE743" s="25">
        <f t="shared" si="829"/>
        <v>201.550532</v>
      </c>
      <c r="AF743" s="25">
        <f t="shared" si="830"/>
        <v>201.550532</v>
      </c>
      <c r="AG743" s="25">
        <f t="shared" si="831"/>
        <v>0</v>
      </c>
      <c r="AH743" s="25">
        <f t="shared" si="832"/>
        <v>1788.0894680000001</v>
      </c>
      <c r="AI743" s="25">
        <f t="shared" si="833"/>
        <v>1788.0894680000001</v>
      </c>
      <c r="AJ743" s="7" t="s">
        <v>52</v>
      </c>
    </row>
    <row r="744" spans="1:36" outlineLevel="3" x14ac:dyDescent="0.25">
      <c r="A744" s="102" t="s">
        <v>150</v>
      </c>
      <c r="B744" s="99"/>
      <c r="N744" s="23">
        <f t="shared" si="814"/>
        <v>0</v>
      </c>
      <c r="O744" s="23">
        <f t="shared" si="815"/>
        <v>0</v>
      </c>
      <c r="P744" s="103"/>
      <c r="Q744" s="117">
        <v>0.1013</v>
      </c>
      <c r="R744" s="11">
        <f t="shared" si="816"/>
        <v>0</v>
      </c>
      <c r="S744" s="6">
        <f t="shared" si="817"/>
        <v>0</v>
      </c>
      <c r="T744" s="20">
        <f t="shared" si="818"/>
        <v>0</v>
      </c>
      <c r="U744" s="11">
        <f t="shared" si="819"/>
        <v>0</v>
      </c>
      <c r="V744" s="6">
        <f t="shared" si="820"/>
        <v>0</v>
      </c>
      <c r="W744" s="20">
        <f t="shared" si="821"/>
        <v>0</v>
      </c>
      <c r="X744" s="11">
        <f t="shared" si="822"/>
        <v>0</v>
      </c>
      <c r="Y744" s="6">
        <f t="shared" si="823"/>
        <v>0</v>
      </c>
      <c r="Z744" s="20">
        <f t="shared" si="824"/>
        <v>0</v>
      </c>
      <c r="AA744" s="25">
        <f t="shared" si="825"/>
        <v>0</v>
      </c>
      <c r="AB744" s="25">
        <f t="shared" si="826"/>
        <v>0</v>
      </c>
      <c r="AC744" s="25">
        <f t="shared" si="827"/>
        <v>0</v>
      </c>
      <c r="AD744" s="25">
        <f t="shared" si="828"/>
        <v>0</v>
      </c>
      <c r="AE744" s="25">
        <f t="shared" si="829"/>
        <v>0</v>
      </c>
      <c r="AF744" s="25">
        <f t="shared" si="830"/>
        <v>0</v>
      </c>
      <c r="AG744" s="25">
        <f t="shared" si="831"/>
        <v>0</v>
      </c>
      <c r="AH744" s="25">
        <f t="shared" si="832"/>
        <v>0</v>
      </c>
      <c r="AI744" s="25">
        <f t="shared" si="833"/>
        <v>0</v>
      </c>
      <c r="AJ744" s="7" t="s">
        <v>52</v>
      </c>
    </row>
    <row r="745" spans="1:36" outlineLevel="3" x14ac:dyDescent="0.25">
      <c r="A745" s="102" t="s">
        <v>150</v>
      </c>
      <c r="B745" s="99">
        <v>803.24</v>
      </c>
      <c r="N745" s="23">
        <f t="shared" si="814"/>
        <v>803.24</v>
      </c>
      <c r="O745" s="23">
        <f t="shared" si="815"/>
        <v>803.24</v>
      </c>
      <c r="P745" s="103"/>
      <c r="Q745" s="117">
        <v>0.1013</v>
      </c>
      <c r="R745" s="11">
        <f t="shared" si="816"/>
        <v>0</v>
      </c>
      <c r="S745" s="6">
        <f t="shared" si="817"/>
        <v>803.24</v>
      </c>
      <c r="T745" s="20">
        <f t="shared" si="818"/>
        <v>803.24</v>
      </c>
      <c r="U745" s="11">
        <f t="shared" si="819"/>
        <v>0</v>
      </c>
      <c r="V745" s="6">
        <f t="shared" si="820"/>
        <v>81.368212</v>
      </c>
      <c r="W745" s="20">
        <f t="shared" si="821"/>
        <v>81.368212</v>
      </c>
      <c r="X745" s="11">
        <f t="shared" si="822"/>
        <v>0</v>
      </c>
      <c r="Y745" s="6">
        <f t="shared" si="823"/>
        <v>721.87178800000004</v>
      </c>
      <c r="Z745" s="20">
        <f t="shared" si="824"/>
        <v>721.87178800000004</v>
      </c>
      <c r="AA745" s="25">
        <f t="shared" si="825"/>
        <v>0</v>
      </c>
      <c r="AB745" s="25">
        <f t="shared" si="826"/>
        <v>803.24</v>
      </c>
      <c r="AC745" s="25">
        <f t="shared" si="827"/>
        <v>803.24</v>
      </c>
      <c r="AD745" s="25">
        <f t="shared" si="828"/>
        <v>0</v>
      </c>
      <c r="AE745" s="25">
        <f t="shared" si="829"/>
        <v>81.368212</v>
      </c>
      <c r="AF745" s="25">
        <f t="shared" si="830"/>
        <v>81.368212</v>
      </c>
      <c r="AG745" s="25">
        <f t="shared" si="831"/>
        <v>0</v>
      </c>
      <c r="AH745" s="25">
        <f t="shared" si="832"/>
        <v>721.87178800000004</v>
      </c>
      <c r="AI745" s="25">
        <f t="shared" si="833"/>
        <v>721.87178800000004</v>
      </c>
      <c r="AJ745" s="7" t="s">
        <v>52</v>
      </c>
    </row>
    <row r="746" spans="1:36" outlineLevel="3" x14ac:dyDescent="0.25">
      <c r="A746" s="102" t="s">
        <v>150</v>
      </c>
      <c r="B746" s="99">
        <v>18</v>
      </c>
      <c r="N746" s="23">
        <f t="shared" si="814"/>
        <v>18</v>
      </c>
      <c r="O746" s="23">
        <f t="shared" si="815"/>
        <v>18</v>
      </c>
      <c r="P746" s="103"/>
      <c r="Q746" s="117">
        <v>0.1013</v>
      </c>
      <c r="R746" s="11">
        <f t="shared" si="816"/>
        <v>0</v>
      </c>
      <c r="S746" s="6">
        <f t="shared" si="817"/>
        <v>18</v>
      </c>
      <c r="T746" s="20">
        <f t="shared" si="818"/>
        <v>18</v>
      </c>
      <c r="U746" s="11">
        <f t="shared" si="819"/>
        <v>0</v>
      </c>
      <c r="V746" s="6">
        <f t="shared" si="820"/>
        <v>1.8233999999999999</v>
      </c>
      <c r="W746" s="20">
        <f t="shared" si="821"/>
        <v>1.8233999999999999</v>
      </c>
      <c r="X746" s="11">
        <f t="shared" si="822"/>
        <v>0</v>
      </c>
      <c r="Y746" s="6">
        <f t="shared" si="823"/>
        <v>16.176600000000001</v>
      </c>
      <c r="Z746" s="20">
        <f t="shared" si="824"/>
        <v>16.176600000000001</v>
      </c>
      <c r="AA746" s="25">
        <f t="shared" si="825"/>
        <v>0</v>
      </c>
      <c r="AB746" s="25">
        <f t="shared" si="826"/>
        <v>18</v>
      </c>
      <c r="AC746" s="25">
        <f t="shared" si="827"/>
        <v>18</v>
      </c>
      <c r="AD746" s="25">
        <f t="shared" si="828"/>
        <v>0</v>
      </c>
      <c r="AE746" s="25">
        <f t="shared" si="829"/>
        <v>1.8233999999999999</v>
      </c>
      <c r="AF746" s="25">
        <f t="shared" si="830"/>
        <v>1.8233999999999999</v>
      </c>
      <c r="AG746" s="25">
        <f t="shared" si="831"/>
        <v>0</v>
      </c>
      <c r="AH746" s="25">
        <f t="shared" si="832"/>
        <v>16.176600000000001</v>
      </c>
      <c r="AI746" s="25">
        <f t="shared" si="833"/>
        <v>16.176600000000001</v>
      </c>
      <c r="AJ746" s="7" t="s">
        <v>52</v>
      </c>
    </row>
    <row r="747" spans="1:36" outlineLevel="3" x14ac:dyDescent="0.25">
      <c r="A747" s="102" t="s">
        <v>150</v>
      </c>
      <c r="B747" s="99">
        <v>76970.62</v>
      </c>
      <c r="N747" s="23">
        <f t="shared" si="814"/>
        <v>76970.62</v>
      </c>
      <c r="O747" s="23">
        <f t="shared" si="815"/>
        <v>76970.62</v>
      </c>
      <c r="P747" s="103"/>
      <c r="Q747" s="117">
        <v>0.1013</v>
      </c>
      <c r="R747" s="11">
        <f t="shared" si="816"/>
        <v>0</v>
      </c>
      <c r="S747" s="6">
        <f t="shared" si="817"/>
        <v>76970.62</v>
      </c>
      <c r="T747" s="20">
        <f t="shared" si="818"/>
        <v>76970.62</v>
      </c>
      <c r="U747" s="11">
        <f t="shared" si="819"/>
        <v>0</v>
      </c>
      <c r="V747" s="6">
        <f t="shared" si="820"/>
        <v>7797.1238059999996</v>
      </c>
      <c r="W747" s="20">
        <f t="shared" si="821"/>
        <v>7797.1238059999996</v>
      </c>
      <c r="X747" s="11">
        <f t="shared" si="822"/>
        <v>0</v>
      </c>
      <c r="Y747" s="6">
        <f t="shared" si="823"/>
        <v>69173.496193999992</v>
      </c>
      <c r="Z747" s="20">
        <f t="shared" si="824"/>
        <v>69173.496193999992</v>
      </c>
      <c r="AA747" s="25">
        <f t="shared" si="825"/>
        <v>0</v>
      </c>
      <c r="AB747" s="25">
        <f t="shared" si="826"/>
        <v>76970.62</v>
      </c>
      <c r="AC747" s="25">
        <f t="shared" si="827"/>
        <v>76970.62</v>
      </c>
      <c r="AD747" s="25">
        <f t="shared" si="828"/>
        <v>0</v>
      </c>
      <c r="AE747" s="25">
        <f t="shared" si="829"/>
        <v>7797.1238059999996</v>
      </c>
      <c r="AF747" s="25">
        <f t="shared" si="830"/>
        <v>7797.1238059999996</v>
      </c>
      <c r="AG747" s="25">
        <f t="shared" si="831"/>
        <v>0</v>
      </c>
      <c r="AH747" s="25">
        <f t="shared" si="832"/>
        <v>69173.496193999992</v>
      </c>
      <c r="AI747" s="25">
        <f t="shared" si="833"/>
        <v>69173.496193999992</v>
      </c>
      <c r="AJ747" s="7" t="s">
        <v>52</v>
      </c>
    </row>
    <row r="748" spans="1:36" outlineLevel="3" x14ac:dyDescent="0.25">
      <c r="A748" s="102" t="s">
        <v>150</v>
      </c>
      <c r="B748" s="99">
        <v>341.9</v>
      </c>
      <c r="N748" s="23">
        <f t="shared" si="814"/>
        <v>341.9</v>
      </c>
      <c r="O748" s="23">
        <f t="shared" si="815"/>
        <v>341.9</v>
      </c>
      <c r="P748" s="103"/>
      <c r="Q748" s="117">
        <v>0.1013</v>
      </c>
      <c r="R748" s="11">
        <f t="shared" si="816"/>
        <v>0</v>
      </c>
      <c r="S748" s="6">
        <f t="shared" si="817"/>
        <v>341.9</v>
      </c>
      <c r="T748" s="20">
        <f t="shared" si="818"/>
        <v>341.9</v>
      </c>
      <c r="U748" s="11">
        <f t="shared" si="819"/>
        <v>0</v>
      </c>
      <c r="V748" s="6">
        <f t="shared" si="820"/>
        <v>34.63447</v>
      </c>
      <c r="W748" s="20">
        <f t="shared" si="821"/>
        <v>34.63447</v>
      </c>
      <c r="X748" s="11">
        <f t="shared" si="822"/>
        <v>0</v>
      </c>
      <c r="Y748" s="6">
        <f t="shared" si="823"/>
        <v>307.26552999999996</v>
      </c>
      <c r="Z748" s="20">
        <f t="shared" si="824"/>
        <v>307.26552999999996</v>
      </c>
      <c r="AA748" s="25">
        <f t="shared" si="825"/>
        <v>0</v>
      </c>
      <c r="AB748" s="25">
        <f t="shared" si="826"/>
        <v>341.9</v>
      </c>
      <c r="AC748" s="25">
        <f t="shared" si="827"/>
        <v>341.9</v>
      </c>
      <c r="AD748" s="25">
        <f t="shared" si="828"/>
        <v>0</v>
      </c>
      <c r="AE748" s="25">
        <f t="shared" si="829"/>
        <v>34.63447</v>
      </c>
      <c r="AF748" s="25">
        <f t="shared" si="830"/>
        <v>34.63447</v>
      </c>
      <c r="AG748" s="25">
        <f t="shared" si="831"/>
        <v>0</v>
      </c>
      <c r="AH748" s="25">
        <f t="shared" si="832"/>
        <v>307.26552999999996</v>
      </c>
      <c r="AI748" s="25">
        <f t="shared" si="833"/>
        <v>307.26552999999996</v>
      </c>
      <c r="AJ748" s="7" t="s">
        <v>52</v>
      </c>
    </row>
    <row r="749" spans="1:36" outlineLevel="3" x14ac:dyDescent="0.25">
      <c r="A749" s="102" t="s">
        <v>150</v>
      </c>
      <c r="B749" s="99">
        <v>392819.33</v>
      </c>
      <c r="N749" s="23">
        <f t="shared" si="814"/>
        <v>392819.33</v>
      </c>
      <c r="O749" s="23">
        <f t="shared" si="815"/>
        <v>392819.33</v>
      </c>
      <c r="P749" s="103"/>
      <c r="Q749" s="117">
        <v>0.1013</v>
      </c>
      <c r="R749" s="11">
        <f t="shared" si="816"/>
        <v>0</v>
      </c>
      <c r="S749" s="6">
        <f t="shared" si="817"/>
        <v>392819.33</v>
      </c>
      <c r="T749" s="20">
        <f t="shared" si="818"/>
        <v>392819.33</v>
      </c>
      <c r="U749" s="11">
        <f t="shared" si="819"/>
        <v>0</v>
      </c>
      <c r="V749" s="6">
        <f t="shared" si="820"/>
        <v>39792.598129000005</v>
      </c>
      <c r="W749" s="20">
        <f t="shared" si="821"/>
        <v>39792.598129000005</v>
      </c>
      <c r="X749" s="11">
        <f t="shared" si="822"/>
        <v>0</v>
      </c>
      <c r="Y749" s="6">
        <f t="shared" si="823"/>
        <v>353026.73187100003</v>
      </c>
      <c r="Z749" s="20">
        <f t="shared" si="824"/>
        <v>353026.73187100003</v>
      </c>
      <c r="AA749" s="25">
        <f t="shared" si="825"/>
        <v>0</v>
      </c>
      <c r="AB749" s="25">
        <f t="shared" si="826"/>
        <v>392819.33</v>
      </c>
      <c r="AC749" s="25">
        <f t="shared" si="827"/>
        <v>392819.33</v>
      </c>
      <c r="AD749" s="25">
        <f t="shared" si="828"/>
        <v>0</v>
      </c>
      <c r="AE749" s="25">
        <f t="shared" si="829"/>
        <v>39792.598129000005</v>
      </c>
      <c r="AF749" s="25">
        <f t="shared" si="830"/>
        <v>39792.598129000005</v>
      </c>
      <c r="AG749" s="25">
        <f t="shared" si="831"/>
        <v>0</v>
      </c>
      <c r="AH749" s="25">
        <f t="shared" si="832"/>
        <v>353026.73187100003</v>
      </c>
      <c r="AI749" s="25">
        <f t="shared" si="833"/>
        <v>353026.73187100003</v>
      </c>
      <c r="AJ749" s="7" t="s">
        <v>52</v>
      </c>
    </row>
    <row r="750" spans="1:36" outlineLevel="3" x14ac:dyDescent="0.25">
      <c r="A750" s="102" t="s">
        <v>150</v>
      </c>
      <c r="B750" s="99">
        <v>85630.49</v>
      </c>
      <c r="N750" s="23">
        <f t="shared" si="814"/>
        <v>85630.49</v>
      </c>
      <c r="O750" s="23">
        <f t="shared" si="815"/>
        <v>85630.49</v>
      </c>
      <c r="P750" s="103"/>
      <c r="Q750" s="117">
        <v>0.1013</v>
      </c>
      <c r="R750" s="11">
        <f t="shared" si="816"/>
        <v>0</v>
      </c>
      <c r="S750" s="6">
        <f t="shared" si="817"/>
        <v>85630.49</v>
      </c>
      <c r="T750" s="20">
        <f t="shared" si="818"/>
        <v>85630.49</v>
      </c>
      <c r="U750" s="11">
        <f t="shared" si="819"/>
        <v>0</v>
      </c>
      <c r="V750" s="6">
        <f t="shared" si="820"/>
        <v>8674.3686370000014</v>
      </c>
      <c r="W750" s="20">
        <f t="shared" si="821"/>
        <v>8674.3686370000014</v>
      </c>
      <c r="X750" s="11">
        <f t="shared" si="822"/>
        <v>0</v>
      </c>
      <c r="Y750" s="6">
        <f t="shared" si="823"/>
        <v>76956.121362999998</v>
      </c>
      <c r="Z750" s="20">
        <f t="shared" si="824"/>
        <v>76956.121362999998</v>
      </c>
      <c r="AA750" s="25">
        <f t="shared" si="825"/>
        <v>0</v>
      </c>
      <c r="AB750" s="25">
        <f t="shared" si="826"/>
        <v>85630.49</v>
      </c>
      <c r="AC750" s="25">
        <f t="shared" si="827"/>
        <v>85630.49</v>
      </c>
      <c r="AD750" s="25">
        <f t="shared" si="828"/>
        <v>0</v>
      </c>
      <c r="AE750" s="25">
        <f t="shared" si="829"/>
        <v>8674.3686370000014</v>
      </c>
      <c r="AF750" s="25">
        <f t="shared" si="830"/>
        <v>8674.3686370000014</v>
      </c>
      <c r="AG750" s="25">
        <f t="shared" si="831"/>
        <v>0</v>
      </c>
      <c r="AH750" s="25">
        <f t="shared" si="832"/>
        <v>76956.121362999998</v>
      </c>
      <c r="AI750" s="25">
        <f t="shared" si="833"/>
        <v>76956.121362999998</v>
      </c>
      <c r="AJ750" s="7" t="s">
        <v>52</v>
      </c>
    </row>
    <row r="751" spans="1:36" outlineLevel="3" x14ac:dyDescent="0.25">
      <c r="A751" s="102" t="s">
        <v>150</v>
      </c>
      <c r="B751" s="99"/>
      <c r="N751" s="23">
        <f t="shared" si="814"/>
        <v>0</v>
      </c>
      <c r="O751" s="23">
        <f t="shared" si="815"/>
        <v>0</v>
      </c>
      <c r="P751" s="103"/>
      <c r="Q751" s="117">
        <v>0.1013</v>
      </c>
      <c r="R751" s="11">
        <f t="shared" si="816"/>
        <v>0</v>
      </c>
      <c r="S751" s="6">
        <f t="shared" si="817"/>
        <v>0</v>
      </c>
      <c r="T751" s="20">
        <f t="shared" si="818"/>
        <v>0</v>
      </c>
      <c r="U751" s="11">
        <f t="shared" si="819"/>
        <v>0</v>
      </c>
      <c r="V751" s="6">
        <f t="shared" si="820"/>
        <v>0</v>
      </c>
      <c r="W751" s="20">
        <f t="shared" si="821"/>
        <v>0</v>
      </c>
      <c r="X751" s="11">
        <f t="shared" si="822"/>
        <v>0</v>
      </c>
      <c r="Y751" s="6">
        <f t="shared" si="823"/>
        <v>0</v>
      </c>
      <c r="Z751" s="20">
        <f t="shared" si="824"/>
        <v>0</v>
      </c>
      <c r="AA751" s="25">
        <f t="shared" si="825"/>
        <v>0</v>
      </c>
      <c r="AB751" s="25">
        <f t="shared" si="826"/>
        <v>0</v>
      </c>
      <c r="AC751" s="25">
        <f t="shared" si="827"/>
        <v>0</v>
      </c>
      <c r="AD751" s="25">
        <f t="shared" si="828"/>
        <v>0</v>
      </c>
      <c r="AE751" s="25">
        <f t="shared" si="829"/>
        <v>0</v>
      </c>
      <c r="AF751" s="25">
        <f t="shared" si="830"/>
        <v>0</v>
      </c>
      <c r="AG751" s="25">
        <f t="shared" si="831"/>
        <v>0</v>
      </c>
      <c r="AH751" s="25">
        <f t="shared" si="832"/>
        <v>0</v>
      </c>
      <c r="AI751" s="25">
        <f t="shared" si="833"/>
        <v>0</v>
      </c>
      <c r="AJ751" s="7" t="s">
        <v>52</v>
      </c>
    </row>
    <row r="752" spans="1:36" outlineLevel="3" x14ac:dyDescent="0.25">
      <c r="A752" s="102" t="s">
        <v>150</v>
      </c>
      <c r="B752" s="99">
        <v>101774.75</v>
      </c>
      <c r="N752" s="23">
        <f t="shared" si="814"/>
        <v>101774.75</v>
      </c>
      <c r="O752" s="23">
        <f t="shared" si="815"/>
        <v>101774.75</v>
      </c>
      <c r="P752" s="103"/>
      <c r="Q752" s="117">
        <v>0.1013</v>
      </c>
      <c r="R752" s="11">
        <f t="shared" si="816"/>
        <v>0</v>
      </c>
      <c r="S752" s="6">
        <f t="shared" si="817"/>
        <v>101774.75</v>
      </c>
      <c r="T752" s="20">
        <f t="shared" si="818"/>
        <v>101774.75</v>
      </c>
      <c r="U752" s="11">
        <f t="shared" si="819"/>
        <v>0</v>
      </c>
      <c r="V752" s="6">
        <f t="shared" si="820"/>
        <v>10309.782175</v>
      </c>
      <c r="W752" s="20">
        <f t="shared" si="821"/>
        <v>10309.782175</v>
      </c>
      <c r="X752" s="11">
        <f t="shared" si="822"/>
        <v>0</v>
      </c>
      <c r="Y752" s="6">
        <f t="shared" si="823"/>
        <v>91464.967825</v>
      </c>
      <c r="Z752" s="20">
        <f t="shared" si="824"/>
        <v>91464.967825</v>
      </c>
      <c r="AA752" s="25">
        <f t="shared" si="825"/>
        <v>0</v>
      </c>
      <c r="AB752" s="25">
        <f t="shared" si="826"/>
        <v>101774.75</v>
      </c>
      <c r="AC752" s="25">
        <f t="shared" si="827"/>
        <v>101774.75</v>
      </c>
      <c r="AD752" s="25">
        <f t="shared" si="828"/>
        <v>0</v>
      </c>
      <c r="AE752" s="25">
        <f t="shared" si="829"/>
        <v>10309.782175</v>
      </c>
      <c r="AF752" s="25">
        <f t="shared" si="830"/>
        <v>10309.782175</v>
      </c>
      <c r="AG752" s="25">
        <f t="shared" si="831"/>
        <v>0</v>
      </c>
      <c r="AH752" s="25">
        <f t="shared" si="832"/>
        <v>91464.967825</v>
      </c>
      <c r="AI752" s="25">
        <f t="shared" si="833"/>
        <v>91464.967825</v>
      </c>
      <c r="AJ752" s="7" t="s">
        <v>52</v>
      </c>
    </row>
    <row r="753" spans="1:36" outlineLevel="3" x14ac:dyDescent="0.25">
      <c r="A753" s="102" t="s">
        <v>150</v>
      </c>
      <c r="B753" s="99">
        <v>-2881.46</v>
      </c>
      <c r="N753" s="23">
        <f t="shared" si="814"/>
        <v>-2881.46</v>
      </c>
      <c r="O753" s="23">
        <f t="shared" si="815"/>
        <v>-2881.46</v>
      </c>
      <c r="P753" s="103"/>
      <c r="Q753" s="117">
        <v>0.1013</v>
      </c>
      <c r="R753" s="11">
        <f t="shared" si="816"/>
        <v>0</v>
      </c>
      <c r="S753" s="6">
        <f t="shared" si="817"/>
        <v>-2881.46</v>
      </c>
      <c r="T753" s="20">
        <f t="shared" si="818"/>
        <v>-2881.46</v>
      </c>
      <c r="U753" s="11">
        <f t="shared" si="819"/>
        <v>0</v>
      </c>
      <c r="V753" s="6">
        <f t="shared" si="820"/>
        <v>-291.89189800000003</v>
      </c>
      <c r="W753" s="20">
        <f t="shared" si="821"/>
        <v>-291.89189800000003</v>
      </c>
      <c r="X753" s="11">
        <f t="shared" si="822"/>
        <v>0</v>
      </c>
      <c r="Y753" s="6">
        <f t="shared" si="823"/>
        <v>-2589.5681020000002</v>
      </c>
      <c r="Z753" s="20">
        <f t="shared" si="824"/>
        <v>-2589.5681020000002</v>
      </c>
      <c r="AA753" s="25">
        <f t="shared" si="825"/>
        <v>0</v>
      </c>
      <c r="AB753" s="25">
        <f t="shared" si="826"/>
        <v>-2881.46</v>
      </c>
      <c r="AC753" s="25">
        <f t="shared" si="827"/>
        <v>-2881.46</v>
      </c>
      <c r="AD753" s="25">
        <f t="shared" si="828"/>
        <v>0</v>
      </c>
      <c r="AE753" s="25">
        <f t="shared" si="829"/>
        <v>-291.89189800000003</v>
      </c>
      <c r="AF753" s="25">
        <f t="shared" si="830"/>
        <v>-291.89189800000003</v>
      </c>
      <c r="AG753" s="25">
        <f t="shared" si="831"/>
        <v>0</v>
      </c>
      <c r="AH753" s="25">
        <f t="shared" si="832"/>
        <v>-2589.5681020000002</v>
      </c>
      <c r="AI753" s="25">
        <f t="shared" si="833"/>
        <v>-2589.5681020000002</v>
      </c>
      <c r="AJ753" s="7" t="s">
        <v>52</v>
      </c>
    </row>
    <row r="754" spans="1:36" outlineLevel="2" x14ac:dyDescent="0.25">
      <c r="A754" s="102"/>
      <c r="B754" s="99"/>
      <c r="C754" s="101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9"/>
      <c r="O754" s="109"/>
      <c r="P754" s="103"/>
      <c r="Q754" s="117"/>
      <c r="R754" s="11">
        <f t="shared" ref="R754:Z754" si="834">SUBTOTAL(9,R631:R753)</f>
        <v>0</v>
      </c>
      <c r="S754" s="6">
        <f t="shared" si="834"/>
        <v>4083798.4199999985</v>
      </c>
      <c r="T754" s="20">
        <f t="shared" si="834"/>
        <v>4083798.4199999985</v>
      </c>
      <c r="U754" s="11">
        <f t="shared" si="834"/>
        <v>0</v>
      </c>
      <c r="V754" s="6">
        <f t="shared" si="834"/>
        <v>413688.77994599991</v>
      </c>
      <c r="W754" s="20">
        <f t="shared" si="834"/>
        <v>413688.77994599991</v>
      </c>
      <c r="X754" s="11">
        <f t="shared" si="834"/>
        <v>0</v>
      </c>
      <c r="Y754" s="6">
        <f t="shared" si="834"/>
        <v>3670109.6400540001</v>
      </c>
      <c r="Z754" s="20">
        <f t="shared" si="834"/>
        <v>3670109.6400540001</v>
      </c>
      <c r="AA754" s="25"/>
      <c r="AB754" s="25"/>
      <c r="AC754" s="25"/>
      <c r="AD754" s="25"/>
      <c r="AE754" s="25"/>
      <c r="AF754" s="25"/>
      <c r="AG754" s="25"/>
      <c r="AH754" s="25"/>
      <c r="AI754" s="25"/>
      <c r="AJ754" s="118" t="s">
        <v>268</v>
      </c>
    </row>
    <row r="755" spans="1:36" outlineLevel="3" x14ac:dyDescent="0.25">
      <c r="A755" s="102" t="s">
        <v>150</v>
      </c>
      <c r="B755" s="99">
        <v>754</v>
      </c>
      <c r="N755" s="23">
        <f t="shared" ref="N755:N776" si="835">B755</f>
        <v>754</v>
      </c>
      <c r="O755" s="23">
        <f t="shared" ref="O755:O776" si="836">SUM(B755:M755)</f>
        <v>754</v>
      </c>
      <c r="P755" s="103"/>
      <c r="Q755" s="117">
        <v>0.1086</v>
      </c>
      <c r="R755" s="11">
        <f t="shared" ref="R755:R776" si="837">IF(LEFT(AJ755,6)="Direct",N755,0)</f>
        <v>0</v>
      </c>
      <c r="S755" s="6">
        <f t="shared" ref="S755:S776" si="838">N755-R755</f>
        <v>754</v>
      </c>
      <c r="T755" s="20">
        <f t="shared" ref="T755:T776" si="839">R755+S755</f>
        <v>754</v>
      </c>
      <c r="U755" s="11">
        <f t="shared" ref="U755:U776" si="840">IF(LEFT(AJ755,9)="direct-wa", N755,0)</f>
        <v>0</v>
      </c>
      <c r="V755" s="6">
        <f t="shared" ref="V755:V776" si="841">IF(AJ755="direct-wa",0,N755*Q755)</f>
        <v>81.884399999999999</v>
      </c>
      <c r="W755" s="20">
        <f t="shared" ref="W755:W776" si="842">U755+V755</f>
        <v>81.884399999999999</v>
      </c>
      <c r="X755" s="11">
        <f t="shared" ref="X755:X776" si="843">IF(LEFT(AJ755,9)="direct-or",N755,0)</f>
        <v>0</v>
      </c>
      <c r="Y755" s="6">
        <f t="shared" ref="Y755:Y776" si="844">S755-V755</f>
        <v>672.11559999999997</v>
      </c>
      <c r="Z755" s="20">
        <f t="shared" ref="Z755:Z776" si="845">X755+Y755</f>
        <v>672.11559999999997</v>
      </c>
      <c r="AA755" s="25">
        <f t="shared" ref="AA755:AA776" si="846">IF(LEFT(AJ755,6)="Direct",O755,0)</f>
        <v>0</v>
      </c>
      <c r="AB755" s="25">
        <f t="shared" ref="AB755:AB776" si="847">O755-AA755</f>
        <v>754</v>
      </c>
      <c r="AC755" s="25">
        <f t="shared" ref="AC755:AC776" si="848">AA755+AB755</f>
        <v>754</v>
      </c>
      <c r="AD755" s="25">
        <f t="shared" ref="AD755:AD776" si="849">IF(LEFT(AJ755,9)="direct-wa", O755,0)</f>
        <v>0</v>
      </c>
      <c r="AE755" s="25">
        <f t="shared" ref="AE755:AE776" si="850">IF(AJ755="direct-wa",0,O755*Q755)</f>
        <v>81.884399999999999</v>
      </c>
      <c r="AF755" s="25">
        <f t="shared" ref="AF755:AF776" si="851">AD755+AE755</f>
        <v>81.884399999999999</v>
      </c>
      <c r="AG755" s="25">
        <f t="shared" ref="AG755:AG776" si="852">IF(LEFT(AJ755,9)="direct-or",O755,0)</f>
        <v>0</v>
      </c>
      <c r="AH755" s="25">
        <f t="shared" ref="AH755:AH776" si="853">AB755-AE755</f>
        <v>672.11559999999997</v>
      </c>
      <c r="AI755" s="25">
        <f t="shared" ref="AI755:AI776" si="854">AG755+AH755</f>
        <v>672.11559999999997</v>
      </c>
      <c r="AJ755" s="7" t="s">
        <v>60</v>
      </c>
    </row>
    <row r="756" spans="1:36" outlineLevel="3" x14ac:dyDescent="0.25">
      <c r="A756" s="102" t="s">
        <v>150</v>
      </c>
      <c r="B756" s="99">
        <v>-994.5</v>
      </c>
      <c r="N756" s="23">
        <f t="shared" si="835"/>
        <v>-994.5</v>
      </c>
      <c r="O756" s="23">
        <f t="shared" si="836"/>
        <v>-994.5</v>
      </c>
      <c r="P756" s="103"/>
      <c r="Q756" s="117">
        <v>0.1086</v>
      </c>
      <c r="R756" s="11">
        <f t="shared" si="837"/>
        <v>0</v>
      </c>
      <c r="S756" s="6">
        <f t="shared" si="838"/>
        <v>-994.5</v>
      </c>
      <c r="T756" s="20">
        <f t="shared" si="839"/>
        <v>-994.5</v>
      </c>
      <c r="U756" s="11">
        <f t="shared" si="840"/>
        <v>0</v>
      </c>
      <c r="V756" s="6">
        <f t="shared" si="841"/>
        <v>-108.0027</v>
      </c>
      <c r="W756" s="20">
        <f t="shared" si="842"/>
        <v>-108.0027</v>
      </c>
      <c r="X756" s="11">
        <f t="shared" si="843"/>
        <v>0</v>
      </c>
      <c r="Y756" s="6">
        <f t="shared" si="844"/>
        <v>-886.4973</v>
      </c>
      <c r="Z756" s="20">
        <f t="shared" si="845"/>
        <v>-886.4973</v>
      </c>
      <c r="AA756" s="25">
        <f t="shared" si="846"/>
        <v>0</v>
      </c>
      <c r="AB756" s="25">
        <f t="shared" si="847"/>
        <v>-994.5</v>
      </c>
      <c r="AC756" s="25">
        <f t="shared" si="848"/>
        <v>-994.5</v>
      </c>
      <c r="AD756" s="25">
        <f t="shared" si="849"/>
        <v>0</v>
      </c>
      <c r="AE756" s="25">
        <f t="shared" si="850"/>
        <v>-108.0027</v>
      </c>
      <c r="AF756" s="25">
        <f t="shared" si="851"/>
        <v>-108.0027</v>
      </c>
      <c r="AG756" s="25">
        <f t="shared" si="852"/>
        <v>0</v>
      </c>
      <c r="AH756" s="25">
        <f t="shared" si="853"/>
        <v>-886.4973</v>
      </c>
      <c r="AI756" s="25">
        <f t="shared" si="854"/>
        <v>-886.4973</v>
      </c>
      <c r="AJ756" s="7" t="s">
        <v>60</v>
      </c>
    </row>
    <row r="757" spans="1:36" outlineLevel="3" x14ac:dyDescent="0.25">
      <c r="A757" s="102" t="s">
        <v>150</v>
      </c>
      <c r="B757" s="99"/>
      <c r="N757" s="23">
        <f t="shared" si="835"/>
        <v>0</v>
      </c>
      <c r="O757" s="23">
        <f t="shared" si="836"/>
        <v>0</v>
      </c>
      <c r="P757" s="103"/>
      <c r="Q757" s="117">
        <v>0.1086</v>
      </c>
      <c r="R757" s="11">
        <f t="shared" si="837"/>
        <v>0</v>
      </c>
      <c r="S757" s="6">
        <f t="shared" si="838"/>
        <v>0</v>
      </c>
      <c r="T757" s="20">
        <f t="shared" si="839"/>
        <v>0</v>
      </c>
      <c r="U757" s="11">
        <f t="shared" si="840"/>
        <v>0</v>
      </c>
      <c r="V757" s="6">
        <f t="shared" si="841"/>
        <v>0</v>
      </c>
      <c r="W757" s="20">
        <f t="shared" si="842"/>
        <v>0</v>
      </c>
      <c r="X757" s="11">
        <f t="shared" si="843"/>
        <v>0</v>
      </c>
      <c r="Y757" s="6">
        <f t="shared" si="844"/>
        <v>0</v>
      </c>
      <c r="Z757" s="20">
        <f t="shared" si="845"/>
        <v>0</v>
      </c>
      <c r="AA757" s="25">
        <f t="shared" si="846"/>
        <v>0</v>
      </c>
      <c r="AB757" s="25">
        <f t="shared" si="847"/>
        <v>0</v>
      </c>
      <c r="AC757" s="25">
        <f t="shared" si="848"/>
        <v>0</v>
      </c>
      <c r="AD757" s="25">
        <f t="shared" si="849"/>
        <v>0</v>
      </c>
      <c r="AE757" s="25">
        <f t="shared" si="850"/>
        <v>0</v>
      </c>
      <c r="AF757" s="25">
        <f t="shared" si="851"/>
        <v>0</v>
      </c>
      <c r="AG757" s="25">
        <f t="shared" si="852"/>
        <v>0</v>
      </c>
      <c r="AH757" s="25">
        <f t="shared" si="853"/>
        <v>0</v>
      </c>
      <c r="AI757" s="25">
        <f t="shared" si="854"/>
        <v>0</v>
      </c>
      <c r="AJ757" s="7" t="s">
        <v>64</v>
      </c>
    </row>
    <row r="758" spans="1:36" outlineLevel="3" x14ac:dyDescent="0.25">
      <c r="A758" s="102" t="s">
        <v>150</v>
      </c>
      <c r="B758" s="99">
        <v>634.54999999999995</v>
      </c>
      <c r="N758" s="23">
        <f t="shared" si="835"/>
        <v>634.54999999999995</v>
      </c>
      <c r="O758" s="23">
        <f t="shared" si="836"/>
        <v>634.54999999999995</v>
      </c>
      <c r="P758" s="103"/>
      <c r="Q758" s="117">
        <v>0.1086</v>
      </c>
      <c r="R758" s="11">
        <f t="shared" si="837"/>
        <v>0</v>
      </c>
      <c r="S758" s="6">
        <f t="shared" si="838"/>
        <v>634.54999999999995</v>
      </c>
      <c r="T758" s="20">
        <f t="shared" si="839"/>
        <v>634.54999999999995</v>
      </c>
      <c r="U758" s="11">
        <f t="shared" si="840"/>
        <v>0</v>
      </c>
      <c r="V758" s="6">
        <f t="shared" si="841"/>
        <v>68.912129999999991</v>
      </c>
      <c r="W758" s="20">
        <f t="shared" si="842"/>
        <v>68.912129999999991</v>
      </c>
      <c r="X758" s="11">
        <f t="shared" si="843"/>
        <v>0</v>
      </c>
      <c r="Y758" s="6">
        <f t="shared" si="844"/>
        <v>565.63787000000002</v>
      </c>
      <c r="Z758" s="20">
        <f t="shared" si="845"/>
        <v>565.63787000000002</v>
      </c>
      <c r="AA758" s="25">
        <f t="shared" si="846"/>
        <v>0</v>
      </c>
      <c r="AB758" s="25">
        <f t="shared" si="847"/>
        <v>634.54999999999995</v>
      </c>
      <c r="AC758" s="25">
        <f t="shared" si="848"/>
        <v>634.54999999999995</v>
      </c>
      <c r="AD758" s="25">
        <f t="shared" si="849"/>
        <v>0</v>
      </c>
      <c r="AE758" s="25">
        <f t="shared" si="850"/>
        <v>68.912129999999991</v>
      </c>
      <c r="AF758" s="25">
        <f t="shared" si="851"/>
        <v>68.912129999999991</v>
      </c>
      <c r="AG758" s="25">
        <f t="shared" si="852"/>
        <v>0</v>
      </c>
      <c r="AH758" s="25">
        <f t="shared" si="853"/>
        <v>565.63787000000002</v>
      </c>
      <c r="AI758" s="25">
        <f t="shared" si="854"/>
        <v>565.63787000000002</v>
      </c>
      <c r="AJ758" s="7" t="s">
        <v>60</v>
      </c>
    </row>
    <row r="759" spans="1:36" outlineLevel="3" x14ac:dyDescent="0.25">
      <c r="A759" s="102" t="s">
        <v>150</v>
      </c>
      <c r="B759" s="99"/>
      <c r="N759" s="23">
        <f t="shared" si="835"/>
        <v>0</v>
      </c>
      <c r="O759" s="23">
        <f t="shared" si="836"/>
        <v>0</v>
      </c>
      <c r="P759" s="103"/>
      <c r="Q759" s="117">
        <v>0.1086</v>
      </c>
      <c r="R759" s="11">
        <f t="shared" si="837"/>
        <v>0</v>
      </c>
      <c r="S759" s="6">
        <f t="shared" si="838"/>
        <v>0</v>
      </c>
      <c r="T759" s="20">
        <f t="shared" si="839"/>
        <v>0</v>
      </c>
      <c r="U759" s="11">
        <f t="shared" si="840"/>
        <v>0</v>
      </c>
      <c r="V759" s="6">
        <f t="shared" si="841"/>
        <v>0</v>
      </c>
      <c r="W759" s="20">
        <f t="shared" si="842"/>
        <v>0</v>
      </c>
      <c r="X759" s="11">
        <f t="shared" si="843"/>
        <v>0</v>
      </c>
      <c r="Y759" s="6">
        <f t="shared" si="844"/>
        <v>0</v>
      </c>
      <c r="Z759" s="20">
        <f t="shared" si="845"/>
        <v>0</v>
      </c>
      <c r="AA759" s="25">
        <f t="shared" si="846"/>
        <v>0</v>
      </c>
      <c r="AB759" s="25">
        <f t="shared" si="847"/>
        <v>0</v>
      </c>
      <c r="AC759" s="25">
        <f t="shared" si="848"/>
        <v>0</v>
      </c>
      <c r="AD759" s="25">
        <f t="shared" si="849"/>
        <v>0</v>
      </c>
      <c r="AE759" s="25">
        <f t="shared" si="850"/>
        <v>0</v>
      </c>
      <c r="AF759" s="25">
        <f t="shared" si="851"/>
        <v>0</v>
      </c>
      <c r="AG759" s="25">
        <f t="shared" si="852"/>
        <v>0</v>
      </c>
      <c r="AH759" s="25">
        <f t="shared" si="853"/>
        <v>0</v>
      </c>
      <c r="AI759" s="25">
        <f t="shared" si="854"/>
        <v>0</v>
      </c>
      <c r="AJ759" s="7" t="s">
        <v>64</v>
      </c>
    </row>
    <row r="760" spans="1:36" outlineLevel="3" x14ac:dyDescent="0.25">
      <c r="A760" s="102" t="s">
        <v>150</v>
      </c>
      <c r="B760" s="99">
        <v>56277.64</v>
      </c>
      <c r="N760" s="23">
        <f t="shared" si="835"/>
        <v>56277.64</v>
      </c>
      <c r="O760" s="23">
        <f t="shared" si="836"/>
        <v>56277.64</v>
      </c>
      <c r="P760" s="103"/>
      <c r="Q760" s="117">
        <v>0.1086</v>
      </c>
      <c r="R760" s="11">
        <f t="shared" si="837"/>
        <v>0</v>
      </c>
      <c r="S760" s="6">
        <f t="shared" si="838"/>
        <v>56277.64</v>
      </c>
      <c r="T760" s="20">
        <f t="shared" si="839"/>
        <v>56277.64</v>
      </c>
      <c r="U760" s="11">
        <f t="shared" si="840"/>
        <v>0</v>
      </c>
      <c r="V760" s="6">
        <f t="shared" si="841"/>
        <v>6111.7517040000002</v>
      </c>
      <c r="W760" s="20">
        <f t="shared" si="842"/>
        <v>6111.7517040000002</v>
      </c>
      <c r="X760" s="11">
        <f t="shared" si="843"/>
        <v>0</v>
      </c>
      <c r="Y760" s="6">
        <f t="shared" si="844"/>
        <v>50165.888295999997</v>
      </c>
      <c r="Z760" s="20">
        <f t="shared" si="845"/>
        <v>50165.888295999997</v>
      </c>
      <c r="AA760" s="25">
        <f t="shared" si="846"/>
        <v>0</v>
      </c>
      <c r="AB760" s="25">
        <f t="shared" si="847"/>
        <v>56277.64</v>
      </c>
      <c r="AC760" s="25">
        <f t="shared" si="848"/>
        <v>56277.64</v>
      </c>
      <c r="AD760" s="25">
        <f t="shared" si="849"/>
        <v>0</v>
      </c>
      <c r="AE760" s="25">
        <f t="shared" si="850"/>
        <v>6111.7517040000002</v>
      </c>
      <c r="AF760" s="25">
        <f t="shared" si="851"/>
        <v>6111.7517040000002</v>
      </c>
      <c r="AG760" s="25">
        <f t="shared" si="852"/>
        <v>0</v>
      </c>
      <c r="AH760" s="25">
        <f t="shared" si="853"/>
        <v>50165.888295999997</v>
      </c>
      <c r="AI760" s="25">
        <f t="shared" si="854"/>
        <v>50165.888295999997</v>
      </c>
      <c r="AJ760" s="7" t="s">
        <v>64</v>
      </c>
    </row>
    <row r="761" spans="1:36" outlineLevel="3" x14ac:dyDescent="0.25">
      <c r="A761" s="102" t="s">
        <v>150</v>
      </c>
      <c r="B761" s="99"/>
      <c r="N761" s="23">
        <f t="shared" si="835"/>
        <v>0</v>
      </c>
      <c r="O761" s="23">
        <f t="shared" si="836"/>
        <v>0</v>
      </c>
      <c r="P761" s="103"/>
      <c r="Q761" s="117">
        <v>0.1086</v>
      </c>
      <c r="R761" s="11">
        <f t="shared" si="837"/>
        <v>0</v>
      </c>
      <c r="S761" s="6">
        <f t="shared" si="838"/>
        <v>0</v>
      </c>
      <c r="T761" s="20">
        <f t="shared" si="839"/>
        <v>0</v>
      </c>
      <c r="U761" s="11">
        <f t="shared" si="840"/>
        <v>0</v>
      </c>
      <c r="V761" s="6">
        <f t="shared" si="841"/>
        <v>0</v>
      </c>
      <c r="W761" s="20">
        <f t="shared" si="842"/>
        <v>0</v>
      </c>
      <c r="X761" s="11">
        <f t="shared" si="843"/>
        <v>0</v>
      </c>
      <c r="Y761" s="6">
        <f t="shared" si="844"/>
        <v>0</v>
      </c>
      <c r="Z761" s="20">
        <f t="shared" si="845"/>
        <v>0</v>
      </c>
      <c r="AA761" s="25">
        <f t="shared" si="846"/>
        <v>0</v>
      </c>
      <c r="AB761" s="25">
        <f t="shared" si="847"/>
        <v>0</v>
      </c>
      <c r="AC761" s="25">
        <f t="shared" si="848"/>
        <v>0</v>
      </c>
      <c r="AD761" s="25">
        <f t="shared" si="849"/>
        <v>0</v>
      </c>
      <c r="AE761" s="25">
        <f t="shared" si="850"/>
        <v>0</v>
      </c>
      <c r="AF761" s="25">
        <f t="shared" si="851"/>
        <v>0</v>
      </c>
      <c r="AG761" s="25">
        <f t="shared" si="852"/>
        <v>0</v>
      </c>
      <c r="AH761" s="25">
        <f t="shared" si="853"/>
        <v>0</v>
      </c>
      <c r="AI761" s="25">
        <f t="shared" si="854"/>
        <v>0</v>
      </c>
      <c r="AJ761" s="7" t="s">
        <v>60</v>
      </c>
    </row>
    <row r="762" spans="1:36" outlineLevel="3" x14ac:dyDescent="0.25">
      <c r="A762" s="102" t="s">
        <v>150</v>
      </c>
      <c r="B762" s="99"/>
      <c r="N762" s="23">
        <f t="shared" si="835"/>
        <v>0</v>
      </c>
      <c r="O762" s="23">
        <f t="shared" si="836"/>
        <v>0</v>
      </c>
      <c r="P762" s="103"/>
      <c r="Q762" s="117">
        <v>0.1086</v>
      </c>
      <c r="R762" s="11">
        <f t="shared" si="837"/>
        <v>0</v>
      </c>
      <c r="S762" s="6">
        <f t="shared" si="838"/>
        <v>0</v>
      </c>
      <c r="T762" s="20">
        <f t="shared" si="839"/>
        <v>0</v>
      </c>
      <c r="U762" s="11">
        <f t="shared" si="840"/>
        <v>0</v>
      </c>
      <c r="V762" s="6">
        <f t="shared" si="841"/>
        <v>0</v>
      </c>
      <c r="W762" s="20">
        <f t="shared" si="842"/>
        <v>0</v>
      </c>
      <c r="X762" s="11">
        <f t="shared" si="843"/>
        <v>0</v>
      </c>
      <c r="Y762" s="6">
        <f t="shared" si="844"/>
        <v>0</v>
      </c>
      <c r="Z762" s="20">
        <f t="shared" si="845"/>
        <v>0</v>
      </c>
      <c r="AA762" s="25">
        <f t="shared" si="846"/>
        <v>0</v>
      </c>
      <c r="AB762" s="25">
        <f t="shared" si="847"/>
        <v>0</v>
      </c>
      <c r="AC762" s="25">
        <f t="shared" si="848"/>
        <v>0</v>
      </c>
      <c r="AD762" s="25">
        <f t="shared" si="849"/>
        <v>0</v>
      </c>
      <c r="AE762" s="25">
        <f t="shared" si="850"/>
        <v>0</v>
      </c>
      <c r="AF762" s="25">
        <f t="shared" si="851"/>
        <v>0</v>
      </c>
      <c r="AG762" s="25">
        <f t="shared" si="852"/>
        <v>0</v>
      </c>
      <c r="AH762" s="25">
        <f t="shared" si="853"/>
        <v>0</v>
      </c>
      <c r="AI762" s="25">
        <f t="shared" si="854"/>
        <v>0</v>
      </c>
      <c r="AJ762" s="7" t="s">
        <v>64</v>
      </c>
    </row>
    <row r="763" spans="1:36" outlineLevel="3" x14ac:dyDescent="0.25">
      <c r="A763" s="102" t="s">
        <v>150</v>
      </c>
      <c r="B763" s="99">
        <v>16</v>
      </c>
      <c r="N763" s="23">
        <f t="shared" si="835"/>
        <v>16</v>
      </c>
      <c r="O763" s="23">
        <f t="shared" si="836"/>
        <v>16</v>
      </c>
      <c r="P763" s="103"/>
      <c r="Q763" s="117">
        <v>0.1086</v>
      </c>
      <c r="R763" s="11">
        <f t="shared" si="837"/>
        <v>0</v>
      </c>
      <c r="S763" s="6">
        <f t="shared" si="838"/>
        <v>16</v>
      </c>
      <c r="T763" s="20">
        <f t="shared" si="839"/>
        <v>16</v>
      </c>
      <c r="U763" s="11">
        <f t="shared" si="840"/>
        <v>0</v>
      </c>
      <c r="V763" s="6">
        <f t="shared" si="841"/>
        <v>1.7376</v>
      </c>
      <c r="W763" s="20">
        <f t="shared" si="842"/>
        <v>1.7376</v>
      </c>
      <c r="X763" s="11">
        <f t="shared" si="843"/>
        <v>0</v>
      </c>
      <c r="Y763" s="6">
        <f t="shared" si="844"/>
        <v>14.2624</v>
      </c>
      <c r="Z763" s="20">
        <f t="shared" si="845"/>
        <v>14.2624</v>
      </c>
      <c r="AA763" s="25">
        <f t="shared" si="846"/>
        <v>0</v>
      </c>
      <c r="AB763" s="25">
        <f t="shared" si="847"/>
        <v>16</v>
      </c>
      <c r="AC763" s="25">
        <f t="shared" si="848"/>
        <v>16</v>
      </c>
      <c r="AD763" s="25">
        <f t="shared" si="849"/>
        <v>0</v>
      </c>
      <c r="AE763" s="25">
        <f t="shared" si="850"/>
        <v>1.7376</v>
      </c>
      <c r="AF763" s="25">
        <f t="shared" si="851"/>
        <v>1.7376</v>
      </c>
      <c r="AG763" s="25">
        <f t="shared" si="852"/>
        <v>0</v>
      </c>
      <c r="AH763" s="25">
        <f t="shared" si="853"/>
        <v>14.2624</v>
      </c>
      <c r="AI763" s="25">
        <f t="shared" si="854"/>
        <v>14.2624</v>
      </c>
      <c r="AJ763" s="7" t="s">
        <v>64</v>
      </c>
    </row>
    <row r="764" spans="1:36" outlineLevel="3" x14ac:dyDescent="0.25">
      <c r="A764" s="102" t="s">
        <v>150</v>
      </c>
      <c r="B764" s="99"/>
      <c r="N764" s="23">
        <f t="shared" si="835"/>
        <v>0</v>
      </c>
      <c r="O764" s="23">
        <f t="shared" si="836"/>
        <v>0</v>
      </c>
      <c r="P764" s="103"/>
      <c r="Q764" s="117">
        <v>0.1086</v>
      </c>
      <c r="R764" s="11">
        <f t="shared" si="837"/>
        <v>0</v>
      </c>
      <c r="S764" s="6">
        <f t="shared" si="838"/>
        <v>0</v>
      </c>
      <c r="T764" s="20">
        <f t="shared" si="839"/>
        <v>0</v>
      </c>
      <c r="U764" s="11">
        <f t="shared" si="840"/>
        <v>0</v>
      </c>
      <c r="V764" s="6">
        <f t="shared" si="841"/>
        <v>0</v>
      </c>
      <c r="W764" s="20">
        <f t="shared" si="842"/>
        <v>0</v>
      </c>
      <c r="X764" s="11">
        <f t="shared" si="843"/>
        <v>0</v>
      </c>
      <c r="Y764" s="6">
        <f t="shared" si="844"/>
        <v>0</v>
      </c>
      <c r="Z764" s="20">
        <f t="shared" si="845"/>
        <v>0</v>
      </c>
      <c r="AA764" s="25">
        <f t="shared" si="846"/>
        <v>0</v>
      </c>
      <c r="AB764" s="25">
        <f t="shared" si="847"/>
        <v>0</v>
      </c>
      <c r="AC764" s="25">
        <f t="shared" si="848"/>
        <v>0</v>
      </c>
      <c r="AD764" s="25">
        <f t="shared" si="849"/>
        <v>0</v>
      </c>
      <c r="AE764" s="25">
        <f t="shared" si="850"/>
        <v>0</v>
      </c>
      <c r="AF764" s="25">
        <f t="shared" si="851"/>
        <v>0</v>
      </c>
      <c r="AG764" s="25">
        <f t="shared" si="852"/>
        <v>0</v>
      </c>
      <c r="AH764" s="25">
        <f t="shared" si="853"/>
        <v>0</v>
      </c>
      <c r="AI764" s="25">
        <f t="shared" si="854"/>
        <v>0</v>
      </c>
      <c r="AJ764" s="7" t="s">
        <v>64</v>
      </c>
    </row>
    <row r="765" spans="1:36" outlineLevel="3" x14ac:dyDescent="0.25">
      <c r="A765" s="102" t="s">
        <v>150</v>
      </c>
      <c r="B765" s="99"/>
      <c r="N765" s="23">
        <f t="shared" si="835"/>
        <v>0</v>
      </c>
      <c r="O765" s="23">
        <f t="shared" si="836"/>
        <v>0</v>
      </c>
      <c r="P765" s="103"/>
      <c r="Q765" s="117">
        <v>0.1086</v>
      </c>
      <c r="R765" s="11">
        <f t="shared" si="837"/>
        <v>0</v>
      </c>
      <c r="S765" s="6">
        <f t="shared" si="838"/>
        <v>0</v>
      </c>
      <c r="T765" s="20">
        <f t="shared" si="839"/>
        <v>0</v>
      </c>
      <c r="U765" s="11">
        <f t="shared" si="840"/>
        <v>0</v>
      </c>
      <c r="V765" s="6">
        <f t="shared" si="841"/>
        <v>0</v>
      </c>
      <c r="W765" s="20">
        <f t="shared" si="842"/>
        <v>0</v>
      </c>
      <c r="X765" s="11">
        <f t="shared" si="843"/>
        <v>0</v>
      </c>
      <c r="Y765" s="6">
        <f t="shared" si="844"/>
        <v>0</v>
      </c>
      <c r="Z765" s="20">
        <f t="shared" si="845"/>
        <v>0</v>
      </c>
      <c r="AA765" s="25">
        <f t="shared" si="846"/>
        <v>0</v>
      </c>
      <c r="AB765" s="25">
        <f t="shared" si="847"/>
        <v>0</v>
      </c>
      <c r="AC765" s="25">
        <f t="shared" si="848"/>
        <v>0</v>
      </c>
      <c r="AD765" s="25">
        <f t="shared" si="849"/>
        <v>0</v>
      </c>
      <c r="AE765" s="25">
        <f t="shared" si="850"/>
        <v>0</v>
      </c>
      <c r="AF765" s="25">
        <f t="shared" si="851"/>
        <v>0</v>
      </c>
      <c r="AG765" s="25">
        <f t="shared" si="852"/>
        <v>0</v>
      </c>
      <c r="AH765" s="25">
        <f t="shared" si="853"/>
        <v>0</v>
      </c>
      <c r="AI765" s="25">
        <f t="shared" si="854"/>
        <v>0</v>
      </c>
      <c r="AJ765" s="7" t="s">
        <v>64</v>
      </c>
    </row>
    <row r="766" spans="1:36" outlineLevel="3" x14ac:dyDescent="0.25">
      <c r="A766" s="102" t="s">
        <v>150</v>
      </c>
      <c r="B766" s="99"/>
      <c r="N766" s="23">
        <f t="shared" si="835"/>
        <v>0</v>
      </c>
      <c r="O766" s="23">
        <f t="shared" si="836"/>
        <v>0</v>
      </c>
      <c r="P766" s="103"/>
      <c r="Q766" s="117">
        <v>0.1086</v>
      </c>
      <c r="R766" s="11">
        <f t="shared" si="837"/>
        <v>0</v>
      </c>
      <c r="S766" s="6">
        <f t="shared" si="838"/>
        <v>0</v>
      </c>
      <c r="T766" s="20">
        <f t="shared" si="839"/>
        <v>0</v>
      </c>
      <c r="U766" s="11">
        <f t="shared" si="840"/>
        <v>0</v>
      </c>
      <c r="V766" s="6">
        <f t="shared" si="841"/>
        <v>0</v>
      </c>
      <c r="W766" s="20">
        <f t="shared" si="842"/>
        <v>0</v>
      </c>
      <c r="X766" s="11">
        <f t="shared" si="843"/>
        <v>0</v>
      </c>
      <c r="Y766" s="6">
        <f t="shared" si="844"/>
        <v>0</v>
      </c>
      <c r="Z766" s="20">
        <f t="shared" si="845"/>
        <v>0</v>
      </c>
      <c r="AA766" s="25">
        <f t="shared" si="846"/>
        <v>0</v>
      </c>
      <c r="AB766" s="25">
        <f t="shared" si="847"/>
        <v>0</v>
      </c>
      <c r="AC766" s="25">
        <f t="shared" si="848"/>
        <v>0</v>
      </c>
      <c r="AD766" s="25">
        <f t="shared" si="849"/>
        <v>0</v>
      </c>
      <c r="AE766" s="25">
        <f t="shared" si="850"/>
        <v>0</v>
      </c>
      <c r="AF766" s="25">
        <f t="shared" si="851"/>
        <v>0</v>
      </c>
      <c r="AG766" s="25">
        <f t="shared" si="852"/>
        <v>0</v>
      </c>
      <c r="AH766" s="25">
        <f t="shared" si="853"/>
        <v>0</v>
      </c>
      <c r="AI766" s="25">
        <f t="shared" si="854"/>
        <v>0</v>
      </c>
      <c r="AJ766" s="7" t="s">
        <v>64</v>
      </c>
    </row>
    <row r="767" spans="1:36" outlineLevel="3" x14ac:dyDescent="0.25">
      <c r="A767" s="102" t="s">
        <v>150</v>
      </c>
      <c r="B767" s="99">
        <v>1514.75</v>
      </c>
      <c r="N767" s="23">
        <f t="shared" si="835"/>
        <v>1514.75</v>
      </c>
      <c r="O767" s="23">
        <f t="shared" si="836"/>
        <v>1514.75</v>
      </c>
      <c r="P767" s="103"/>
      <c r="Q767" s="117">
        <v>0.1086</v>
      </c>
      <c r="R767" s="11">
        <f t="shared" si="837"/>
        <v>0</v>
      </c>
      <c r="S767" s="6">
        <f t="shared" si="838"/>
        <v>1514.75</v>
      </c>
      <c r="T767" s="20">
        <f t="shared" si="839"/>
        <v>1514.75</v>
      </c>
      <c r="U767" s="11">
        <f t="shared" si="840"/>
        <v>0</v>
      </c>
      <c r="V767" s="6">
        <f t="shared" si="841"/>
        <v>164.50184999999999</v>
      </c>
      <c r="W767" s="20">
        <f t="shared" si="842"/>
        <v>164.50184999999999</v>
      </c>
      <c r="X767" s="11">
        <f t="shared" si="843"/>
        <v>0</v>
      </c>
      <c r="Y767" s="6">
        <f t="shared" si="844"/>
        <v>1350.2481499999999</v>
      </c>
      <c r="Z767" s="20">
        <f t="shared" si="845"/>
        <v>1350.2481499999999</v>
      </c>
      <c r="AA767" s="25">
        <f t="shared" si="846"/>
        <v>0</v>
      </c>
      <c r="AB767" s="25">
        <f t="shared" si="847"/>
        <v>1514.75</v>
      </c>
      <c r="AC767" s="25">
        <f t="shared" si="848"/>
        <v>1514.75</v>
      </c>
      <c r="AD767" s="25">
        <f t="shared" si="849"/>
        <v>0</v>
      </c>
      <c r="AE767" s="25">
        <f t="shared" si="850"/>
        <v>164.50184999999999</v>
      </c>
      <c r="AF767" s="25">
        <f t="shared" si="851"/>
        <v>164.50184999999999</v>
      </c>
      <c r="AG767" s="25">
        <f t="shared" si="852"/>
        <v>0</v>
      </c>
      <c r="AH767" s="25">
        <f t="shared" si="853"/>
        <v>1350.2481499999999</v>
      </c>
      <c r="AI767" s="25">
        <f t="shared" si="854"/>
        <v>1350.2481499999999</v>
      </c>
      <c r="AJ767" s="7" t="s">
        <v>45</v>
      </c>
    </row>
    <row r="768" spans="1:36" outlineLevel="3" x14ac:dyDescent="0.25">
      <c r="A768" s="102" t="s">
        <v>150</v>
      </c>
      <c r="B768" s="99">
        <v>66042.61</v>
      </c>
      <c r="N768" s="23">
        <f t="shared" si="835"/>
        <v>66042.61</v>
      </c>
      <c r="O768" s="23">
        <f t="shared" si="836"/>
        <v>66042.61</v>
      </c>
      <c r="P768" s="103"/>
      <c r="Q768" s="117">
        <v>0.1086</v>
      </c>
      <c r="R768" s="11">
        <f t="shared" si="837"/>
        <v>0</v>
      </c>
      <c r="S768" s="6">
        <f t="shared" si="838"/>
        <v>66042.61</v>
      </c>
      <c r="T768" s="20">
        <f t="shared" si="839"/>
        <v>66042.61</v>
      </c>
      <c r="U768" s="11">
        <f t="shared" si="840"/>
        <v>0</v>
      </c>
      <c r="V768" s="6">
        <f t="shared" si="841"/>
        <v>7172.2274459999999</v>
      </c>
      <c r="W768" s="20">
        <f t="shared" si="842"/>
        <v>7172.2274459999999</v>
      </c>
      <c r="X768" s="11">
        <f t="shared" si="843"/>
        <v>0</v>
      </c>
      <c r="Y768" s="6">
        <f t="shared" si="844"/>
        <v>58870.382554000003</v>
      </c>
      <c r="Z768" s="20">
        <f t="shared" si="845"/>
        <v>58870.382554000003</v>
      </c>
      <c r="AA768" s="25">
        <f t="shared" si="846"/>
        <v>0</v>
      </c>
      <c r="AB768" s="25">
        <f t="shared" si="847"/>
        <v>66042.61</v>
      </c>
      <c r="AC768" s="25">
        <f t="shared" si="848"/>
        <v>66042.61</v>
      </c>
      <c r="AD768" s="25">
        <f t="shared" si="849"/>
        <v>0</v>
      </c>
      <c r="AE768" s="25">
        <f t="shared" si="850"/>
        <v>7172.2274459999999</v>
      </c>
      <c r="AF768" s="25">
        <f t="shared" si="851"/>
        <v>7172.2274459999999</v>
      </c>
      <c r="AG768" s="25">
        <f t="shared" si="852"/>
        <v>0</v>
      </c>
      <c r="AH768" s="25">
        <f t="shared" si="853"/>
        <v>58870.382554000003</v>
      </c>
      <c r="AI768" s="25">
        <f t="shared" si="854"/>
        <v>58870.382554000003</v>
      </c>
      <c r="AJ768" s="7" t="s">
        <v>64</v>
      </c>
    </row>
    <row r="769" spans="1:36" outlineLevel="3" x14ac:dyDescent="0.25">
      <c r="A769" s="102" t="s">
        <v>150</v>
      </c>
      <c r="B769" s="99">
        <v>100231.13</v>
      </c>
      <c r="N769" s="23">
        <f t="shared" si="835"/>
        <v>100231.13</v>
      </c>
      <c r="O769" s="23">
        <f t="shared" si="836"/>
        <v>100231.13</v>
      </c>
      <c r="P769" s="103"/>
      <c r="Q769" s="117">
        <v>0.1086</v>
      </c>
      <c r="R769" s="11">
        <f t="shared" si="837"/>
        <v>0</v>
      </c>
      <c r="S769" s="6">
        <f t="shared" si="838"/>
        <v>100231.13</v>
      </c>
      <c r="T769" s="20">
        <f t="shared" si="839"/>
        <v>100231.13</v>
      </c>
      <c r="U769" s="11">
        <f t="shared" si="840"/>
        <v>0</v>
      </c>
      <c r="V769" s="6">
        <f t="shared" si="841"/>
        <v>10885.100718000002</v>
      </c>
      <c r="W769" s="20">
        <f t="shared" si="842"/>
        <v>10885.100718000002</v>
      </c>
      <c r="X769" s="11">
        <f t="shared" si="843"/>
        <v>0</v>
      </c>
      <c r="Y769" s="6">
        <f t="shared" si="844"/>
        <v>89346.029282000003</v>
      </c>
      <c r="Z769" s="20">
        <f t="shared" si="845"/>
        <v>89346.029282000003</v>
      </c>
      <c r="AA769" s="25">
        <f t="shared" si="846"/>
        <v>0</v>
      </c>
      <c r="AB769" s="25">
        <f t="shared" si="847"/>
        <v>100231.13</v>
      </c>
      <c r="AC769" s="25">
        <f t="shared" si="848"/>
        <v>100231.13</v>
      </c>
      <c r="AD769" s="25">
        <f t="shared" si="849"/>
        <v>0</v>
      </c>
      <c r="AE769" s="25">
        <f t="shared" si="850"/>
        <v>10885.100718000002</v>
      </c>
      <c r="AF769" s="25">
        <f t="shared" si="851"/>
        <v>10885.100718000002</v>
      </c>
      <c r="AG769" s="25">
        <f t="shared" si="852"/>
        <v>0</v>
      </c>
      <c r="AH769" s="25">
        <f t="shared" si="853"/>
        <v>89346.029282000003</v>
      </c>
      <c r="AI769" s="25">
        <f t="shared" si="854"/>
        <v>89346.029282000003</v>
      </c>
      <c r="AJ769" s="7" t="s">
        <v>64</v>
      </c>
    </row>
    <row r="770" spans="1:36" outlineLevel="3" x14ac:dyDescent="0.25">
      <c r="A770" s="102" t="s">
        <v>150</v>
      </c>
      <c r="B770" s="99">
        <v>511.05</v>
      </c>
      <c r="N770" s="23">
        <f t="shared" si="835"/>
        <v>511.05</v>
      </c>
      <c r="O770" s="23">
        <f t="shared" si="836"/>
        <v>511.05</v>
      </c>
      <c r="P770" s="103"/>
      <c r="Q770" s="117">
        <v>0.1086</v>
      </c>
      <c r="R770" s="11">
        <f t="shared" si="837"/>
        <v>0</v>
      </c>
      <c r="S770" s="6">
        <f t="shared" si="838"/>
        <v>511.05</v>
      </c>
      <c r="T770" s="20">
        <f t="shared" si="839"/>
        <v>511.05</v>
      </c>
      <c r="U770" s="11">
        <f t="shared" si="840"/>
        <v>0</v>
      </c>
      <c r="V770" s="6">
        <f t="shared" si="841"/>
        <v>55.500030000000002</v>
      </c>
      <c r="W770" s="20">
        <f t="shared" si="842"/>
        <v>55.500030000000002</v>
      </c>
      <c r="X770" s="11">
        <f t="shared" si="843"/>
        <v>0</v>
      </c>
      <c r="Y770" s="6">
        <f t="shared" si="844"/>
        <v>455.54997000000003</v>
      </c>
      <c r="Z770" s="20">
        <f t="shared" si="845"/>
        <v>455.54997000000003</v>
      </c>
      <c r="AA770" s="25">
        <f t="shared" si="846"/>
        <v>0</v>
      </c>
      <c r="AB770" s="25">
        <f t="shared" si="847"/>
        <v>511.05</v>
      </c>
      <c r="AC770" s="25">
        <f t="shared" si="848"/>
        <v>511.05</v>
      </c>
      <c r="AD770" s="25">
        <f t="shared" si="849"/>
        <v>0</v>
      </c>
      <c r="AE770" s="25">
        <f t="shared" si="850"/>
        <v>55.500030000000002</v>
      </c>
      <c r="AF770" s="25">
        <f t="shared" si="851"/>
        <v>55.500030000000002</v>
      </c>
      <c r="AG770" s="25">
        <f t="shared" si="852"/>
        <v>0</v>
      </c>
      <c r="AH770" s="25">
        <f t="shared" si="853"/>
        <v>455.54997000000003</v>
      </c>
      <c r="AI770" s="25">
        <f t="shared" si="854"/>
        <v>455.54997000000003</v>
      </c>
      <c r="AJ770" s="7" t="s">
        <v>64</v>
      </c>
    </row>
    <row r="771" spans="1:36" outlineLevel="3" x14ac:dyDescent="0.25">
      <c r="A771" s="102" t="s">
        <v>150</v>
      </c>
      <c r="B771" s="99">
        <v>1824.37</v>
      </c>
      <c r="N771" s="23">
        <f t="shared" si="835"/>
        <v>1824.37</v>
      </c>
      <c r="O771" s="23">
        <f t="shared" si="836"/>
        <v>1824.37</v>
      </c>
      <c r="P771" s="103"/>
      <c r="Q771" s="117">
        <v>0.1086</v>
      </c>
      <c r="R771" s="11">
        <f t="shared" si="837"/>
        <v>0</v>
      </c>
      <c r="S771" s="6">
        <f t="shared" si="838"/>
        <v>1824.37</v>
      </c>
      <c r="T771" s="20">
        <f t="shared" si="839"/>
        <v>1824.37</v>
      </c>
      <c r="U771" s="11">
        <f t="shared" si="840"/>
        <v>0</v>
      </c>
      <c r="V771" s="6">
        <f t="shared" si="841"/>
        <v>198.12658199999998</v>
      </c>
      <c r="W771" s="20">
        <f t="shared" si="842"/>
        <v>198.12658199999998</v>
      </c>
      <c r="X771" s="11">
        <f t="shared" si="843"/>
        <v>0</v>
      </c>
      <c r="Y771" s="6">
        <f t="shared" si="844"/>
        <v>1626.243418</v>
      </c>
      <c r="Z771" s="20">
        <f t="shared" si="845"/>
        <v>1626.243418</v>
      </c>
      <c r="AA771" s="25">
        <f t="shared" si="846"/>
        <v>0</v>
      </c>
      <c r="AB771" s="25">
        <f t="shared" si="847"/>
        <v>1824.37</v>
      </c>
      <c r="AC771" s="25">
        <f t="shared" si="848"/>
        <v>1824.37</v>
      </c>
      <c r="AD771" s="25">
        <f t="shared" si="849"/>
        <v>0</v>
      </c>
      <c r="AE771" s="25">
        <f t="shared" si="850"/>
        <v>198.12658199999998</v>
      </c>
      <c r="AF771" s="25">
        <f t="shared" si="851"/>
        <v>198.12658199999998</v>
      </c>
      <c r="AG771" s="25">
        <f t="shared" si="852"/>
        <v>0</v>
      </c>
      <c r="AH771" s="25">
        <f t="shared" si="853"/>
        <v>1626.243418</v>
      </c>
      <c r="AI771" s="25">
        <f t="shared" si="854"/>
        <v>1626.243418</v>
      </c>
      <c r="AJ771" s="7" t="s">
        <v>64</v>
      </c>
    </row>
    <row r="772" spans="1:36" outlineLevel="3" x14ac:dyDescent="0.25">
      <c r="A772" s="102" t="s">
        <v>150</v>
      </c>
      <c r="B772" s="99">
        <v>-160</v>
      </c>
      <c r="N772" s="23">
        <f t="shared" si="835"/>
        <v>-160</v>
      </c>
      <c r="O772" s="23">
        <f t="shared" si="836"/>
        <v>-160</v>
      </c>
      <c r="P772" s="103"/>
      <c r="Q772" s="117">
        <v>0.1086</v>
      </c>
      <c r="R772" s="11">
        <f t="shared" si="837"/>
        <v>0</v>
      </c>
      <c r="S772" s="6">
        <f t="shared" si="838"/>
        <v>-160</v>
      </c>
      <c r="T772" s="20">
        <f t="shared" si="839"/>
        <v>-160</v>
      </c>
      <c r="U772" s="11">
        <f t="shared" si="840"/>
        <v>0</v>
      </c>
      <c r="V772" s="6">
        <f t="shared" si="841"/>
        <v>-17.376000000000001</v>
      </c>
      <c r="W772" s="20">
        <f t="shared" si="842"/>
        <v>-17.376000000000001</v>
      </c>
      <c r="X772" s="11">
        <f t="shared" si="843"/>
        <v>0</v>
      </c>
      <c r="Y772" s="6">
        <f t="shared" si="844"/>
        <v>-142.624</v>
      </c>
      <c r="Z772" s="20">
        <f t="shared" si="845"/>
        <v>-142.624</v>
      </c>
      <c r="AA772" s="25">
        <f t="shared" si="846"/>
        <v>0</v>
      </c>
      <c r="AB772" s="25">
        <f t="shared" si="847"/>
        <v>-160</v>
      </c>
      <c r="AC772" s="25">
        <f t="shared" si="848"/>
        <v>-160</v>
      </c>
      <c r="AD772" s="25">
        <f t="shared" si="849"/>
        <v>0</v>
      </c>
      <c r="AE772" s="25">
        <f t="shared" si="850"/>
        <v>-17.376000000000001</v>
      </c>
      <c r="AF772" s="25">
        <f t="shared" si="851"/>
        <v>-17.376000000000001</v>
      </c>
      <c r="AG772" s="25">
        <f t="shared" si="852"/>
        <v>0</v>
      </c>
      <c r="AH772" s="25">
        <f t="shared" si="853"/>
        <v>-142.624</v>
      </c>
      <c r="AI772" s="25">
        <f t="shared" si="854"/>
        <v>-142.624</v>
      </c>
      <c r="AJ772" s="7" t="s">
        <v>64</v>
      </c>
    </row>
    <row r="773" spans="1:36" outlineLevel="3" x14ac:dyDescent="0.25">
      <c r="A773" s="102" t="s">
        <v>150</v>
      </c>
      <c r="B773" s="99">
        <v>-500</v>
      </c>
      <c r="N773" s="23">
        <f t="shared" si="835"/>
        <v>-500</v>
      </c>
      <c r="O773" s="23">
        <f t="shared" si="836"/>
        <v>-500</v>
      </c>
      <c r="P773" s="103"/>
      <c r="Q773" s="117">
        <v>0.1086</v>
      </c>
      <c r="R773" s="11">
        <f t="shared" si="837"/>
        <v>0</v>
      </c>
      <c r="S773" s="6">
        <f t="shared" si="838"/>
        <v>-500</v>
      </c>
      <c r="T773" s="20">
        <f t="shared" si="839"/>
        <v>-500</v>
      </c>
      <c r="U773" s="11">
        <f t="shared" si="840"/>
        <v>0</v>
      </c>
      <c r="V773" s="6">
        <f t="shared" si="841"/>
        <v>-54.300000000000004</v>
      </c>
      <c r="W773" s="20">
        <f t="shared" si="842"/>
        <v>-54.300000000000004</v>
      </c>
      <c r="X773" s="11">
        <f t="shared" si="843"/>
        <v>0</v>
      </c>
      <c r="Y773" s="6">
        <f t="shared" si="844"/>
        <v>-445.7</v>
      </c>
      <c r="Z773" s="20">
        <f t="shared" si="845"/>
        <v>-445.7</v>
      </c>
      <c r="AA773" s="25">
        <f t="shared" si="846"/>
        <v>0</v>
      </c>
      <c r="AB773" s="25">
        <f t="shared" si="847"/>
        <v>-500</v>
      </c>
      <c r="AC773" s="25">
        <f t="shared" si="848"/>
        <v>-500</v>
      </c>
      <c r="AD773" s="25">
        <f t="shared" si="849"/>
        <v>0</v>
      </c>
      <c r="AE773" s="25">
        <f t="shared" si="850"/>
        <v>-54.300000000000004</v>
      </c>
      <c r="AF773" s="25">
        <f t="shared" si="851"/>
        <v>-54.300000000000004</v>
      </c>
      <c r="AG773" s="25">
        <f t="shared" si="852"/>
        <v>0</v>
      </c>
      <c r="AH773" s="25">
        <f t="shared" si="853"/>
        <v>-445.7</v>
      </c>
      <c r="AI773" s="25">
        <f t="shared" si="854"/>
        <v>-445.7</v>
      </c>
      <c r="AJ773" s="7" t="s">
        <v>64</v>
      </c>
    </row>
    <row r="774" spans="1:36" outlineLevel="3" x14ac:dyDescent="0.25">
      <c r="A774" s="102" t="s">
        <v>150</v>
      </c>
      <c r="B774" s="99">
        <v>33</v>
      </c>
      <c r="N774" s="23">
        <f t="shared" si="835"/>
        <v>33</v>
      </c>
      <c r="O774" s="23">
        <f t="shared" si="836"/>
        <v>33</v>
      </c>
      <c r="P774" s="103"/>
      <c r="Q774" s="117">
        <v>0.1086</v>
      </c>
      <c r="R774" s="11">
        <f t="shared" si="837"/>
        <v>0</v>
      </c>
      <c r="S774" s="6">
        <f t="shared" si="838"/>
        <v>33</v>
      </c>
      <c r="T774" s="20">
        <f t="shared" si="839"/>
        <v>33</v>
      </c>
      <c r="U774" s="11">
        <f t="shared" si="840"/>
        <v>0</v>
      </c>
      <c r="V774" s="6">
        <f t="shared" si="841"/>
        <v>3.5838000000000001</v>
      </c>
      <c r="W774" s="20">
        <f t="shared" si="842"/>
        <v>3.5838000000000001</v>
      </c>
      <c r="X774" s="11">
        <f t="shared" si="843"/>
        <v>0</v>
      </c>
      <c r="Y774" s="6">
        <f t="shared" si="844"/>
        <v>29.4162</v>
      </c>
      <c r="Z774" s="20">
        <f t="shared" si="845"/>
        <v>29.4162</v>
      </c>
      <c r="AA774" s="25">
        <f t="shared" si="846"/>
        <v>0</v>
      </c>
      <c r="AB774" s="25">
        <f t="shared" si="847"/>
        <v>33</v>
      </c>
      <c r="AC774" s="25">
        <f t="shared" si="848"/>
        <v>33</v>
      </c>
      <c r="AD774" s="25">
        <f t="shared" si="849"/>
        <v>0</v>
      </c>
      <c r="AE774" s="25">
        <f t="shared" si="850"/>
        <v>3.5838000000000001</v>
      </c>
      <c r="AF774" s="25">
        <f t="shared" si="851"/>
        <v>3.5838000000000001</v>
      </c>
      <c r="AG774" s="25">
        <f t="shared" si="852"/>
        <v>0</v>
      </c>
      <c r="AH774" s="25">
        <f t="shared" si="853"/>
        <v>29.4162</v>
      </c>
      <c r="AI774" s="25">
        <f t="shared" si="854"/>
        <v>29.4162</v>
      </c>
      <c r="AJ774" s="7" t="s">
        <v>64</v>
      </c>
    </row>
    <row r="775" spans="1:36" outlineLevel="3" x14ac:dyDescent="0.25">
      <c r="A775" s="102" t="s">
        <v>150</v>
      </c>
      <c r="B775" s="99"/>
      <c r="N775" s="23">
        <f t="shared" si="835"/>
        <v>0</v>
      </c>
      <c r="O775" s="23">
        <f t="shared" si="836"/>
        <v>0</v>
      </c>
      <c r="P775" s="103"/>
      <c r="Q775" s="117">
        <v>0.1086</v>
      </c>
      <c r="R775" s="11">
        <f t="shared" si="837"/>
        <v>0</v>
      </c>
      <c r="S775" s="6">
        <f t="shared" si="838"/>
        <v>0</v>
      </c>
      <c r="T775" s="20">
        <f t="shared" si="839"/>
        <v>0</v>
      </c>
      <c r="U775" s="11">
        <f t="shared" si="840"/>
        <v>0</v>
      </c>
      <c r="V775" s="6">
        <f t="shared" si="841"/>
        <v>0</v>
      </c>
      <c r="W775" s="20">
        <f t="shared" si="842"/>
        <v>0</v>
      </c>
      <c r="X775" s="11">
        <f t="shared" si="843"/>
        <v>0</v>
      </c>
      <c r="Y775" s="6">
        <f t="shared" si="844"/>
        <v>0</v>
      </c>
      <c r="Z775" s="20">
        <f t="shared" si="845"/>
        <v>0</v>
      </c>
      <c r="AA775" s="25">
        <f t="shared" si="846"/>
        <v>0</v>
      </c>
      <c r="AB775" s="25">
        <f t="shared" si="847"/>
        <v>0</v>
      </c>
      <c r="AC775" s="25">
        <f t="shared" si="848"/>
        <v>0</v>
      </c>
      <c r="AD775" s="25">
        <f t="shared" si="849"/>
        <v>0</v>
      </c>
      <c r="AE775" s="25">
        <f t="shared" si="850"/>
        <v>0</v>
      </c>
      <c r="AF775" s="25">
        <f t="shared" si="851"/>
        <v>0</v>
      </c>
      <c r="AG775" s="25">
        <f t="shared" si="852"/>
        <v>0</v>
      </c>
      <c r="AH775" s="25">
        <f t="shared" si="853"/>
        <v>0</v>
      </c>
      <c r="AI775" s="25">
        <f t="shared" si="854"/>
        <v>0</v>
      </c>
      <c r="AJ775" s="7" t="s">
        <v>64</v>
      </c>
    </row>
    <row r="776" spans="1:36" outlineLevel="3" x14ac:dyDescent="0.25">
      <c r="A776" s="102" t="s">
        <v>150</v>
      </c>
      <c r="B776" s="99">
        <v>30240.85</v>
      </c>
      <c r="N776" s="23">
        <f t="shared" si="835"/>
        <v>30240.85</v>
      </c>
      <c r="O776" s="23">
        <f t="shared" si="836"/>
        <v>30240.85</v>
      </c>
      <c r="P776" s="103"/>
      <c r="Q776" s="117">
        <v>0.1086</v>
      </c>
      <c r="R776" s="11">
        <f t="shared" si="837"/>
        <v>0</v>
      </c>
      <c r="S776" s="6">
        <f t="shared" si="838"/>
        <v>30240.85</v>
      </c>
      <c r="T776" s="20">
        <f t="shared" si="839"/>
        <v>30240.85</v>
      </c>
      <c r="U776" s="11">
        <f t="shared" si="840"/>
        <v>0</v>
      </c>
      <c r="V776" s="6">
        <f t="shared" si="841"/>
        <v>3284.1563099999998</v>
      </c>
      <c r="W776" s="20">
        <f t="shared" si="842"/>
        <v>3284.1563099999998</v>
      </c>
      <c r="X776" s="11">
        <f t="shared" si="843"/>
        <v>0</v>
      </c>
      <c r="Y776" s="6">
        <f t="shared" si="844"/>
        <v>26956.69369</v>
      </c>
      <c r="Z776" s="20">
        <f t="shared" si="845"/>
        <v>26956.69369</v>
      </c>
      <c r="AA776" s="25">
        <f t="shared" si="846"/>
        <v>0</v>
      </c>
      <c r="AB776" s="25">
        <f t="shared" si="847"/>
        <v>30240.85</v>
      </c>
      <c r="AC776" s="25">
        <f t="shared" si="848"/>
        <v>30240.85</v>
      </c>
      <c r="AD776" s="25">
        <f t="shared" si="849"/>
        <v>0</v>
      </c>
      <c r="AE776" s="25">
        <f t="shared" si="850"/>
        <v>3284.1563099999998</v>
      </c>
      <c r="AF776" s="25">
        <f t="shared" si="851"/>
        <v>3284.1563099999998</v>
      </c>
      <c r="AG776" s="25">
        <f t="shared" si="852"/>
        <v>0</v>
      </c>
      <c r="AH776" s="25">
        <f t="shared" si="853"/>
        <v>26956.69369</v>
      </c>
      <c r="AI776" s="25">
        <f t="shared" si="854"/>
        <v>26956.69369</v>
      </c>
      <c r="AJ776" s="7" t="s">
        <v>64</v>
      </c>
    </row>
    <row r="777" spans="1:36" outlineLevel="2" x14ac:dyDescent="0.25">
      <c r="A777" s="102"/>
      <c r="B777" s="99"/>
      <c r="C777" s="101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9"/>
      <c r="O777" s="109"/>
      <c r="P777" s="103"/>
      <c r="Q777" s="117"/>
      <c r="R777" s="11">
        <f t="shared" ref="R777:Z777" si="855">SUBTOTAL(9,R755:R776)</f>
        <v>0</v>
      </c>
      <c r="S777" s="6">
        <f t="shared" si="855"/>
        <v>256425.44999999998</v>
      </c>
      <c r="T777" s="20">
        <f t="shared" si="855"/>
        <v>256425.44999999998</v>
      </c>
      <c r="U777" s="11">
        <f t="shared" si="855"/>
        <v>0</v>
      </c>
      <c r="V777" s="6">
        <f t="shared" si="855"/>
        <v>27847.80387</v>
      </c>
      <c r="W777" s="20">
        <f t="shared" si="855"/>
        <v>27847.80387</v>
      </c>
      <c r="X777" s="11">
        <f t="shared" si="855"/>
        <v>0</v>
      </c>
      <c r="Y777" s="6">
        <f t="shared" si="855"/>
        <v>228577.64613000001</v>
      </c>
      <c r="Z777" s="20">
        <f t="shared" si="855"/>
        <v>228577.64613000001</v>
      </c>
      <c r="AA777" s="25"/>
      <c r="AB777" s="25"/>
      <c r="AC777" s="25"/>
      <c r="AD777" s="25"/>
      <c r="AE777" s="25"/>
      <c r="AF777" s="25"/>
      <c r="AG777" s="25"/>
      <c r="AH777" s="25"/>
      <c r="AI777" s="25"/>
      <c r="AJ777" s="118" t="s">
        <v>266</v>
      </c>
    </row>
    <row r="778" spans="1:36" outlineLevel="3" x14ac:dyDescent="0.25">
      <c r="A778" s="102" t="s">
        <v>150</v>
      </c>
      <c r="B778" s="99">
        <v>248.9</v>
      </c>
      <c r="N778" s="23">
        <f>B778</f>
        <v>248.9</v>
      </c>
      <c r="O778" s="23">
        <f>SUM(B778:M778)</f>
        <v>248.9</v>
      </c>
      <c r="P778" s="103"/>
      <c r="Q778" s="117">
        <v>7.7100000000000002E-2</v>
      </c>
      <c r="R778" s="11">
        <f>IF(LEFT(AJ778,6)="Direct",N778,0)</f>
        <v>0</v>
      </c>
      <c r="S778" s="6">
        <f>N778-R778</f>
        <v>248.9</v>
      </c>
      <c r="T778" s="20">
        <f>R778+S778</f>
        <v>248.9</v>
      </c>
      <c r="U778" s="11">
        <f>IF(LEFT(AJ778,9)="direct-wa", N778,0)</f>
        <v>0</v>
      </c>
      <c r="V778" s="6">
        <f>IF(AJ778="direct-wa",0,N778*Q778)</f>
        <v>19.190190000000001</v>
      </c>
      <c r="W778" s="20">
        <f>U778+V778</f>
        <v>19.190190000000001</v>
      </c>
      <c r="X778" s="11">
        <f>IF(LEFT(AJ778,9)="direct-or",N778,0)</f>
        <v>0</v>
      </c>
      <c r="Y778" s="6">
        <f>S778-V778</f>
        <v>229.70981</v>
      </c>
      <c r="Z778" s="20">
        <f>X778+Y778</f>
        <v>229.70981</v>
      </c>
      <c r="AA778" s="25">
        <f>IF(LEFT(AJ778,6)="Direct",O778,0)</f>
        <v>0</v>
      </c>
      <c r="AB778" s="25">
        <f>O778-AA778</f>
        <v>248.9</v>
      </c>
      <c r="AC778" s="25">
        <f>AA778+AB778</f>
        <v>248.9</v>
      </c>
      <c r="AD778" s="25">
        <f>IF(LEFT(AJ778,9)="direct-wa", O778,0)</f>
        <v>0</v>
      </c>
      <c r="AE778" s="25">
        <f>IF(AJ778="direct-wa",0,O778*Q778)</f>
        <v>19.190190000000001</v>
      </c>
      <c r="AF778" s="25">
        <f>AD778+AE778</f>
        <v>19.190190000000001</v>
      </c>
      <c r="AG778" s="25">
        <f>IF(LEFT(AJ778,9)="direct-or",O778,0)</f>
        <v>0</v>
      </c>
      <c r="AH778" s="25">
        <f>AB778-AE778</f>
        <v>229.70981</v>
      </c>
      <c r="AI778" s="25">
        <f>AG778+AH778</f>
        <v>229.70981</v>
      </c>
      <c r="AJ778" s="7" t="s">
        <v>49</v>
      </c>
    </row>
    <row r="779" spans="1:36" outlineLevel="2" x14ac:dyDescent="0.25">
      <c r="A779" s="102"/>
      <c r="B779" s="99"/>
      <c r="C779" s="101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9"/>
      <c r="O779" s="109"/>
      <c r="P779" s="103"/>
      <c r="Q779" s="117"/>
      <c r="R779" s="11">
        <f t="shared" ref="R779:Z779" si="856">SUBTOTAL(9,R778:R778)</f>
        <v>0</v>
      </c>
      <c r="S779" s="6">
        <f t="shared" si="856"/>
        <v>248.9</v>
      </c>
      <c r="T779" s="20">
        <f t="shared" si="856"/>
        <v>248.9</v>
      </c>
      <c r="U779" s="11">
        <f t="shared" si="856"/>
        <v>0</v>
      </c>
      <c r="V779" s="6">
        <f t="shared" si="856"/>
        <v>19.190190000000001</v>
      </c>
      <c r="W779" s="20">
        <f t="shared" si="856"/>
        <v>19.190190000000001</v>
      </c>
      <c r="X779" s="11">
        <f t="shared" si="856"/>
        <v>0</v>
      </c>
      <c r="Y779" s="6">
        <f t="shared" si="856"/>
        <v>229.70981</v>
      </c>
      <c r="Z779" s="20">
        <f t="shared" si="856"/>
        <v>229.70981</v>
      </c>
      <c r="AA779" s="25"/>
      <c r="AB779" s="25"/>
      <c r="AC779" s="25"/>
      <c r="AD779" s="25"/>
      <c r="AE779" s="25"/>
      <c r="AF779" s="25"/>
      <c r="AG779" s="25"/>
      <c r="AH779" s="25"/>
      <c r="AI779" s="25"/>
      <c r="AJ779" s="118" t="s">
        <v>277</v>
      </c>
    </row>
    <row r="780" spans="1:36" outlineLevel="3" x14ac:dyDescent="0.25">
      <c r="A780" s="102" t="s">
        <v>150</v>
      </c>
      <c r="B780" s="99">
        <v>67.47</v>
      </c>
      <c r="N780" s="23">
        <f>B780</f>
        <v>67.47</v>
      </c>
      <c r="O780" s="23">
        <f>SUM(B780:M780)</f>
        <v>67.47</v>
      </c>
      <c r="P780" s="103"/>
      <c r="Q780" s="117">
        <v>0.10979999999999999</v>
      </c>
      <c r="R780" s="11">
        <f>IF(LEFT(AJ780,6)="Direct",N780,0)</f>
        <v>0</v>
      </c>
      <c r="S780" s="6">
        <f>N780-R780</f>
        <v>67.47</v>
      </c>
      <c r="T780" s="20">
        <f>R780+S780</f>
        <v>67.47</v>
      </c>
      <c r="U780" s="11">
        <f>IF(LEFT(AJ780,9)="direct-wa", N780,0)</f>
        <v>0</v>
      </c>
      <c r="V780" s="6">
        <f>IF(AJ780="direct-wa",0,N780*Q780)</f>
        <v>7.4082059999999998</v>
      </c>
      <c r="W780" s="20">
        <f>U780+V780</f>
        <v>7.4082059999999998</v>
      </c>
      <c r="X780" s="11">
        <f>IF(LEFT(AJ780,9)="direct-or",N780,0)</f>
        <v>0</v>
      </c>
      <c r="Y780" s="6">
        <f>S780-V780</f>
        <v>60.061793999999999</v>
      </c>
      <c r="Z780" s="20">
        <f>X780+Y780</f>
        <v>60.061793999999999</v>
      </c>
      <c r="AA780" s="25">
        <f>IF(LEFT(AJ780,6)="Direct",O780,0)</f>
        <v>0</v>
      </c>
      <c r="AB780" s="25">
        <f>O780-AA780</f>
        <v>67.47</v>
      </c>
      <c r="AC780" s="25">
        <f>AA780+AB780</f>
        <v>67.47</v>
      </c>
      <c r="AD780" s="25">
        <f>IF(LEFT(AJ780,9)="direct-wa", O780,0)</f>
        <v>0</v>
      </c>
      <c r="AE780" s="25">
        <f>IF(AJ780="direct-wa",0,O780*Q780)</f>
        <v>7.4082059999999998</v>
      </c>
      <c r="AF780" s="25">
        <f>AD780+AE780</f>
        <v>7.4082059999999998</v>
      </c>
      <c r="AG780" s="25">
        <f>IF(LEFT(AJ780,9)="direct-or",O780,0)</f>
        <v>0</v>
      </c>
      <c r="AH780" s="25">
        <f>AB780-AE780</f>
        <v>60.061793999999999</v>
      </c>
      <c r="AI780" s="25">
        <f>AG780+AH780</f>
        <v>60.061793999999999</v>
      </c>
      <c r="AJ780" s="7" t="s">
        <v>46</v>
      </c>
    </row>
    <row r="781" spans="1:36" outlineLevel="3" x14ac:dyDescent="0.25">
      <c r="A781" s="102" t="s">
        <v>150</v>
      </c>
      <c r="B781" s="99">
        <v>13556.81</v>
      </c>
      <c r="N781" s="23">
        <f>B781</f>
        <v>13556.81</v>
      </c>
      <c r="O781" s="23">
        <f>SUM(B781:M781)</f>
        <v>13556.81</v>
      </c>
      <c r="P781" s="103"/>
      <c r="Q781" s="117">
        <v>0.10979999999999999</v>
      </c>
      <c r="R781" s="11">
        <f>IF(LEFT(AJ781,6)="Direct",N781,0)</f>
        <v>0</v>
      </c>
      <c r="S781" s="6">
        <f>N781-R781</f>
        <v>13556.81</v>
      </c>
      <c r="T781" s="20">
        <f>R781+S781</f>
        <v>13556.81</v>
      </c>
      <c r="U781" s="11">
        <f>IF(LEFT(AJ781,9)="direct-wa", N781,0)</f>
        <v>0</v>
      </c>
      <c r="V781" s="6">
        <f>IF(AJ781="direct-wa",0,N781*Q781)</f>
        <v>1488.5377379999998</v>
      </c>
      <c r="W781" s="20">
        <f>U781+V781</f>
        <v>1488.5377379999998</v>
      </c>
      <c r="X781" s="11">
        <f>IF(LEFT(AJ781,9)="direct-or",N781,0)</f>
        <v>0</v>
      </c>
      <c r="Y781" s="6">
        <f>S781-V781</f>
        <v>12068.272262</v>
      </c>
      <c r="Z781" s="20">
        <f>X781+Y781</f>
        <v>12068.272262</v>
      </c>
      <c r="AA781" s="25">
        <f>IF(LEFT(AJ781,6)="Direct",O781,0)</f>
        <v>0</v>
      </c>
      <c r="AB781" s="25">
        <f>O781-AA781</f>
        <v>13556.81</v>
      </c>
      <c r="AC781" s="25">
        <f>AA781+AB781</f>
        <v>13556.81</v>
      </c>
      <c r="AD781" s="25">
        <f>IF(LEFT(AJ781,9)="direct-wa", O781,0)</f>
        <v>0</v>
      </c>
      <c r="AE781" s="25">
        <f>IF(AJ781="direct-wa",0,O781*Q781)</f>
        <v>1488.5377379999998</v>
      </c>
      <c r="AF781" s="25">
        <f>AD781+AE781</f>
        <v>1488.5377379999998</v>
      </c>
      <c r="AG781" s="25">
        <f>IF(LEFT(AJ781,9)="direct-or",O781,0)</f>
        <v>0</v>
      </c>
      <c r="AH781" s="25">
        <f>AB781-AE781</f>
        <v>12068.272262</v>
      </c>
      <c r="AI781" s="25">
        <f>AG781+AH781</f>
        <v>12068.272262</v>
      </c>
      <c r="AJ781" s="7" t="s">
        <v>46</v>
      </c>
    </row>
    <row r="782" spans="1:36" outlineLevel="2" x14ac:dyDescent="0.25">
      <c r="A782" s="102"/>
      <c r="B782" s="99"/>
      <c r="C782" s="101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9"/>
      <c r="O782" s="109"/>
      <c r="P782" s="103"/>
      <c r="Q782" s="117"/>
      <c r="R782" s="11">
        <f t="shared" ref="R782:Z782" si="857">SUBTOTAL(9,R780:R781)</f>
        <v>0</v>
      </c>
      <c r="S782" s="6">
        <f t="shared" si="857"/>
        <v>13624.279999999999</v>
      </c>
      <c r="T782" s="20">
        <f t="shared" si="857"/>
        <v>13624.279999999999</v>
      </c>
      <c r="U782" s="11">
        <f t="shared" si="857"/>
        <v>0</v>
      </c>
      <c r="V782" s="6">
        <f t="shared" si="857"/>
        <v>1495.9459439999998</v>
      </c>
      <c r="W782" s="20">
        <f t="shared" si="857"/>
        <v>1495.9459439999998</v>
      </c>
      <c r="X782" s="11">
        <f t="shared" si="857"/>
        <v>0</v>
      </c>
      <c r="Y782" s="6">
        <f t="shared" si="857"/>
        <v>12128.334056</v>
      </c>
      <c r="Z782" s="20">
        <f t="shared" si="857"/>
        <v>12128.334056</v>
      </c>
      <c r="AA782" s="25"/>
      <c r="AB782" s="25"/>
      <c r="AC782" s="25"/>
      <c r="AD782" s="25"/>
      <c r="AE782" s="25"/>
      <c r="AF782" s="25"/>
      <c r="AG782" s="25"/>
      <c r="AH782" s="25"/>
      <c r="AI782" s="25"/>
      <c r="AJ782" s="118" t="s">
        <v>284</v>
      </c>
    </row>
    <row r="783" spans="1:36" outlineLevel="3" x14ac:dyDescent="0.25">
      <c r="A783" s="102" t="s">
        <v>150</v>
      </c>
      <c r="B783" s="99"/>
      <c r="N783" s="23">
        <f>B783</f>
        <v>0</v>
      </c>
      <c r="O783" s="23">
        <f>SUM(B783:M783)</f>
        <v>0</v>
      </c>
      <c r="P783" s="103"/>
      <c r="Q783" s="117">
        <v>0</v>
      </c>
      <c r="R783" s="11">
        <f>IF(LEFT(AJ783,6)="Direct",N783,0)</f>
        <v>0</v>
      </c>
      <c r="S783" s="6">
        <f>N783-R783</f>
        <v>0</v>
      </c>
      <c r="T783" s="20">
        <f>R783+S783</f>
        <v>0</v>
      </c>
      <c r="U783" s="11">
        <f>IF(LEFT(AJ783,9)="direct-wa", N783,0)</f>
        <v>0</v>
      </c>
      <c r="V783" s="6">
        <f>IF(AJ783="direct-wa",0,N783*Q783)</f>
        <v>0</v>
      </c>
      <c r="W783" s="20">
        <f>U783+V783</f>
        <v>0</v>
      </c>
      <c r="X783" s="11">
        <f>IF(LEFT(AJ783,9)="direct-or",N783,0)</f>
        <v>0</v>
      </c>
      <c r="Y783" s="6">
        <f>S783-V783</f>
        <v>0</v>
      </c>
      <c r="Z783" s="20">
        <f>X783+Y783</f>
        <v>0</v>
      </c>
      <c r="AA783" s="25">
        <f>IF(LEFT(AJ783,6)="Direct",O783,0)</f>
        <v>0</v>
      </c>
      <c r="AB783" s="25">
        <f>O783-AA783</f>
        <v>0</v>
      </c>
      <c r="AC783" s="25">
        <f>AA783+AB783</f>
        <v>0</v>
      </c>
      <c r="AD783" s="25">
        <f>IF(LEFT(AJ783,9)="direct-wa", O783,0)</f>
        <v>0</v>
      </c>
      <c r="AE783" s="25">
        <f>IF(AJ783="direct-wa",0,O783*Q783)</f>
        <v>0</v>
      </c>
      <c r="AF783" s="25">
        <f>AD783+AE783</f>
        <v>0</v>
      </c>
      <c r="AG783" s="25">
        <f>IF(LEFT(AJ783,9)="direct-or",O783,0)</f>
        <v>0</v>
      </c>
      <c r="AH783" s="25">
        <f>AB783-AE783</f>
        <v>0</v>
      </c>
      <c r="AI783" s="25">
        <f>AG783+AH783</f>
        <v>0</v>
      </c>
      <c r="AJ783" s="7" t="s">
        <v>67</v>
      </c>
    </row>
    <row r="784" spans="1:36" outlineLevel="3" x14ac:dyDescent="0.25">
      <c r="A784" s="102" t="s">
        <v>150</v>
      </c>
      <c r="B784" s="99">
        <v>1259.7</v>
      </c>
      <c r="N784" s="23">
        <f>B784</f>
        <v>1259.7</v>
      </c>
      <c r="O784" s="23">
        <f>SUM(B784:M784)</f>
        <v>1259.7</v>
      </c>
      <c r="P784" s="103"/>
      <c r="Q784" s="117">
        <v>0</v>
      </c>
      <c r="R784" s="11">
        <f>IF(LEFT(AJ784,6)="Direct",N784,0)</f>
        <v>1259.7</v>
      </c>
      <c r="S784" s="6">
        <f>N784-R784</f>
        <v>0</v>
      </c>
      <c r="T784" s="20">
        <f>R784+S784</f>
        <v>1259.7</v>
      </c>
      <c r="U784" s="11">
        <f>IF(LEFT(AJ784,9)="direct-wa", N784,0)</f>
        <v>0</v>
      </c>
      <c r="V784" s="6">
        <f>IF(AJ784="direct-wa",0,N784*Q784)</f>
        <v>0</v>
      </c>
      <c r="W784" s="20">
        <f>U784+V784</f>
        <v>0</v>
      </c>
      <c r="X784" s="11">
        <f>IF(LEFT(AJ784,9)="direct-or",N784,0)</f>
        <v>1259.7</v>
      </c>
      <c r="Y784" s="6">
        <f>S784-V784</f>
        <v>0</v>
      </c>
      <c r="Z784" s="20">
        <f>X784+Y784</f>
        <v>1259.7</v>
      </c>
      <c r="AA784" s="25">
        <f>IF(LEFT(AJ784,6)="Direct",O784,0)</f>
        <v>1259.7</v>
      </c>
      <c r="AB784" s="25">
        <f>O784-AA784</f>
        <v>0</v>
      </c>
      <c r="AC784" s="25">
        <f>AA784+AB784</f>
        <v>1259.7</v>
      </c>
      <c r="AD784" s="25">
        <f>IF(LEFT(AJ784,9)="direct-wa", O784,0)</f>
        <v>0</v>
      </c>
      <c r="AE784" s="25">
        <f>IF(AJ784="direct-wa",0,O784*Q784)</f>
        <v>0</v>
      </c>
      <c r="AF784" s="25">
        <f>AD784+AE784</f>
        <v>0</v>
      </c>
      <c r="AG784" s="25">
        <f>IF(LEFT(AJ784,9)="direct-or",O784,0)</f>
        <v>1259.7</v>
      </c>
      <c r="AH784" s="25">
        <f>AB784-AE784</f>
        <v>0</v>
      </c>
      <c r="AI784" s="25">
        <f>AG784+AH784</f>
        <v>1259.7</v>
      </c>
      <c r="AJ784" s="7" t="s">
        <v>61</v>
      </c>
    </row>
    <row r="785" spans="1:36" outlineLevel="3" x14ac:dyDescent="0.25">
      <c r="A785" s="102" t="s">
        <v>150</v>
      </c>
      <c r="B785" s="99"/>
      <c r="N785" s="23">
        <f>B785</f>
        <v>0</v>
      </c>
      <c r="O785" s="23">
        <f>SUM(B785:M785)</f>
        <v>0</v>
      </c>
      <c r="P785" s="103"/>
      <c r="Q785" s="117">
        <v>0</v>
      </c>
      <c r="R785" s="11">
        <f>IF(LEFT(AJ785,6)="Direct",N785,0)</f>
        <v>0</v>
      </c>
      <c r="S785" s="6">
        <f>N785-R785</f>
        <v>0</v>
      </c>
      <c r="T785" s="20">
        <f>R785+S785</f>
        <v>0</v>
      </c>
      <c r="U785" s="11">
        <f>IF(LEFT(AJ785,9)="direct-wa", N785,0)</f>
        <v>0</v>
      </c>
      <c r="V785" s="6">
        <f>IF(AJ785="direct-wa",0,N785*Q785)</f>
        <v>0</v>
      </c>
      <c r="W785" s="20">
        <f>U785+V785</f>
        <v>0</v>
      </c>
      <c r="X785" s="11">
        <f>IF(LEFT(AJ785,9)="direct-or",N785,0)</f>
        <v>0</v>
      </c>
      <c r="Y785" s="6">
        <f>S785-V785</f>
        <v>0</v>
      </c>
      <c r="Z785" s="20">
        <f>X785+Y785</f>
        <v>0</v>
      </c>
      <c r="AA785" s="25">
        <f>IF(LEFT(AJ785,6)="Direct",O785,0)</f>
        <v>0</v>
      </c>
      <c r="AB785" s="25">
        <f>O785-AA785</f>
        <v>0</v>
      </c>
      <c r="AC785" s="25">
        <f>AA785+AB785</f>
        <v>0</v>
      </c>
      <c r="AD785" s="25">
        <f>IF(LEFT(AJ785,9)="direct-wa", O785,0)</f>
        <v>0</v>
      </c>
      <c r="AE785" s="25">
        <f>IF(AJ785="direct-wa",0,O785*Q785)</f>
        <v>0</v>
      </c>
      <c r="AF785" s="25">
        <f>AD785+AE785</f>
        <v>0</v>
      </c>
      <c r="AG785" s="25">
        <f>IF(LEFT(AJ785,9)="direct-or",O785,0)</f>
        <v>0</v>
      </c>
      <c r="AH785" s="25">
        <f>AB785-AE785</f>
        <v>0</v>
      </c>
      <c r="AI785" s="25">
        <f>AG785+AH785</f>
        <v>0</v>
      </c>
      <c r="AJ785" s="7" t="s">
        <v>61</v>
      </c>
    </row>
    <row r="786" spans="1:36" outlineLevel="3" x14ac:dyDescent="0.25">
      <c r="A786" s="102" t="s">
        <v>150</v>
      </c>
      <c r="B786" s="99">
        <v>-653</v>
      </c>
      <c r="N786" s="23">
        <f>B786</f>
        <v>-653</v>
      </c>
      <c r="O786" s="23">
        <f>SUM(B786:M786)</f>
        <v>-653</v>
      </c>
      <c r="P786" s="103"/>
      <c r="Q786" s="117">
        <v>0</v>
      </c>
      <c r="R786" s="11">
        <f>IF(LEFT(AJ786,6)="Direct",N786,0)</f>
        <v>-653</v>
      </c>
      <c r="S786" s="6">
        <f>N786-R786</f>
        <v>0</v>
      </c>
      <c r="T786" s="20">
        <f>R786+S786</f>
        <v>-653</v>
      </c>
      <c r="U786" s="11">
        <f>IF(LEFT(AJ786,9)="direct-wa", N786,0)</f>
        <v>0</v>
      </c>
      <c r="V786" s="6">
        <f>IF(AJ786="direct-wa",0,N786*Q786)</f>
        <v>0</v>
      </c>
      <c r="W786" s="20">
        <f>U786+V786</f>
        <v>0</v>
      </c>
      <c r="X786" s="11">
        <f>IF(LEFT(AJ786,9)="direct-or",N786,0)</f>
        <v>-653</v>
      </c>
      <c r="Y786" s="6">
        <f>S786-V786</f>
        <v>0</v>
      </c>
      <c r="Z786" s="20">
        <f>X786+Y786</f>
        <v>-653</v>
      </c>
      <c r="AA786" s="25">
        <f>IF(LEFT(AJ786,6)="Direct",O786,0)</f>
        <v>-653</v>
      </c>
      <c r="AB786" s="25">
        <f>O786-AA786</f>
        <v>0</v>
      </c>
      <c r="AC786" s="25">
        <f>AA786+AB786</f>
        <v>-653</v>
      </c>
      <c r="AD786" s="25">
        <f>IF(LEFT(AJ786,9)="direct-wa", O786,0)</f>
        <v>0</v>
      </c>
      <c r="AE786" s="25">
        <f>IF(AJ786="direct-wa",0,O786*Q786)</f>
        <v>0</v>
      </c>
      <c r="AF786" s="25">
        <f>AD786+AE786</f>
        <v>0</v>
      </c>
      <c r="AG786" s="25">
        <f>IF(LEFT(AJ786,9)="direct-or",O786,0)</f>
        <v>-653</v>
      </c>
      <c r="AH786" s="25">
        <f>AB786-AE786</f>
        <v>0</v>
      </c>
      <c r="AI786" s="25">
        <f>AG786+AH786</f>
        <v>-653</v>
      </c>
      <c r="AJ786" s="7" t="s">
        <v>67</v>
      </c>
    </row>
    <row r="787" spans="1:36" outlineLevel="3" x14ac:dyDescent="0.25">
      <c r="A787" s="102" t="s">
        <v>150</v>
      </c>
      <c r="B787" s="99">
        <v>4554.2</v>
      </c>
      <c r="N787" s="23">
        <f>B787</f>
        <v>4554.2</v>
      </c>
      <c r="O787" s="23">
        <f>SUM(B787:M787)</f>
        <v>4554.2</v>
      </c>
      <c r="P787" s="103"/>
      <c r="Q787" s="117">
        <v>0</v>
      </c>
      <c r="R787" s="11">
        <f>IF(LEFT(AJ787,6)="Direct",N787,0)</f>
        <v>4554.2</v>
      </c>
      <c r="S787" s="6">
        <f>N787-R787</f>
        <v>0</v>
      </c>
      <c r="T787" s="20">
        <f>R787+S787</f>
        <v>4554.2</v>
      </c>
      <c r="U787" s="11">
        <f>IF(LEFT(AJ787,9)="direct-wa", N787,0)</f>
        <v>0</v>
      </c>
      <c r="V787" s="6">
        <f>IF(AJ787="direct-wa",0,N787*Q787)</f>
        <v>0</v>
      </c>
      <c r="W787" s="20">
        <f>U787+V787</f>
        <v>0</v>
      </c>
      <c r="X787" s="11">
        <f>IF(LEFT(AJ787,9)="direct-or",N787,0)</f>
        <v>4554.2</v>
      </c>
      <c r="Y787" s="6">
        <f>S787-V787</f>
        <v>0</v>
      </c>
      <c r="Z787" s="20">
        <f>X787+Y787</f>
        <v>4554.2</v>
      </c>
      <c r="AA787" s="25">
        <f>IF(LEFT(AJ787,6)="Direct",O787,0)</f>
        <v>4554.2</v>
      </c>
      <c r="AB787" s="25">
        <f>O787-AA787</f>
        <v>0</v>
      </c>
      <c r="AC787" s="25">
        <f>AA787+AB787</f>
        <v>4554.2</v>
      </c>
      <c r="AD787" s="25">
        <f>IF(LEFT(AJ787,9)="direct-wa", O787,0)</f>
        <v>0</v>
      </c>
      <c r="AE787" s="25">
        <f>IF(AJ787="direct-wa",0,O787*Q787)</f>
        <v>0</v>
      </c>
      <c r="AF787" s="25">
        <f>AD787+AE787</f>
        <v>0</v>
      </c>
      <c r="AG787" s="25">
        <f>IF(LEFT(AJ787,9)="direct-or",O787,0)</f>
        <v>4554.2</v>
      </c>
      <c r="AH787" s="25">
        <f>AB787-AE787</f>
        <v>0</v>
      </c>
      <c r="AI787" s="25">
        <f>AG787+AH787</f>
        <v>4554.2</v>
      </c>
      <c r="AJ787" s="7" t="s">
        <v>67</v>
      </c>
    </row>
    <row r="788" spans="1:36" outlineLevel="2" x14ac:dyDescent="0.25">
      <c r="A788" s="102"/>
      <c r="B788" s="99"/>
      <c r="C788" s="101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9"/>
      <c r="O788" s="109"/>
      <c r="P788" s="103"/>
      <c r="Q788" s="117"/>
      <c r="R788" s="11">
        <f t="shared" ref="R788:Z788" si="858">SUBTOTAL(9,R783:R787)</f>
        <v>5160.8999999999996</v>
      </c>
      <c r="S788" s="6">
        <f t="shared" si="858"/>
        <v>0</v>
      </c>
      <c r="T788" s="20">
        <f t="shared" si="858"/>
        <v>5160.8999999999996</v>
      </c>
      <c r="U788" s="11">
        <f t="shared" si="858"/>
        <v>0</v>
      </c>
      <c r="V788" s="6">
        <f t="shared" si="858"/>
        <v>0</v>
      </c>
      <c r="W788" s="20">
        <f t="shared" si="858"/>
        <v>0</v>
      </c>
      <c r="X788" s="11">
        <f t="shared" si="858"/>
        <v>5160.8999999999996</v>
      </c>
      <c r="Y788" s="6">
        <f t="shared" si="858"/>
        <v>0</v>
      </c>
      <c r="Z788" s="20">
        <f t="shared" si="858"/>
        <v>5160.8999999999996</v>
      </c>
      <c r="AA788" s="25"/>
      <c r="AB788" s="25"/>
      <c r="AC788" s="25"/>
      <c r="AD788" s="25"/>
      <c r="AE788" s="25"/>
      <c r="AF788" s="25"/>
      <c r="AG788" s="25"/>
      <c r="AH788" s="25"/>
      <c r="AI788" s="25"/>
      <c r="AJ788" s="118" t="s">
        <v>276</v>
      </c>
    </row>
    <row r="789" spans="1:36" outlineLevel="3" x14ac:dyDescent="0.25">
      <c r="A789" s="102" t="s">
        <v>150</v>
      </c>
      <c r="B789" s="99">
        <v>215.07</v>
      </c>
      <c r="N789" s="23">
        <f>B789</f>
        <v>215.07</v>
      </c>
      <c r="O789" s="23">
        <f>SUM(B789:M789)</f>
        <v>215.07</v>
      </c>
      <c r="P789" s="103"/>
      <c r="Q789" s="117">
        <v>1</v>
      </c>
      <c r="R789" s="11">
        <f>IF(LEFT(AJ789,6)="Direct",N789,0)</f>
        <v>215.07</v>
      </c>
      <c r="S789" s="6">
        <f>N789-R789</f>
        <v>0</v>
      </c>
      <c r="T789" s="20">
        <f>R789+S789</f>
        <v>215.07</v>
      </c>
      <c r="U789" s="11">
        <f>IF(LEFT(AJ789,9)="direct-wa", N789,0)</f>
        <v>215.07</v>
      </c>
      <c r="V789" s="6">
        <f>IF(AJ789="direct-wa",0,N789*Q789)</f>
        <v>0</v>
      </c>
      <c r="W789" s="20">
        <f>U789+V789</f>
        <v>215.07</v>
      </c>
      <c r="X789" s="11">
        <f>IF(LEFT(AJ789,9)="direct-or",N789,0)</f>
        <v>0</v>
      </c>
      <c r="Y789" s="6">
        <f>S789-V789</f>
        <v>0</v>
      </c>
      <c r="Z789" s="20">
        <f>X789+Y789</f>
        <v>0</v>
      </c>
      <c r="AA789" s="25">
        <f>IF(LEFT(AJ789,6)="Direct",O789,0)</f>
        <v>215.07</v>
      </c>
      <c r="AB789" s="25">
        <f>O789-AA789</f>
        <v>0</v>
      </c>
      <c r="AC789" s="25">
        <f>AA789+AB789</f>
        <v>215.07</v>
      </c>
      <c r="AD789" s="25">
        <f>IF(LEFT(AJ789,9)="direct-wa", O789,0)</f>
        <v>215.07</v>
      </c>
      <c r="AE789" s="25">
        <f>IF(AJ789="direct-wa",0,O789*Q789)</f>
        <v>0</v>
      </c>
      <c r="AF789" s="25">
        <f>AD789+AE789</f>
        <v>215.07</v>
      </c>
      <c r="AG789" s="25">
        <f>IF(LEFT(AJ789,9)="direct-or",O789,0)</f>
        <v>0</v>
      </c>
      <c r="AH789" s="25">
        <f>AB789-AE789</f>
        <v>0</v>
      </c>
      <c r="AI789" s="25">
        <f>AG789+AH789</f>
        <v>0</v>
      </c>
      <c r="AJ789" s="7" t="s">
        <v>65</v>
      </c>
    </row>
    <row r="790" spans="1:36" outlineLevel="2" x14ac:dyDescent="0.25">
      <c r="A790" s="102"/>
      <c r="B790" s="99"/>
      <c r="C790" s="101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9"/>
      <c r="O790" s="109"/>
      <c r="P790" s="103"/>
      <c r="Q790" s="117"/>
      <c r="R790" s="11">
        <f t="shared" ref="R790:Z790" si="859">SUBTOTAL(9,R789:R789)</f>
        <v>215.07</v>
      </c>
      <c r="S790" s="6">
        <f t="shared" si="859"/>
        <v>0</v>
      </c>
      <c r="T790" s="20">
        <f t="shared" si="859"/>
        <v>215.07</v>
      </c>
      <c r="U790" s="11">
        <f t="shared" si="859"/>
        <v>215.07</v>
      </c>
      <c r="V790" s="6">
        <f t="shared" si="859"/>
        <v>0</v>
      </c>
      <c r="W790" s="20">
        <f t="shared" si="859"/>
        <v>215.07</v>
      </c>
      <c r="X790" s="11">
        <f t="shared" si="859"/>
        <v>0</v>
      </c>
      <c r="Y790" s="6">
        <f t="shared" si="859"/>
        <v>0</v>
      </c>
      <c r="Z790" s="20">
        <f t="shared" si="859"/>
        <v>0</v>
      </c>
      <c r="AA790" s="25"/>
      <c r="AB790" s="25"/>
      <c r="AC790" s="25"/>
      <c r="AD790" s="25"/>
      <c r="AE790" s="25"/>
      <c r="AF790" s="25"/>
      <c r="AG790" s="25"/>
      <c r="AH790" s="25"/>
      <c r="AI790" s="25"/>
      <c r="AJ790" s="118" t="s">
        <v>279</v>
      </c>
    </row>
    <row r="791" spans="1:36" outlineLevel="3" x14ac:dyDescent="0.25">
      <c r="A791" s="102" t="s">
        <v>150</v>
      </c>
      <c r="B791" s="99">
        <v>1143</v>
      </c>
      <c r="N791" s="23">
        <f t="shared" ref="N791:N817" si="860">B791</f>
        <v>1143</v>
      </c>
      <c r="O791" s="23">
        <f t="shared" ref="O791:O817" si="861">SUM(B791:M791)</f>
        <v>1143</v>
      </c>
      <c r="P791" s="103"/>
      <c r="Q791" s="117">
        <v>9.9400000000000002E-2</v>
      </c>
      <c r="R791" s="11">
        <f t="shared" ref="R791:R817" si="862">IF(LEFT(AJ791,6)="Direct",N791,0)</f>
        <v>0</v>
      </c>
      <c r="S791" s="6">
        <f t="shared" ref="S791:S817" si="863">N791-R791</f>
        <v>1143</v>
      </c>
      <c r="T791" s="20">
        <f t="shared" ref="T791:T817" si="864">R791+S791</f>
        <v>1143</v>
      </c>
      <c r="U791" s="11">
        <f t="shared" ref="U791:U817" si="865">IF(LEFT(AJ791,9)="direct-wa", N791,0)</f>
        <v>0</v>
      </c>
      <c r="V791" s="6">
        <f t="shared" ref="V791:V817" si="866">IF(AJ791="direct-wa",0,N791*Q791)</f>
        <v>113.6142</v>
      </c>
      <c r="W791" s="20">
        <f t="shared" ref="W791:W817" si="867">U791+V791</f>
        <v>113.6142</v>
      </c>
      <c r="X791" s="11">
        <f t="shared" ref="X791:X817" si="868">IF(LEFT(AJ791,9)="direct-or",N791,0)</f>
        <v>0</v>
      </c>
      <c r="Y791" s="6">
        <f t="shared" ref="Y791:Y817" si="869">S791-V791</f>
        <v>1029.3858</v>
      </c>
      <c r="Z791" s="20">
        <f t="shared" ref="Z791:Z817" si="870">X791+Y791</f>
        <v>1029.3858</v>
      </c>
      <c r="AA791" s="25">
        <f t="shared" ref="AA791:AA817" si="871">IF(LEFT(AJ791,6)="Direct",O791,0)</f>
        <v>0</v>
      </c>
      <c r="AB791" s="25">
        <f t="shared" ref="AB791:AB817" si="872">O791-AA791</f>
        <v>1143</v>
      </c>
      <c r="AC791" s="25">
        <f t="shared" ref="AC791:AC817" si="873">AA791+AB791</f>
        <v>1143</v>
      </c>
      <c r="AD791" s="25">
        <f t="shared" ref="AD791:AD817" si="874">IF(LEFT(AJ791,9)="direct-wa", O791,0)</f>
        <v>0</v>
      </c>
      <c r="AE791" s="25">
        <f t="shared" ref="AE791:AE817" si="875">IF(AJ791="direct-wa",0,O791*Q791)</f>
        <v>113.6142</v>
      </c>
      <c r="AF791" s="25">
        <f t="shared" ref="AF791:AF817" si="876">AD791+AE791</f>
        <v>113.6142</v>
      </c>
      <c r="AG791" s="25">
        <f t="shared" ref="AG791:AG817" si="877">IF(LEFT(AJ791,9)="direct-or",O791,0)</f>
        <v>0</v>
      </c>
      <c r="AH791" s="25">
        <f t="shared" ref="AH791:AH817" si="878">AB791-AE791</f>
        <v>1029.3858</v>
      </c>
      <c r="AI791" s="25">
        <f t="shared" ref="AI791:AI817" si="879">AG791+AH791</f>
        <v>1029.3858</v>
      </c>
      <c r="AJ791" s="7" t="s">
        <v>57</v>
      </c>
    </row>
    <row r="792" spans="1:36" outlineLevel="3" x14ac:dyDescent="0.25">
      <c r="A792" s="102" t="s">
        <v>150</v>
      </c>
      <c r="B792" s="99">
        <v>18732.11</v>
      </c>
      <c r="N792" s="23">
        <f t="shared" si="860"/>
        <v>18732.11</v>
      </c>
      <c r="O792" s="23">
        <f t="shared" si="861"/>
        <v>18732.11</v>
      </c>
      <c r="P792" s="103"/>
      <c r="Q792" s="117">
        <v>9.9400000000000002E-2</v>
      </c>
      <c r="R792" s="11">
        <f t="shared" si="862"/>
        <v>0</v>
      </c>
      <c r="S792" s="6">
        <f t="shared" si="863"/>
        <v>18732.11</v>
      </c>
      <c r="T792" s="20">
        <f t="shared" si="864"/>
        <v>18732.11</v>
      </c>
      <c r="U792" s="11">
        <f t="shared" si="865"/>
        <v>0</v>
      </c>
      <c r="V792" s="6">
        <f t="shared" si="866"/>
        <v>1861.9717340000002</v>
      </c>
      <c r="W792" s="20">
        <f t="shared" si="867"/>
        <v>1861.9717340000002</v>
      </c>
      <c r="X792" s="11">
        <f t="shared" si="868"/>
        <v>0</v>
      </c>
      <c r="Y792" s="6">
        <f t="shared" si="869"/>
        <v>16870.138266000002</v>
      </c>
      <c r="Z792" s="20">
        <f t="shared" si="870"/>
        <v>16870.138266000002</v>
      </c>
      <c r="AA792" s="25">
        <f t="shared" si="871"/>
        <v>0</v>
      </c>
      <c r="AB792" s="25">
        <f t="shared" si="872"/>
        <v>18732.11</v>
      </c>
      <c r="AC792" s="25">
        <f t="shared" si="873"/>
        <v>18732.11</v>
      </c>
      <c r="AD792" s="25">
        <f t="shared" si="874"/>
        <v>0</v>
      </c>
      <c r="AE792" s="25">
        <f t="shared" si="875"/>
        <v>1861.9717340000002</v>
      </c>
      <c r="AF792" s="25">
        <f t="shared" si="876"/>
        <v>1861.9717340000002</v>
      </c>
      <c r="AG792" s="25">
        <f t="shared" si="877"/>
        <v>0</v>
      </c>
      <c r="AH792" s="25">
        <f t="shared" si="878"/>
        <v>16870.138266000002</v>
      </c>
      <c r="AI792" s="25">
        <f t="shared" si="879"/>
        <v>16870.138266000002</v>
      </c>
      <c r="AJ792" s="7" t="s">
        <v>57</v>
      </c>
    </row>
    <row r="793" spans="1:36" outlineLevel="3" x14ac:dyDescent="0.25">
      <c r="A793" s="102" t="s">
        <v>150</v>
      </c>
      <c r="B793" s="99">
        <v>38.35</v>
      </c>
      <c r="N793" s="23">
        <f t="shared" si="860"/>
        <v>38.35</v>
      </c>
      <c r="O793" s="23">
        <f t="shared" si="861"/>
        <v>38.35</v>
      </c>
      <c r="P793" s="103"/>
      <c r="Q793" s="117">
        <v>9.9400000000000002E-2</v>
      </c>
      <c r="R793" s="11">
        <f t="shared" si="862"/>
        <v>0</v>
      </c>
      <c r="S793" s="6">
        <f t="shared" si="863"/>
        <v>38.35</v>
      </c>
      <c r="T793" s="20">
        <f t="shared" si="864"/>
        <v>38.35</v>
      </c>
      <c r="U793" s="11">
        <f t="shared" si="865"/>
        <v>0</v>
      </c>
      <c r="V793" s="6">
        <f t="shared" si="866"/>
        <v>3.8119900000000002</v>
      </c>
      <c r="W793" s="20">
        <f t="shared" si="867"/>
        <v>3.8119900000000002</v>
      </c>
      <c r="X793" s="11">
        <f t="shared" si="868"/>
        <v>0</v>
      </c>
      <c r="Y793" s="6">
        <f t="shared" si="869"/>
        <v>34.53801</v>
      </c>
      <c r="Z793" s="20">
        <f t="shared" si="870"/>
        <v>34.53801</v>
      </c>
      <c r="AA793" s="25">
        <f t="shared" si="871"/>
        <v>0</v>
      </c>
      <c r="AB793" s="25">
        <f t="shared" si="872"/>
        <v>38.35</v>
      </c>
      <c r="AC793" s="25">
        <f t="shared" si="873"/>
        <v>38.35</v>
      </c>
      <c r="AD793" s="25">
        <f t="shared" si="874"/>
        <v>0</v>
      </c>
      <c r="AE793" s="25">
        <f t="shared" si="875"/>
        <v>3.8119900000000002</v>
      </c>
      <c r="AF793" s="25">
        <f t="shared" si="876"/>
        <v>3.8119900000000002</v>
      </c>
      <c r="AG793" s="25">
        <f t="shared" si="877"/>
        <v>0</v>
      </c>
      <c r="AH793" s="25">
        <f t="shared" si="878"/>
        <v>34.53801</v>
      </c>
      <c r="AI793" s="25">
        <f t="shared" si="879"/>
        <v>34.53801</v>
      </c>
      <c r="AJ793" s="7" t="s">
        <v>57</v>
      </c>
    </row>
    <row r="794" spans="1:36" outlineLevel="3" x14ac:dyDescent="0.25">
      <c r="A794" s="102" t="s">
        <v>150</v>
      </c>
      <c r="B794" s="99">
        <v>19200.16</v>
      </c>
      <c r="N794" s="23">
        <f t="shared" si="860"/>
        <v>19200.16</v>
      </c>
      <c r="O794" s="23">
        <f t="shared" si="861"/>
        <v>19200.16</v>
      </c>
      <c r="P794" s="103"/>
      <c r="Q794" s="117">
        <v>9.9400000000000002E-2</v>
      </c>
      <c r="R794" s="11">
        <f t="shared" si="862"/>
        <v>0</v>
      </c>
      <c r="S794" s="6">
        <f t="shared" si="863"/>
        <v>19200.16</v>
      </c>
      <c r="T794" s="20">
        <f t="shared" si="864"/>
        <v>19200.16</v>
      </c>
      <c r="U794" s="11">
        <f t="shared" si="865"/>
        <v>0</v>
      </c>
      <c r="V794" s="6">
        <f t="shared" si="866"/>
        <v>1908.4959040000001</v>
      </c>
      <c r="W794" s="20">
        <f t="shared" si="867"/>
        <v>1908.4959040000001</v>
      </c>
      <c r="X794" s="11">
        <f t="shared" si="868"/>
        <v>0</v>
      </c>
      <c r="Y794" s="6">
        <f t="shared" si="869"/>
        <v>17291.664096</v>
      </c>
      <c r="Z794" s="20">
        <f t="shared" si="870"/>
        <v>17291.664096</v>
      </c>
      <c r="AA794" s="25">
        <f t="shared" si="871"/>
        <v>0</v>
      </c>
      <c r="AB794" s="25">
        <f t="shared" si="872"/>
        <v>19200.16</v>
      </c>
      <c r="AC794" s="25">
        <f t="shared" si="873"/>
        <v>19200.16</v>
      </c>
      <c r="AD794" s="25">
        <f t="shared" si="874"/>
        <v>0</v>
      </c>
      <c r="AE794" s="25">
        <f t="shared" si="875"/>
        <v>1908.4959040000001</v>
      </c>
      <c r="AF794" s="25">
        <f t="shared" si="876"/>
        <v>1908.4959040000001</v>
      </c>
      <c r="AG794" s="25">
        <f t="shared" si="877"/>
        <v>0</v>
      </c>
      <c r="AH794" s="25">
        <f t="shared" si="878"/>
        <v>17291.664096</v>
      </c>
      <c r="AI794" s="25">
        <f t="shared" si="879"/>
        <v>17291.664096</v>
      </c>
      <c r="AJ794" s="7" t="s">
        <v>57</v>
      </c>
    </row>
    <row r="795" spans="1:36" outlineLevel="3" x14ac:dyDescent="0.25">
      <c r="A795" s="102" t="s">
        <v>150</v>
      </c>
      <c r="B795" s="99">
        <v>21545.08</v>
      </c>
      <c r="N795" s="23">
        <f t="shared" si="860"/>
        <v>21545.08</v>
      </c>
      <c r="O795" s="23">
        <f t="shared" si="861"/>
        <v>21545.08</v>
      </c>
      <c r="P795" s="103"/>
      <c r="Q795" s="117">
        <v>9.9400000000000002E-2</v>
      </c>
      <c r="R795" s="11">
        <f t="shared" si="862"/>
        <v>0</v>
      </c>
      <c r="S795" s="6">
        <f t="shared" si="863"/>
        <v>21545.08</v>
      </c>
      <c r="T795" s="20">
        <f t="shared" si="864"/>
        <v>21545.08</v>
      </c>
      <c r="U795" s="11">
        <f t="shared" si="865"/>
        <v>0</v>
      </c>
      <c r="V795" s="6">
        <f t="shared" si="866"/>
        <v>2141.5809520000003</v>
      </c>
      <c r="W795" s="20">
        <f t="shared" si="867"/>
        <v>2141.5809520000003</v>
      </c>
      <c r="X795" s="11">
        <f t="shared" si="868"/>
        <v>0</v>
      </c>
      <c r="Y795" s="6">
        <f t="shared" si="869"/>
        <v>19403.499048000001</v>
      </c>
      <c r="Z795" s="20">
        <f t="shared" si="870"/>
        <v>19403.499048000001</v>
      </c>
      <c r="AA795" s="25">
        <f t="shared" si="871"/>
        <v>0</v>
      </c>
      <c r="AB795" s="25">
        <f t="shared" si="872"/>
        <v>21545.08</v>
      </c>
      <c r="AC795" s="25">
        <f t="shared" si="873"/>
        <v>21545.08</v>
      </c>
      <c r="AD795" s="25">
        <f t="shared" si="874"/>
        <v>0</v>
      </c>
      <c r="AE795" s="25">
        <f t="shared" si="875"/>
        <v>2141.5809520000003</v>
      </c>
      <c r="AF795" s="25">
        <f t="shared" si="876"/>
        <v>2141.5809520000003</v>
      </c>
      <c r="AG795" s="25">
        <f t="shared" si="877"/>
        <v>0</v>
      </c>
      <c r="AH795" s="25">
        <f t="shared" si="878"/>
        <v>19403.499048000001</v>
      </c>
      <c r="AI795" s="25">
        <f t="shared" si="879"/>
        <v>19403.499048000001</v>
      </c>
      <c r="AJ795" s="7" t="s">
        <v>57</v>
      </c>
    </row>
    <row r="796" spans="1:36" outlineLevel="3" x14ac:dyDescent="0.25">
      <c r="A796" s="102" t="s">
        <v>150</v>
      </c>
      <c r="B796" s="99">
        <v>4515.05</v>
      </c>
      <c r="N796" s="23">
        <f t="shared" si="860"/>
        <v>4515.05</v>
      </c>
      <c r="O796" s="23">
        <f t="shared" si="861"/>
        <v>4515.05</v>
      </c>
      <c r="P796" s="103"/>
      <c r="Q796" s="117">
        <v>9.9400000000000002E-2</v>
      </c>
      <c r="R796" s="11">
        <f t="shared" si="862"/>
        <v>0</v>
      </c>
      <c r="S796" s="6">
        <f t="shared" si="863"/>
        <v>4515.05</v>
      </c>
      <c r="T796" s="20">
        <f t="shared" si="864"/>
        <v>4515.05</v>
      </c>
      <c r="U796" s="11">
        <f t="shared" si="865"/>
        <v>0</v>
      </c>
      <c r="V796" s="6">
        <f t="shared" si="866"/>
        <v>448.79597000000001</v>
      </c>
      <c r="W796" s="20">
        <f t="shared" si="867"/>
        <v>448.79597000000001</v>
      </c>
      <c r="X796" s="11">
        <f t="shared" si="868"/>
        <v>0</v>
      </c>
      <c r="Y796" s="6">
        <f t="shared" si="869"/>
        <v>4066.2540300000001</v>
      </c>
      <c r="Z796" s="20">
        <f t="shared" si="870"/>
        <v>4066.2540300000001</v>
      </c>
      <c r="AA796" s="25">
        <f t="shared" si="871"/>
        <v>0</v>
      </c>
      <c r="AB796" s="25">
        <f t="shared" si="872"/>
        <v>4515.05</v>
      </c>
      <c r="AC796" s="25">
        <f t="shared" si="873"/>
        <v>4515.05</v>
      </c>
      <c r="AD796" s="25">
        <f t="shared" si="874"/>
        <v>0</v>
      </c>
      <c r="AE796" s="25">
        <f t="shared" si="875"/>
        <v>448.79597000000001</v>
      </c>
      <c r="AF796" s="25">
        <f t="shared" si="876"/>
        <v>448.79597000000001</v>
      </c>
      <c r="AG796" s="25">
        <f t="shared" si="877"/>
        <v>0</v>
      </c>
      <c r="AH796" s="25">
        <f t="shared" si="878"/>
        <v>4066.2540300000001</v>
      </c>
      <c r="AI796" s="25">
        <f t="shared" si="879"/>
        <v>4066.2540300000001</v>
      </c>
      <c r="AJ796" s="7" t="s">
        <v>57</v>
      </c>
    </row>
    <row r="797" spans="1:36" outlineLevel="3" x14ac:dyDescent="0.25">
      <c r="A797" s="102" t="s">
        <v>150</v>
      </c>
      <c r="B797" s="99">
        <v>589.9</v>
      </c>
      <c r="N797" s="23">
        <f t="shared" si="860"/>
        <v>589.9</v>
      </c>
      <c r="O797" s="23">
        <f t="shared" si="861"/>
        <v>589.9</v>
      </c>
      <c r="P797" s="103"/>
      <c r="Q797" s="117">
        <v>9.9400000000000002E-2</v>
      </c>
      <c r="R797" s="11">
        <f t="shared" si="862"/>
        <v>0</v>
      </c>
      <c r="S797" s="6">
        <f t="shared" si="863"/>
        <v>589.9</v>
      </c>
      <c r="T797" s="20">
        <f t="shared" si="864"/>
        <v>589.9</v>
      </c>
      <c r="U797" s="11">
        <f t="shared" si="865"/>
        <v>0</v>
      </c>
      <c r="V797" s="6">
        <f t="shared" si="866"/>
        <v>58.636060000000001</v>
      </c>
      <c r="W797" s="20">
        <f t="shared" si="867"/>
        <v>58.636060000000001</v>
      </c>
      <c r="X797" s="11">
        <f t="shared" si="868"/>
        <v>0</v>
      </c>
      <c r="Y797" s="6">
        <f t="shared" si="869"/>
        <v>531.26393999999993</v>
      </c>
      <c r="Z797" s="20">
        <f t="shared" si="870"/>
        <v>531.26393999999993</v>
      </c>
      <c r="AA797" s="25">
        <f t="shared" si="871"/>
        <v>0</v>
      </c>
      <c r="AB797" s="25">
        <f t="shared" si="872"/>
        <v>589.9</v>
      </c>
      <c r="AC797" s="25">
        <f t="shared" si="873"/>
        <v>589.9</v>
      </c>
      <c r="AD797" s="25">
        <f t="shared" si="874"/>
        <v>0</v>
      </c>
      <c r="AE797" s="25">
        <f t="shared" si="875"/>
        <v>58.636060000000001</v>
      </c>
      <c r="AF797" s="25">
        <f t="shared" si="876"/>
        <v>58.636060000000001</v>
      </c>
      <c r="AG797" s="25">
        <f t="shared" si="877"/>
        <v>0</v>
      </c>
      <c r="AH797" s="25">
        <f t="shared" si="878"/>
        <v>531.26393999999993</v>
      </c>
      <c r="AI797" s="25">
        <f t="shared" si="879"/>
        <v>531.26393999999993</v>
      </c>
      <c r="AJ797" s="7" t="s">
        <v>57</v>
      </c>
    </row>
    <row r="798" spans="1:36" outlineLevel="3" x14ac:dyDescent="0.25">
      <c r="A798" s="102" t="s">
        <v>150</v>
      </c>
      <c r="B798" s="99">
        <v>14.95</v>
      </c>
      <c r="N798" s="23">
        <f t="shared" si="860"/>
        <v>14.95</v>
      </c>
      <c r="O798" s="23">
        <f t="shared" si="861"/>
        <v>14.95</v>
      </c>
      <c r="P798" s="103"/>
      <c r="Q798" s="117">
        <v>9.9400000000000002E-2</v>
      </c>
      <c r="R798" s="11">
        <f t="shared" si="862"/>
        <v>0</v>
      </c>
      <c r="S798" s="6">
        <f t="shared" si="863"/>
        <v>14.95</v>
      </c>
      <c r="T798" s="20">
        <f t="shared" si="864"/>
        <v>14.95</v>
      </c>
      <c r="U798" s="11">
        <f t="shared" si="865"/>
        <v>0</v>
      </c>
      <c r="V798" s="6">
        <f t="shared" si="866"/>
        <v>1.48603</v>
      </c>
      <c r="W798" s="20">
        <f t="shared" si="867"/>
        <v>1.48603</v>
      </c>
      <c r="X798" s="11">
        <f t="shared" si="868"/>
        <v>0</v>
      </c>
      <c r="Y798" s="6">
        <f t="shared" si="869"/>
        <v>13.46397</v>
      </c>
      <c r="Z798" s="20">
        <f t="shared" si="870"/>
        <v>13.46397</v>
      </c>
      <c r="AA798" s="25">
        <f t="shared" si="871"/>
        <v>0</v>
      </c>
      <c r="AB798" s="25">
        <f t="shared" si="872"/>
        <v>14.95</v>
      </c>
      <c r="AC798" s="25">
        <f t="shared" si="873"/>
        <v>14.95</v>
      </c>
      <c r="AD798" s="25">
        <f t="shared" si="874"/>
        <v>0</v>
      </c>
      <c r="AE798" s="25">
        <f t="shared" si="875"/>
        <v>1.48603</v>
      </c>
      <c r="AF798" s="25">
        <f t="shared" si="876"/>
        <v>1.48603</v>
      </c>
      <c r="AG798" s="25">
        <f t="shared" si="877"/>
        <v>0</v>
      </c>
      <c r="AH798" s="25">
        <f t="shared" si="878"/>
        <v>13.46397</v>
      </c>
      <c r="AI798" s="25">
        <f t="shared" si="879"/>
        <v>13.46397</v>
      </c>
      <c r="AJ798" s="7" t="s">
        <v>57</v>
      </c>
    </row>
    <row r="799" spans="1:36" outlineLevel="3" x14ac:dyDescent="0.25">
      <c r="A799" s="102" t="s">
        <v>150</v>
      </c>
      <c r="B799" s="99">
        <v>38624.42</v>
      </c>
      <c r="N799" s="23">
        <f t="shared" si="860"/>
        <v>38624.42</v>
      </c>
      <c r="O799" s="23">
        <f t="shared" si="861"/>
        <v>38624.42</v>
      </c>
      <c r="P799" s="103"/>
      <c r="Q799" s="117">
        <v>9.9400000000000002E-2</v>
      </c>
      <c r="R799" s="11">
        <f t="shared" si="862"/>
        <v>0</v>
      </c>
      <c r="S799" s="6">
        <f t="shared" si="863"/>
        <v>38624.42</v>
      </c>
      <c r="T799" s="20">
        <f t="shared" si="864"/>
        <v>38624.42</v>
      </c>
      <c r="U799" s="11">
        <f t="shared" si="865"/>
        <v>0</v>
      </c>
      <c r="V799" s="6">
        <f t="shared" si="866"/>
        <v>3839.2673479999999</v>
      </c>
      <c r="W799" s="20">
        <f t="shared" si="867"/>
        <v>3839.2673479999999</v>
      </c>
      <c r="X799" s="11">
        <f t="shared" si="868"/>
        <v>0</v>
      </c>
      <c r="Y799" s="6">
        <f t="shared" si="869"/>
        <v>34785.152651999997</v>
      </c>
      <c r="Z799" s="20">
        <f t="shared" si="870"/>
        <v>34785.152651999997</v>
      </c>
      <c r="AA799" s="25">
        <f t="shared" si="871"/>
        <v>0</v>
      </c>
      <c r="AB799" s="25">
        <f t="shared" si="872"/>
        <v>38624.42</v>
      </c>
      <c r="AC799" s="25">
        <f t="shared" si="873"/>
        <v>38624.42</v>
      </c>
      <c r="AD799" s="25">
        <f t="shared" si="874"/>
        <v>0</v>
      </c>
      <c r="AE799" s="25">
        <f t="shared" si="875"/>
        <v>3839.2673479999999</v>
      </c>
      <c r="AF799" s="25">
        <f t="shared" si="876"/>
        <v>3839.2673479999999</v>
      </c>
      <c r="AG799" s="25">
        <f t="shared" si="877"/>
        <v>0</v>
      </c>
      <c r="AH799" s="25">
        <f t="shared" si="878"/>
        <v>34785.152651999997</v>
      </c>
      <c r="AI799" s="25">
        <f t="shared" si="879"/>
        <v>34785.152651999997</v>
      </c>
      <c r="AJ799" s="7" t="s">
        <v>57</v>
      </c>
    </row>
    <row r="800" spans="1:36" outlineLevel="3" x14ac:dyDescent="0.25">
      <c r="A800" s="102" t="s">
        <v>150</v>
      </c>
      <c r="B800" s="99">
        <v>549.52</v>
      </c>
      <c r="N800" s="23">
        <f t="shared" si="860"/>
        <v>549.52</v>
      </c>
      <c r="O800" s="23">
        <f t="shared" si="861"/>
        <v>549.52</v>
      </c>
      <c r="P800" s="103"/>
      <c r="Q800" s="117">
        <v>9.9400000000000002E-2</v>
      </c>
      <c r="R800" s="11">
        <f t="shared" si="862"/>
        <v>0</v>
      </c>
      <c r="S800" s="6">
        <f t="shared" si="863"/>
        <v>549.52</v>
      </c>
      <c r="T800" s="20">
        <f t="shared" si="864"/>
        <v>549.52</v>
      </c>
      <c r="U800" s="11">
        <f t="shared" si="865"/>
        <v>0</v>
      </c>
      <c r="V800" s="6">
        <f t="shared" si="866"/>
        <v>54.622287999999998</v>
      </c>
      <c r="W800" s="20">
        <f t="shared" si="867"/>
        <v>54.622287999999998</v>
      </c>
      <c r="X800" s="11">
        <f t="shared" si="868"/>
        <v>0</v>
      </c>
      <c r="Y800" s="6">
        <f t="shared" si="869"/>
        <v>494.89771199999996</v>
      </c>
      <c r="Z800" s="20">
        <f t="shared" si="870"/>
        <v>494.89771199999996</v>
      </c>
      <c r="AA800" s="25">
        <f t="shared" si="871"/>
        <v>0</v>
      </c>
      <c r="AB800" s="25">
        <f t="shared" si="872"/>
        <v>549.52</v>
      </c>
      <c r="AC800" s="25">
        <f t="shared" si="873"/>
        <v>549.52</v>
      </c>
      <c r="AD800" s="25">
        <f t="shared" si="874"/>
        <v>0</v>
      </c>
      <c r="AE800" s="25">
        <f t="shared" si="875"/>
        <v>54.622287999999998</v>
      </c>
      <c r="AF800" s="25">
        <f t="shared" si="876"/>
        <v>54.622287999999998</v>
      </c>
      <c r="AG800" s="25">
        <f t="shared" si="877"/>
        <v>0</v>
      </c>
      <c r="AH800" s="25">
        <f t="shared" si="878"/>
        <v>494.89771199999996</v>
      </c>
      <c r="AI800" s="25">
        <f t="shared" si="879"/>
        <v>494.89771199999996</v>
      </c>
      <c r="AJ800" s="7" t="s">
        <v>57</v>
      </c>
    </row>
    <row r="801" spans="1:36" outlineLevel="3" x14ac:dyDescent="0.25">
      <c r="A801" s="102" t="s">
        <v>150</v>
      </c>
      <c r="B801" s="99"/>
      <c r="N801" s="23">
        <f t="shared" si="860"/>
        <v>0</v>
      </c>
      <c r="O801" s="23">
        <f t="shared" si="861"/>
        <v>0</v>
      </c>
      <c r="P801" s="103"/>
      <c r="Q801" s="117">
        <v>9.9400000000000002E-2</v>
      </c>
      <c r="R801" s="11">
        <f t="shared" si="862"/>
        <v>0</v>
      </c>
      <c r="S801" s="6">
        <f t="shared" si="863"/>
        <v>0</v>
      </c>
      <c r="T801" s="20">
        <f t="shared" si="864"/>
        <v>0</v>
      </c>
      <c r="U801" s="11">
        <f t="shared" si="865"/>
        <v>0</v>
      </c>
      <c r="V801" s="6">
        <f t="shared" si="866"/>
        <v>0</v>
      </c>
      <c r="W801" s="20">
        <f t="shared" si="867"/>
        <v>0</v>
      </c>
      <c r="X801" s="11">
        <f t="shared" si="868"/>
        <v>0</v>
      </c>
      <c r="Y801" s="6">
        <f t="shared" si="869"/>
        <v>0</v>
      </c>
      <c r="Z801" s="20">
        <f t="shared" si="870"/>
        <v>0</v>
      </c>
      <c r="AA801" s="25">
        <f t="shared" si="871"/>
        <v>0</v>
      </c>
      <c r="AB801" s="25">
        <f t="shared" si="872"/>
        <v>0</v>
      </c>
      <c r="AC801" s="25">
        <f t="shared" si="873"/>
        <v>0</v>
      </c>
      <c r="AD801" s="25">
        <f t="shared" si="874"/>
        <v>0</v>
      </c>
      <c r="AE801" s="25">
        <f t="shared" si="875"/>
        <v>0</v>
      </c>
      <c r="AF801" s="25">
        <f t="shared" si="876"/>
        <v>0</v>
      </c>
      <c r="AG801" s="25">
        <f t="shared" si="877"/>
        <v>0</v>
      </c>
      <c r="AH801" s="25">
        <f t="shared" si="878"/>
        <v>0</v>
      </c>
      <c r="AI801" s="25">
        <f t="shared" si="879"/>
        <v>0</v>
      </c>
      <c r="AJ801" s="7" t="s">
        <v>57</v>
      </c>
    </row>
    <row r="802" spans="1:36" outlineLevel="3" x14ac:dyDescent="0.25">
      <c r="A802" s="102" t="s">
        <v>150</v>
      </c>
      <c r="B802" s="99"/>
      <c r="N802" s="23">
        <f t="shared" si="860"/>
        <v>0</v>
      </c>
      <c r="O802" s="23">
        <f t="shared" si="861"/>
        <v>0</v>
      </c>
      <c r="P802" s="103"/>
      <c r="Q802" s="117">
        <v>9.9400000000000002E-2</v>
      </c>
      <c r="R802" s="11">
        <f t="shared" si="862"/>
        <v>0</v>
      </c>
      <c r="S802" s="6">
        <f t="shared" si="863"/>
        <v>0</v>
      </c>
      <c r="T802" s="20">
        <f t="shared" si="864"/>
        <v>0</v>
      </c>
      <c r="U802" s="11">
        <f t="shared" si="865"/>
        <v>0</v>
      </c>
      <c r="V802" s="6">
        <f t="shared" si="866"/>
        <v>0</v>
      </c>
      <c r="W802" s="20">
        <f t="shared" si="867"/>
        <v>0</v>
      </c>
      <c r="X802" s="11">
        <f t="shared" si="868"/>
        <v>0</v>
      </c>
      <c r="Y802" s="6">
        <f t="shared" si="869"/>
        <v>0</v>
      </c>
      <c r="Z802" s="20">
        <f t="shared" si="870"/>
        <v>0</v>
      </c>
      <c r="AA802" s="25">
        <f t="shared" si="871"/>
        <v>0</v>
      </c>
      <c r="AB802" s="25">
        <f t="shared" si="872"/>
        <v>0</v>
      </c>
      <c r="AC802" s="25">
        <f t="shared" si="873"/>
        <v>0</v>
      </c>
      <c r="AD802" s="25">
        <f t="shared" si="874"/>
        <v>0</v>
      </c>
      <c r="AE802" s="25">
        <f t="shared" si="875"/>
        <v>0</v>
      </c>
      <c r="AF802" s="25">
        <f t="shared" si="876"/>
        <v>0</v>
      </c>
      <c r="AG802" s="25">
        <f t="shared" si="877"/>
        <v>0</v>
      </c>
      <c r="AH802" s="25">
        <f t="shared" si="878"/>
        <v>0</v>
      </c>
      <c r="AI802" s="25">
        <f t="shared" si="879"/>
        <v>0</v>
      </c>
      <c r="AJ802" s="7" t="s">
        <v>57</v>
      </c>
    </row>
    <row r="803" spans="1:36" outlineLevel="3" x14ac:dyDescent="0.25">
      <c r="A803" s="102" t="s">
        <v>150</v>
      </c>
      <c r="B803" s="99">
        <v>40503.33</v>
      </c>
      <c r="N803" s="23">
        <f t="shared" si="860"/>
        <v>40503.33</v>
      </c>
      <c r="O803" s="23">
        <f t="shared" si="861"/>
        <v>40503.33</v>
      </c>
      <c r="P803" s="103"/>
      <c r="Q803" s="117">
        <v>9.9400000000000002E-2</v>
      </c>
      <c r="R803" s="11">
        <f t="shared" si="862"/>
        <v>0</v>
      </c>
      <c r="S803" s="6">
        <f t="shared" si="863"/>
        <v>40503.33</v>
      </c>
      <c r="T803" s="20">
        <f t="shared" si="864"/>
        <v>40503.33</v>
      </c>
      <c r="U803" s="11">
        <f t="shared" si="865"/>
        <v>0</v>
      </c>
      <c r="V803" s="6">
        <f t="shared" si="866"/>
        <v>4026.0310020000002</v>
      </c>
      <c r="W803" s="20">
        <f t="shared" si="867"/>
        <v>4026.0310020000002</v>
      </c>
      <c r="X803" s="11">
        <f t="shared" si="868"/>
        <v>0</v>
      </c>
      <c r="Y803" s="6">
        <f t="shared" si="869"/>
        <v>36477.298997999998</v>
      </c>
      <c r="Z803" s="20">
        <f t="shared" si="870"/>
        <v>36477.298997999998</v>
      </c>
      <c r="AA803" s="25">
        <f t="shared" si="871"/>
        <v>0</v>
      </c>
      <c r="AB803" s="25">
        <f t="shared" si="872"/>
        <v>40503.33</v>
      </c>
      <c r="AC803" s="25">
        <f t="shared" si="873"/>
        <v>40503.33</v>
      </c>
      <c r="AD803" s="25">
        <f t="shared" si="874"/>
        <v>0</v>
      </c>
      <c r="AE803" s="25">
        <f t="shared" si="875"/>
        <v>4026.0310020000002</v>
      </c>
      <c r="AF803" s="25">
        <f t="shared" si="876"/>
        <v>4026.0310020000002</v>
      </c>
      <c r="AG803" s="25">
        <f t="shared" si="877"/>
        <v>0</v>
      </c>
      <c r="AH803" s="25">
        <f t="shared" si="878"/>
        <v>36477.298997999998</v>
      </c>
      <c r="AI803" s="25">
        <f t="shared" si="879"/>
        <v>36477.298997999998</v>
      </c>
      <c r="AJ803" s="7" t="s">
        <v>57</v>
      </c>
    </row>
    <row r="804" spans="1:36" outlineLevel="3" x14ac:dyDescent="0.25">
      <c r="A804" s="102" t="s">
        <v>150</v>
      </c>
      <c r="B804" s="99">
        <v>635.20000000000005</v>
      </c>
      <c r="N804" s="23">
        <f t="shared" si="860"/>
        <v>635.20000000000005</v>
      </c>
      <c r="O804" s="23">
        <f t="shared" si="861"/>
        <v>635.20000000000005</v>
      </c>
      <c r="P804" s="103"/>
      <c r="Q804" s="117">
        <v>9.9400000000000002E-2</v>
      </c>
      <c r="R804" s="11">
        <f t="shared" si="862"/>
        <v>0</v>
      </c>
      <c r="S804" s="6">
        <f t="shared" si="863"/>
        <v>635.20000000000005</v>
      </c>
      <c r="T804" s="20">
        <f t="shared" si="864"/>
        <v>635.20000000000005</v>
      </c>
      <c r="U804" s="11">
        <f t="shared" si="865"/>
        <v>0</v>
      </c>
      <c r="V804" s="6">
        <f t="shared" si="866"/>
        <v>63.138880000000007</v>
      </c>
      <c r="W804" s="20">
        <f t="shared" si="867"/>
        <v>63.138880000000007</v>
      </c>
      <c r="X804" s="11">
        <f t="shared" si="868"/>
        <v>0</v>
      </c>
      <c r="Y804" s="6">
        <f t="shared" si="869"/>
        <v>572.06112000000007</v>
      </c>
      <c r="Z804" s="20">
        <f t="shared" si="870"/>
        <v>572.06112000000007</v>
      </c>
      <c r="AA804" s="25">
        <f t="shared" si="871"/>
        <v>0</v>
      </c>
      <c r="AB804" s="25">
        <f t="shared" si="872"/>
        <v>635.20000000000005</v>
      </c>
      <c r="AC804" s="25">
        <f t="shared" si="873"/>
        <v>635.20000000000005</v>
      </c>
      <c r="AD804" s="25">
        <f t="shared" si="874"/>
        <v>0</v>
      </c>
      <c r="AE804" s="25">
        <f t="shared" si="875"/>
        <v>63.138880000000007</v>
      </c>
      <c r="AF804" s="25">
        <f t="shared" si="876"/>
        <v>63.138880000000007</v>
      </c>
      <c r="AG804" s="25">
        <f t="shared" si="877"/>
        <v>0</v>
      </c>
      <c r="AH804" s="25">
        <f t="shared" si="878"/>
        <v>572.06112000000007</v>
      </c>
      <c r="AI804" s="25">
        <f t="shared" si="879"/>
        <v>572.06112000000007</v>
      </c>
      <c r="AJ804" s="7" t="s">
        <v>57</v>
      </c>
    </row>
    <row r="805" spans="1:36" outlineLevel="3" x14ac:dyDescent="0.25">
      <c r="A805" s="102" t="s">
        <v>150</v>
      </c>
      <c r="B805" s="99">
        <v>4.3499999999999996</v>
      </c>
      <c r="N805" s="23">
        <f t="shared" si="860"/>
        <v>4.3499999999999996</v>
      </c>
      <c r="O805" s="23">
        <f t="shared" si="861"/>
        <v>4.3499999999999996</v>
      </c>
      <c r="P805" s="103"/>
      <c r="Q805" s="117">
        <v>9.9400000000000002E-2</v>
      </c>
      <c r="R805" s="11">
        <f t="shared" si="862"/>
        <v>0</v>
      </c>
      <c r="S805" s="6">
        <f t="shared" si="863"/>
        <v>4.3499999999999996</v>
      </c>
      <c r="T805" s="20">
        <f t="shared" si="864"/>
        <v>4.3499999999999996</v>
      </c>
      <c r="U805" s="11">
        <f t="shared" si="865"/>
        <v>0</v>
      </c>
      <c r="V805" s="6">
        <f t="shared" si="866"/>
        <v>0.43239</v>
      </c>
      <c r="W805" s="20">
        <f t="shared" si="867"/>
        <v>0.43239</v>
      </c>
      <c r="X805" s="11">
        <f t="shared" si="868"/>
        <v>0</v>
      </c>
      <c r="Y805" s="6">
        <f t="shared" si="869"/>
        <v>3.9176099999999998</v>
      </c>
      <c r="Z805" s="20">
        <f t="shared" si="870"/>
        <v>3.9176099999999998</v>
      </c>
      <c r="AA805" s="25">
        <f t="shared" si="871"/>
        <v>0</v>
      </c>
      <c r="AB805" s="25">
        <f t="shared" si="872"/>
        <v>4.3499999999999996</v>
      </c>
      <c r="AC805" s="25">
        <f t="shared" si="873"/>
        <v>4.3499999999999996</v>
      </c>
      <c r="AD805" s="25">
        <f t="shared" si="874"/>
        <v>0</v>
      </c>
      <c r="AE805" s="25">
        <f t="shared" si="875"/>
        <v>0.43239</v>
      </c>
      <c r="AF805" s="25">
        <f t="shared" si="876"/>
        <v>0.43239</v>
      </c>
      <c r="AG805" s="25">
        <f t="shared" si="877"/>
        <v>0</v>
      </c>
      <c r="AH805" s="25">
        <f t="shared" si="878"/>
        <v>3.9176099999999998</v>
      </c>
      <c r="AI805" s="25">
        <f t="shared" si="879"/>
        <v>3.9176099999999998</v>
      </c>
      <c r="AJ805" s="7" t="s">
        <v>57</v>
      </c>
    </row>
    <row r="806" spans="1:36" outlineLevel="3" x14ac:dyDescent="0.25">
      <c r="A806" s="102" t="s">
        <v>150</v>
      </c>
      <c r="B806" s="99">
        <v>4177.1899999999996</v>
      </c>
      <c r="N806" s="23">
        <f t="shared" si="860"/>
        <v>4177.1899999999996</v>
      </c>
      <c r="O806" s="23">
        <f t="shared" si="861"/>
        <v>4177.1899999999996</v>
      </c>
      <c r="P806" s="103"/>
      <c r="Q806" s="117">
        <v>9.9400000000000002E-2</v>
      </c>
      <c r="R806" s="11">
        <f t="shared" si="862"/>
        <v>0</v>
      </c>
      <c r="S806" s="6">
        <f t="shared" si="863"/>
        <v>4177.1899999999996</v>
      </c>
      <c r="T806" s="20">
        <f t="shared" si="864"/>
        <v>4177.1899999999996</v>
      </c>
      <c r="U806" s="11">
        <f t="shared" si="865"/>
        <v>0</v>
      </c>
      <c r="V806" s="6">
        <f t="shared" si="866"/>
        <v>415.21268599999996</v>
      </c>
      <c r="W806" s="20">
        <f t="shared" si="867"/>
        <v>415.21268599999996</v>
      </c>
      <c r="X806" s="11">
        <f t="shared" si="868"/>
        <v>0</v>
      </c>
      <c r="Y806" s="6">
        <f t="shared" si="869"/>
        <v>3761.9773139999998</v>
      </c>
      <c r="Z806" s="20">
        <f t="shared" si="870"/>
        <v>3761.9773139999998</v>
      </c>
      <c r="AA806" s="25">
        <f t="shared" si="871"/>
        <v>0</v>
      </c>
      <c r="AB806" s="25">
        <f t="shared" si="872"/>
        <v>4177.1899999999996</v>
      </c>
      <c r="AC806" s="25">
        <f t="shared" si="873"/>
        <v>4177.1899999999996</v>
      </c>
      <c r="AD806" s="25">
        <f t="shared" si="874"/>
        <v>0</v>
      </c>
      <c r="AE806" s="25">
        <f t="shared" si="875"/>
        <v>415.21268599999996</v>
      </c>
      <c r="AF806" s="25">
        <f t="shared" si="876"/>
        <v>415.21268599999996</v>
      </c>
      <c r="AG806" s="25">
        <f t="shared" si="877"/>
        <v>0</v>
      </c>
      <c r="AH806" s="25">
        <f t="shared" si="878"/>
        <v>3761.9773139999998</v>
      </c>
      <c r="AI806" s="25">
        <f t="shared" si="879"/>
        <v>3761.9773139999998</v>
      </c>
      <c r="AJ806" s="7" t="s">
        <v>57</v>
      </c>
    </row>
    <row r="807" spans="1:36" outlineLevel="3" x14ac:dyDescent="0.25">
      <c r="A807" s="102" t="s">
        <v>150</v>
      </c>
      <c r="B807" s="99">
        <v>206</v>
      </c>
      <c r="N807" s="23">
        <f t="shared" si="860"/>
        <v>206</v>
      </c>
      <c r="O807" s="23">
        <f t="shared" si="861"/>
        <v>206</v>
      </c>
      <c r="P807" s="103"/>
      <c r="Q807" s="117">
        <v>9.9400000000000002E-2</v>
      </c>
      <c r="R807" s="11">
        <f t="shared" si="862"/>
        <v>0</v>
      </c>
      <c r="S807" s="6">
        <f t="shared" si="863"/>
        <v>206</v>
      </c>
      <c r="T807" s="20">
        <f t="shared" si="864"/>
        <v>206</v>
      </c>
      <c r="U807" s="11">
        <f t="shared" si="865"/>
        <v>0</v>
      </c>
      <c r="V807" s="6">
        <f t="shared" si="866"/>
        <v>20.476400000000002</v>
      </c>
      <c r="W807" s="20">
        <f t="shared" si="867"/>
        <v>20.476400000000002</v>
      </c>
      <c r="X807" s="11">
        <f t="shared" si="868"/>
        <v>0</v>
      </c>
      <c r="Y807" s="6">
        <f t="shared" si="869"/>
        <v>185.52359999999999</v>
      </c>
      <c r="Z807" s="20">
        <f t="shared" si="870"/>
        <v>185.52359999999999</v>
      </c>
      <c r="AA807" s="25">
        <f t="shared" si="871"/>
        <v>0</v>
      </c>
      <c r="AB807" s="25">
        <f t="shared" si="872"/>
        <v>206</v>
      </c>
      <c r="AC807" s="25">
        <f t="shared" si="873"/>
        <v>206</v>
      </c>
      <c r="AD807" s="25">
        <f t="shared" si="874"/>
        <v>0</v>
      </c>
      <c r="AE807" s="25">
        <f t="shared" si="875"/>
        <v>20.476400000000002</v>
      </c>
      <c r="AF807" s="25">
        <f t="shared" si="876"/>
        <v>20.476400000000002</v>
      </c>
      <c r="AG807" s="25">
        <f t="shared" si="877"/>
        <v>0</v>
      </c>
      <c r="AH807" s="25">
        <f t="shared" si="878"/>
        <v>185.52359999999999</v>
      </c>
      <c r="AI807" s="25">
        <f t="shared" si="879"/>
        <v>185.52359999999999</v>
      </c>
      <c r="AJ807" s="7" t="s">
        <v>57</v>
      </c>
    </row>
    <row r="808" spans="1:36" outlineLevel="3" x14ac:dyDescent="0.25">
      <c r="A808" s="102" t="s">
        <v>150</v>
      </c>
      <c r="B808" s="99">
        <v>106825.21</v>
      </c>
      <c r="N808" s="23">
        <f t="shared" si="860"/>
        <v>106825.21</v>
      </c>
      <c r="O808" s="23">
        <f t="shared" si="861"/>
        <v>106825.21</v>
      </c>
      <c r="P808" s="103"/>
      <c r="Q808" s="117">
        <v>9.9400000000000002E-2</v>
      </c>
      <c r="R808" s="11">
        <f t="shared" si="862"/>
        <v>0</v>
      </c>
      <c r="S808" s="6">
        <f t="shared" si="863"/>
        <v>106825.21</v>
      </c>
      <c r="T808" s="20">
        <f t="shared" si="864"/>
        <v>106825.21</v>
      </c>
      <c r="U808" s="11">
        <f t="shared" si="865"/>
        <v>0</v>
      </c>
      <c r="V808" s="6">
        <f t="shared" si="866"/>
        <v>10618.425874</v>
      </c>
      <c r="W808" s="20">
        <f t="shared" si="867"/>
        <v>10618.425874</v>
      </c>
      <c r="X808" s="11">
        <f t="shared" si="868"/>
        <v>0</v>
      </c>
      <c r="Y808" s="6">
        <f t="shared" si="869"/>
        <v>96206.784126000013</v>
      </c>
      <c r="Z808" s="20">
        <f t="shared" si="870"/>
        <v>96206.784126000013</v>
      </c>
      <c r="AA808" s="25">
        <f t="shared" si="871"/>
        <v>0</v>
      </c>
      <c r="AB808" s="25">
        <f t="shared" si="872"/>
        <v>106825.21</v>
      </c>
      <c r="AC808" s="25">
        <f t="shared" si="873"/>
        <v>106825.21</v>
      </c>
      <c r="AD808" s="25">
        <f t="shared" si="874"/>
        <v>0</v>
      </c>
      <c r="AE808" s="25">
        <f t="shared" si="875"/>
        <v>10618.425874</v>
      </c>
      <c r="AF808" s="25">
        <f t="shared" si="876"/>
        <v>10618.425874</v>
      </c>
      <c r="AG808" s="25">
        <f t="shared" si="877"/>
        <v>0</v>
      </c>
      <c r="AH808" s="25">
        <f t="shared" si="878"/>
        <v>96206.784126000013</v>
      </c>
      <c r="AI808" s="25">
        <f t="shared" si="879"/>
        <v>96206.784126000013</v>
      </c>
      <c r="AJ808" s="7" t="s">
        <v>57</v>
      </c>
    </row>
    <row r="809" spans="1:36" outlineLevel="3" x14ac:dyDescent="0.25">
      <c r="A809" s="102" t="s">
        <v>150</v>
      </c>
      <c r="B809" s="99">
        <v>1212.6600000000001</v>
      </c>
      <c r="N809" s="23">
        <f t="shared" si="860"/>
        <v>1212.6600000000001</v>
      </c>
      <c r="O809" s="23">
        <f t="shared" si="861"/>
        <v>1212.6600000000001</v>
      </c>
      <c r="P809" s="103"/>
      <c r="Q809" s="117">
        <v>9.9400000000000002E-2</v>
      </c>
      <c r="R809" s="11">
        <f t="shared" si="862"/>
        <v>0</v>
      </c>
      <c r="S809" s="6">
        <f t="shared" si="863"/>
        <v>1212.6600000000001</v>
      </c>
      <c r="T809" s="20">
        <f t="shared" si="864"/>
        <v>1212.6600000000001</v>
      </c>
      <c r="U809" s="11">
        <f t="shared" si="865"/>
        <v>0</v>
      </c>
      <c r="V809" s="6">
        <f t="shared" si="866"/>
        <v>120.53840400000001</v>
      </c>
      <c r="W809" s="20">
        <f t="shared" si="867"/>
        <v>120.53840400000001</v>
      </c>
      <c r="X809" s="11">
        <f t="shared" si="868"/>
        <v>0</v>
      </c>
      <c r="Y809" s="6">
        <f t="shared" si="869"/>
        <v>1092.121596</v>
      </c>
      <c r="Z809" s="20">
        <f t="shared" si="870"/>
        <v>1092.121596</v>
      </c>
      <c r="AA809" s="25">
        <f t="shared" si="871"/>
        <v>0</v>
      </c>
      <c r="AB809" s="25">
        <f t="shared" si="872"/>
        <v>1212.6600000000001</v>
      </c>
      <c r="AC809" s="25">
        <f t="shared" si="873"/>
        <v>1212.6600000000001</v>
      </c>
      <c r="AD809" s="25">
        <f t="shared" si="874"/>
        <v>0</v>
      </c>
      <c r="AE809" s="25">
        <f t="shared" si="875"/>
        <v>120.53840400000001</v>
      </c>
      <c r="AF809" s="25">
        <f t="shared" si="876"/>
        <v>120.53840400000001</v>
      </c>
      <c r="AG809" s="25">
        <f t="shared" si="877"/>
        <v>0</v>
      </c>
      <c r="AH809" s="25">
        <f t="shared" si="878"/>
        <v>1092.121596</v>
      </c>
      <c r="AI809" s="25">
        <f t="shared" si="879"/>
        <v>1092.121596</v>
      </c>
      <c r="AJ809" s="7" t="s">
        <v>57</v>
      </c>
    </row>
    <row r="810" spans="1:36" outlineLevel="3" x14ac:dyDescent="0.25">
      <c r="A810" s="102" t="s">
        <v>150</v>
      </c>
      <c r="B810" s="99">
        <v>1208</v>
      </c>
      <c r="N810" s="23">
        <f t="shared" si="860"/>
        <v>1208</v>
      </c>
      <c r="O810" s="23">
        <f t="shared" si="861"/>
        <v>1208</v>
      </c>
      <c r="P810" s="103"/>
      <c r="Q810" s="117">
        <v>9.9400000000000002E-2</v>
      </c>
      <c r="R810" s="11">
        <f t="shared" si="862"/>
        <v>0</v>
      </c>
      <c r="S810" s="6">
        <f t="shared" si="863"/>
        <v>1208</v>
      </c>
      <c r="T810" s="20">
        <f t="shared" si="864"/>
        <v>1208</v>
      </c>
      <c r="U810" s="11">
        <f t="shared" si="865"/>
        <v>0</v>
      </c>
      <c r="V810" s="6">
        <f t="shared" si="866"/>
        <v>120.07520000000001</v>
      </c>
      <c r="W810" s="20">
        <f t="shared" si="867"/>
        <v>120.07520000000001</v>
      </c>
      <c r="X810" s="11">
        <f t="shared" si="868"/>
        <v>0</v>
      </c>
      <c r="Y810" s="6">
        <f t="shared" si="869"/>
        <v>1087.9248</v>
      </c>
      <c r="Z810" s="20">
        <f t="shared" si="870"/>
        <v>1087.9248</v>
      </c>
      <c r="AA810" s="25">
        <f t="shared" si="871"/>
        <v>0</v>
      </c>
      <c r="AB810" s="25">
        <f t="shared" si="872"/>
        <v>1208</v>
      </c>
      <c r="AC810" s="25">
        <f t="shared" si="873"/>
        <v>1208</v>
      </c>
      <c r="AD810" s="25">
        <f t="shared" si="874"/>
        <v>0</v>
      </c>
      <c r="AE810" s="25">
        <f t="shared" si="875"/>
        <v>120.07520000000001</v>
      </c>
      <c r="AF810" s="25">
        <f t="shared" si="876"/>
        <v>120.07520000000001</v>
      </c>
      <c r="AG810" s="25">
        <f t="shared" si="877"/>
        <v>0</v>
      </c>
      <c r="AH810" s="25">
        <f t="shared" si="878"/>
        <v>1087.9248</v>
      </c>
      <c r="AI810" s="25">
        <f t="shared" si="879"/>
        <v>1087.9248</v>
      </c>
      <c r="AJ810" s="7" t="s">
        <v>57</v>
      </c>
    </row>
    <row r="811" spans="1:36" outlineLevel="3" x14ac:dyDescent="0.25">
      <c r="A811" s="102" t="s">
        <v>150</v>
      </c>
      <c r="B811" s="99">
        <v>9000</v>
      </c>
      <c r="N811" s="23">
        <f t="shared" si="860"/>
        <v>9000</v>
      </c>
      <c r="O811" s="23">
        <f t="shared" si="861"/>
        <v>9000</v>
      </c>
      <c r="P811" s="103"/>
      <c r="Q811" s="117">
        <v>9.9400000000000002E-2</v>
      </c>
      <c r="R811" s="11">
        <f t="shared" si="862"/>
        <v>0</v>
      </c>
      <c r="S811" s="6">
        <f t="shared" si="863"/>
        <v>9000</v>
      </c>
      <c r="T811" s="20">
        <f t="shared" si="864"/>
        <v>9000</v>
      </c>
      <c r="U811" s="11">
        <f t="shared" si="865"/>
        <v>0</v>
      </c>
      <c r="V811" s="6">
        <f t="shared" si="866"/>
        <v>894.6</v>
      </c>
      <c r="W811" s="20">
        <f t="shared" si="867"/>
        <v>894.6</v>
      </c>
      <c r="X811" s="11">
        <f t="shared" si="868"/>
        <v>0</v>
      </c>
      <c r="Y811" s="6">
        <f t="shared" si="869"/>
        <v>8105.4</v>
      </c>
      <c r="Z811" s="20">
        <f t="shared" si="870"/>
        <v>8105.4</v>
      </c>
      <c r="AA811" s="25">
        <f t="shared" si="871"/>
        <v>0</v>
      </c>
      <c r="AB811" s="25">
        <f t="shared" si="872"/>
        <v>9000</v>
      </c>
      <c r="AC811" s="25">
        <f t="shared" si="873"/>
        <v>9000</v>
      </c>
      <c r="AD811" s="25">
        <f t="shared" si="874"/>
        <v>0</v>
      </c>
      <c r="AE811" s="25">
        <f t="shared" si="875"/>
        <v>894.6</v>
      </c>
      <c r="AF811" s="25">
        <f t="shared" si="876"/>
        <v>894.6</v>
      </c>
      <c r="AG811" s="25">
        <f t="shared" si="877"/>
        <v>0</v>
      </c>
      <c r="AH811" s="25">
        <f t="shared" si="878"/>
        <v>8105.4</v>
      </c>
      <c r="AI811" s="25">
        <f t="shared" si="879"/>
        <v>8105.4</v>
      </c>
      <c r="AJ811" s="7" t="s">
        <v>57</v>
      </c>
    </row>
    <row r="812" spans="1:36" outlineLevel="3" x14ac:dyDescent="0.25">
      <c r="A812" s="102" t="s">
        <v>150</v>
      </c>
      <c r="B812" s="99">
        <v>-3500</v>
      </c>
      <c r="N812" s="23">
        <f t="shared" si="860"/>
        <v>-3500</v>
      </c>
      <c r="O812" s="23">
        <f t="shared" si="861"/>
        <v>-3500</v>
      </c>
      <c r="P812" s="103"/>
      <c r="Q812" s="117">
        <v>9.9400000000000002E-2</v>
      </c>
      <c r="R812" s="11">
        <f t="shared" si="862"/>
        <v>0</v>
      </c>
      <c r="S812" s="6">
        <f t="shared" si="863"/>
        <v>-3500</v>
      </c>
      <c r="T812" s="20">
        <f t="shared" si="864"/>
        <v>-3500</v>
      </c>
      <c r="U812" s="11">
        <f t="shared" si="865"/>
        <v>0</v>
      </c>
      <c r="V812" s="6">
        <f t="shared" si="866"/>
        <v>-347.90000000000003</v>
      </c>
      <c r="W812" s="20">
        <f t="shared" si="867"/>
        <v>-347.90000000000003</v>
      </c>
      <c r="X812" s="11">
        <f t="shared" si="868"/>
        <v>0</v>
      </c>
      <c r="Y812" s="6">
        <f t="shared" si="869"/>
        <v>-3152.1</v>
      </c>
      <c r="Z812" s="20">
        <f t="shared" si="870"/>
        <v>-3152.1</v>
      </c>
      <c r="AA812" s="25">
        <f t="shared" si="871"/>
        <v>0</v>
      </c>
      <c r="AB812" s="25">
        <f t="shared" si="872"/>
        <v>-3500</v>
      </c>
      <c r="AC812" s="25">
        <f t="shared" si="873"/>
        <v>-3500</v>
      </c>
      <c r="AD812" s="25">
        <f t="shared" si="874"/>
        <v>0</v>
      </c>
      <c r="AE812" s="25">
        <f t="shared" si="875"/>
        <v>-347.90000000000003</v>
      </c>
      <c r="AF812" s="25">
        <f t="shared" si="876"/>
        <v>-347.90000000000003</v>
      </c>
      <c r="AG812" s="25">
        <f t="shared" si="877"/>
        <v>0</v>
      </c>
      <c r="AH812" s="25">
        <f t="shared" si="878"/>
        <v>-3152.1</v>
      </c>
      <c r="AI812" s="25">
        <f t="shared" si="879"/>
        <v>-3152.1</v>
      </c>
      <c r="AJ812" s="7" t="s">
        <v>57</v>
      </c>
    </row>
    <row r="813" spans="1:36" outlineLevel="3" x14ac:dyDescent="0.25">
      <c r="A813" s="102" t="s">
        <v>150</v>
      </c>
      <c r="B813" s="99"/>
      <c r="N813" s="23">
        <f t="shared" si="860"/>
        <v>0</v>
      </c>
      <c r="O813" s="23">
        <f t="shared" si="861"/>
        <v>0</v>
      </c>
      <c r="P813" s="103"/>
      <c r="Q813" s="117">
        <v>9.9400000000000002E-2</v>
      </c>
      <c r="R813" s="11">
        <f t="shared" si="862"/>
        <v>0</v>
      </c>
      <c r="S813" s="6">
        <f t="shared" si="863"/>
        <v>0</v>
      </c>
      <c r="T813" s="20">
        <f t="shared" si="864"/>
        <v>0</v>
      </c>
      <c r="U813" s="11">
        <f t="shared" si="865"/>
        <v>0</v>
      </c>
      <c r="V813" s="6">
        <f t="shared" si="866"/>
        <v>0</v>
      </c>
      <c r="W813" s="20">
        <f t="shared" si="867"/>
        <v>0</v>
      </c>
      <c r="X813" s="11">
        <f t="shared" si="868"/>
        <v>0</v>
      </c>
      <c r="Y813" s="6">
        <f t="shared" si="869"/>
        <v>0</v>
      </c>
      <c r="Z813" s="20">
        <f t="shared" si="870"/>
        <v>0</v>
      </c>
      <c r="AA813" s="25">
        <f t="shared" si="871"/>
        <v>0</v>
      </c>
      <c r="AB813" s="25">
        <f t="shared" si="872"/>
        <v>0</v>
      </c>
      <c r="AC813" s="25">
        <f t="shared" si="873"/>
        <v>0</v>
      </c>
      <c r="AD813" s="25">
        <f t="shared" si="874"/>
        <v>0</v>
      </c>
      <c r="AE813" s="25">
        <f t="shared" si="875"/>
        <v>0</v>
      </c>
      <c r="AF813" s="25">
        <f t="shared" si="876"/>
        <v>0</v>
      </c>
      <c r="AG813" s="25">
        <f t="shared" si="877"/>
        <v>0</v>
      </c>
      <c r="AH813" s="25">
        <f t="shared" si="878"/>
        <v>0</v>
      </c>
      <c r="AI813" s="25">
        <f t="shared" si="879"/>
        <v>0</v>
      </c>
      <c r="AJ813" s="7" t="s">
        <v>57</v>
      </c>
    </row>
    <row r="814" spans="1:36" outlineLevel="3" x14ac:dyDescent="0.25">
      <c r="A814" s="102" t="s">
        <v>150</v>
      </c>
      <c r="B814" s="99"/>
      <c r="N814" s="23">
        <f t="shared" si="860"/>
        <v>0</v>
      </c>
      <c r="O814" s="23">
        <f t="shared" si="861"/>
        <v>0</v>
      </c>
      <c r="P814" s="103"/>
      <c r="Q814" s="117">
        <v>9.9400000000000002E-2</v>
      </c>
      <c r="R814" s="11">
        <f t="shared" si="862"/>
        <v>0</v>
      </c>
      <c r="S814" s="6">
        <f t="shared" si="863"/>
        <v>0</v>
      </c>
      <c r="T814" s="20">
        <f t="shared" si="864"/>
        <v>0</v>
      </c>
      <c r="U814" s="11">
        <f t="shared" si="865"/>
        <v>0</v>
      </c>
      <c r="V814" s="6">
        <f t="shared" si="866"/>
        <v>0</v>
      </c>
      <c r="W814" s="20">
        <f t="shared" si="867"/>
        <v>0</v>
      </c>
      <c r="X814" s="11">
        <f t="shared" si="868"/>
        <v>0</v>
      </c>
      <c r="Y814" s="6">
        <f t="shared" si="869"/>
        <v>0</v>
      </c>
      <c r="Z814" s="20">
        <f t="shared" si="870"/>
        <v>0</v>
      </c>
      <c r="AA814" s="25">
        <f t="shared" si="871"/>
        <v>0</v>
      </c>
      <c r="AB814" s="25">
        <f t="shared" si="872"/>
        <v>0</v>
      </c>
      <c r="AC814" s="25">
        <f t="shared" si="873"/>
        <v>0</v>
      </c>
      <c r="AD814" s="25">
        <f t="shared" si="874"/>
        <v>0</v>
      </c>
      <c r="AE814" s="25">
        <f t="shared" si="875"/>
        <v>0</v>
      </c>
      <c r="AF814" s="25">
        <f t="shared" si="876"/>
        <v>0</v>
      </c>
      <c r="AG814" s="25">
        <f t="shared" si="877"/>
        <v>0</v>
      </c>
      <c r="AH814" s="25">
        <f t="shared" si="878"/>
        <v>0</v>
      </c>
      <c r="AI814" s="25">
        <f t="shared" si="879"/>
        <v>0</v>
      </c>
      <c r="AJ814" s="7" t="s">
        <v>57</v>
      </c>
    </row>
    <row r="815" spans="1:36" outlineLevel="3" x14ac:dyDescent="0.25">
      <c r="A815" s="102" t="s">
        <v>150</v>
      </c>
      <c r="B815" s="99"/>
      <c r="N815" s="23">
        <f t="shared" si="860"/>
        <v>0</v>
      </c>
      <c r="O815" s="23">
        <f t="shared" si="861"/>
        <v>0</v>
      </c>
      <c r="P815" s="103"/>
      <c r="Q815" s="117">
        <v>9.9400000000000002E-2</v>
      </c>
      <c r="R815" s="11">
        <f t="shared" si="862"/>
        <v>0</v>
      </c>
      <c r="S815" s="6">
        <f t="shared" si="863"/>
        <v>0</v>
      </c>
      <c r="T815" s="20">
        <f t="shared" si="864"/>
        <v>0</v>
      </c>
      <c r="U815" s="11">
        <f t="shared" si="865"/>
        <v>0</v>
      </c>
      <c r="V815" s="6">
        <f t="shared" si="866"/>
        <v>0</v>
      </c>
      <c r="W815" s="20">
        <f t="shared" si="867"/>
        <v>0</v>
      </c>
      <c r="X815" s="11">
        <f t="shared" si="868"/>
        <v>0</v>
      </c>
      <c r="Y815" s="6">
        <f t="shared" si="869"/>
        <v>0</v>
      </c>
      <c r="Z815" s="20">
        <f t="shared" si="870"/>
        <v>0</v>
      </c>
      <c r="AA815" s="25">
        <f t="shared" si="871"/>
        <v>0</v>
      </c>
      <c r="AB815" s="25">
        <f t="shared" si="872"/>
        <v>0</v>
      </c>
      <c r="AC815" s="25">
        <f t="shared" si="873"/>
        <v>0</v>
      </c>
      <c r="AD815" s="25">
        <f t="shared" si="874"/>
        <v>0</v>
      </c>
      <c r="AE815" s="25">
        <f t="shared" si="875"/>
        <v>0</v>
      </c>
      <c r="AF815" s="25">
        <f t="shared" si="876"/>
        <v>0</v>
      </c>
      <c r="AG815" s="25">
        <f t="shared" si="877"/>
        <v>0</v>
      </c>
      <c r="AH815" s="25">
        <f t="shared" si="878"/>
        <v>0</v>
      </c>
      <c r="AI815" s="25">
        <f t="shared" si="879"/>
        <v>0</v>
      </c>
      <c r="AJ815" s="7" t="s">
        <v>57</v>
      </c>
    </row>
    <row r="816" spans="1:36" outlineLevel="3" x14ac:dyDescent="0.25">
      <c r="A816" s="102" t="s">
        <v>150</v>
      </c>
      <c r="B816" s="99"/>
      <c r="N816" s="23">
        <f t="shared" si="860"/>
        <v>0</v>
      </c>
      <c r="O816" s="23">
        <f t="shared" si="861"/>
        <v>0</v>
      </c>
      <c r="P816" s="103"/>
      <c r="Q816" s="117">
        <v>9.9400000000000002E-2</v>
      </c>
      <c r="R816" s="11">
        <f t="shared" si="862"/>
        <v>0</v>
      </c>
      <c r="S816" s="6">
        <f t="shared" si="863"/>
        <v>0</v>
      </c>
      <c r="T816" s="20">
        <f t="shared" si="864"/>
        <v>0</v>
      </c>
      <c r="U816" s="11">
        <f t="shared" si="865"/>
        <v>0</v>
      </c>
      <c r="V816" s="6">
        <f t="shared" si="866"/>
        <v>0</v>
      </c>
      <c r="W816" s="20">
        <f t="shared" si="867"/>
        <v>0</v>
      </c>
      <c r="X816" s="11">
        <f t="shared" si="868"/>
        <v>0</v>
      </c>
      <c r="Y816" s="6">
        <f t="shared" si="869"/>
        <v>0</v>
      </c>
      <c r="Z816" s="20">
        <f t="shared" si="870"/>
        <v>0</v>
      </c>
      <c r="AA816" s="25">
        <f t="shared" si="871"/>
        <v>0</v>
      </c>
      <c r="AB816" s="25">
        <f t="shared" si="872"/>
        <v>0</v>
      </c>
      <c r="AC816" s="25">
        <f t="shared" si="873"/>
        <v>0</v>
      </c>
      <c r="AD816" s="25">
        <f t="shared" si="874"/>
        <v>0</v>
      </c>
      <c r="AE816" s="25">
        <f t="shared" si="875"/>
        <v>0</v>
      </c>
      <c r="AF816" s="25">
        <f t="shared" si="876"/>
        <v>0</v>
      </c>
      <c r="AG816" s="25">
        <f t="shared" si="877"/>
        <v>0</v>
      </c>
      <c r="AH816" s="25">
        <f t="shared" si="878"/>
        <v>0</v>
      </c>
      <c r="AI816" s="25">
        <f t="shared" si="879"/>
        <v>0</v>
      </c>
      <c r="AJ816" s="7" t="s">
        <v>57</v>
      </c>
    </row>
    <row r="817" spans="1:36" outlineLevel="3" x14ac:dyDescent="0.25">
      <c r="A817" s="102" t="s">
        <v>150</v>
      </c>
      <c r="B817" s="99"/>
      <c r="N817" s="23">
        <f t="shared" si="860"/>
        <v>0</v>
      </c>
      <c r="O817" s="23">
        <f t="shared" si="861"/>
        <v>0</v>
      </c>
      <c r="P817" s="103"/>
      <c r="Q817" s="117">
        <v>9.9400000000000002E-2</v>
      </c>
      <c r="R817" s="11">
        <f t="shared" si="862"/>
        <v>0</v>
      </c>
      <c r="S817" s="6">
        <f t="shared" si="863"/>
        <v>0</v>
      </c>
      <c r="T817" s="20">
        <f t="shared" si="864"/>
        <v>0</v>
      </c>
      <c r="U817" s="11">
        <f t="shared" si="865"/>
        <v>0</v>
      </c>
      <c r="V817" s="6">
        <f t="shared" si="866"/>
        <v>0</v>
      </c>
      <c r="W817" s="20">
        <f t="shared" si="867"/>
        <v>0</v>
      </c>
      <c r="X817" s="11">
        <f t="shared" si="868"/>
        <v>0</v>
      </c>
      <c r="Y817" s="6">
        <f t="shared" si="869"/>
        <v>0</v>
      </c>
      <c r="Z817" s="20">
        <f t="shared" si="870"/>
        <v>0</v>
      </c>
      <c r="AA817" s="25">
        <f t="shared" si="871"/>
        <v>0</v>
      </c>
      <c r="AB817" s="25">
        <f t="shared" si="872"/>
        <v>0</v>
      </c>
      <c r="AC817" s="25">
        <f t="shared" si="873"/>
        <v>0</v>
      </c>
      <c r="AD817" s="25">
        <f t="shared" si="874"/>
        <v>0</v>
      </c>
      <c r="AE817" s="25">
        <f t="shared" si="875"/>
        <v>0</v>
      </c>
      <c r="AF817" s="25">
        <f t="shared" si="876"/>
        <v>0</v>
      </c>
      <c r="AG817" s="25">
        <f t="shared" si="877"/>
        <v>0</v>
      </c>
      <c r="AH817" s="25">
        <f t="shared" si="878"/>
        <v>0</v>
      </c>
      <c r="AI817" s="25">
        <f t="shared" si="879"/>
        <v>0</v>
      </c>
      <c r="AJ817" s="7" t="s">
        <v>57</v>
      </c>
    </row>
    <row r="818" spans="1:36" outlineLevel="2" x14ac:dyDescent="0.25">
      <c r="A818" s="102"/>
      <c r="B818" s="99"/>
      <c r="C818" s="101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9"/>
      <c r="O818" s="109"/>
      <c r="P818" s="103"/>
      <c r="Q818" s="117"/>
      <c r="R818" s="11">
        <f t="shared" ref="R818:Z818" si="880">SUBTOTAL(9,R791:R817)</f>
        <v>0</v>
      </c>
      <c r="S818" s="6">
        <f t="shared" si="880"/>
        <v>265224.48</v>
      </c>
      <c r="T818" s="20">
        <f t="shared" si="880"/>
        <v>265224.48</v>
      </c>
      <c r="U818" s="11">
        <f t="shared" si="880"/>
        <v>0</v>
      </c>
      <c r="V818" s="6">
        <f t="shared" si="880"/>
        <v>26363.313311999998</v>
      </c>
      <c r="W818" s="20">
        <f t="shared" si="880"/>
        <v>26363.313311999998</v>
      </c>
      <c r="X818" s="11">
        <f t="shared" si="880"/>
        <v>0</v>
      </c>
      <c r="Y818" s="6">
        <f t="shared" si="880"/>
        <v>238861.166688</v>
      </c>
      <c r="Z818" s="20">
        <f t="shared" si="880"/>
        <v>238861.166688</v>
      </c>
      <c r="AA818" s="25"/>
      <c r="AB818" s="25"/>
      <c r="AC818" s="25"/>
      <c r="AD818" s="25"/>
      <c r="AE818" s="25"/>
      <c r="AF818" s="25"/>
      <c r="AG818" s="25"/>
      <c r="AH818" s="25"/>
      <c r="AI818" s="25"/>
      <c r="AJ818" s="118" t="s">
        <v>274</v>
      </c>
    </row>
    <row r="819" spans="1:36" outlineLevel="3" x14ac:dyDescent="0.25">
      <c r="A819" s="102" t="s">
        <v>150</v>
      </c>
      <c r="B819" s="99">
        <v>4542.5600000000004</v>
      </c>
      <c r="N819" s="23">
        <f>B819</f>
        <v>4542.5600000000004</v>
      </c>
      <c r="O819" s="23">
        <f>SUM(B819:M819)</f>
        <v>4542.5600000000004</v>
      </c>
      <c r="P819" s="103"/>
      <c r="Q819" s="117">
        <v>9.3100000000000002E-2</v>
      </c>
      <c r="R819" s="11">
        <f>IF(LEFT(AJ819,6)="Direct",N819,0)</f>
        <v>0</v>
      </c>
      <c r="S819" s="6">
        <f>N819-R819</f>
        <v>4542.5600000000004</v>
      </c>
      <c r="T819" s="20">
        <f>R819+S819</f>
        <v>4542.5600000000004</v>
      </c>
      <c r="U819" s="11">
        <f>IF(LEFT(AJ819,9)="direct-wa", N819,0)</f>
        <v>0</v>
      </c>
      <c r="V819" s="6">
        <f>IF(AJ819="direct-wa",0,N819*Q819)</f>
        <v>422.91233600000004</v>
      </c>
      <c r="W819" s="20">
        <f>U819+V819</f>
        <v>422.91233600000004</v>
      </c>
      <c r="X819" s="11">
        <f>IF(LEFT(AJ819,9)="direct-or",N819,0)</f>
        <v>0</v>
      </c>
      <c r="Y819" s="6">
        <f>S819-V819</f>
        <v>4119.6476640000001</v>
      </c>
      <c r="Z819" s="20">
        <f>X819+Y819</f>
        <v>4119.6476640000001</v>
      </c>
      <c r="AA819" s="25">
        <f>IF(LEFT(AJ819,6)="Direct",O819,0)</f>
        <v>0</v>
      </c>
      <c r="AB819" s="25">
        <f>O819-AA819</f>
        <v>4542.5600000000004</v>
      </c>
      <c r="AC819" s="25">
        <f>AA819+AB819</f>
        <v>4542.5600000000004</v>
      </c>
      <c r="AD819" s="25">
        <f>IF(LEFT(AJ819,9)="direct-wa", O819,0)</f>
        <v>0</v>
      </c>
      <c r="AE819" s="25">
        <f>IF(AJ819="direct-wa",0,O819*Q819)</f>
        <v>422.91233600000004</v>
      </c>
      <c r="AF819" s="25">
        <f>AD819+AE819</f>
        <v>422.91233600000004</v>
      </c>
      <c r="AG819" s="25">
        <f>IF(LEFT(AJ819,9)="direct-or",O819,0)</f>
        <v>0</v>
      </c>
      <c r="AH819" s="25">
        <f>AB819-AE819</f>
        <v>4119.6476640000001</v>
      </c>
      <c r="AI819" s="25">
        <f>AG819+AH819</f>
        <v>4119.6476640000001</v>
      </c>
      <c r="AJ819" s="7" t="s">
        <v>62</v>
      </c>
    </row>
    <row r="820" spans="1:36" outlineLevel="2" x14ac:dyDescent="0.25">
      <c r="A820" s="102"/>
      <c r="B820" s="99"/>
      <c r="C820" s="101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9"/>
      <c r="O820" s="109"/>
      <c r="P820" s="103"/>
      <c r="Q820" s="117"/>
      <c r="R820" s="11">
        <f t="shared" ref="R820:Z820" si="881">SUBTOTAL(9,R819:R819)</f>
        <v>0</v>
      </c>
      <c r="S820" s="6">
        <f t="shared" si="881"/>
        <v>4542.5600000000004</v>
      </c>
      <c r="T820" s="20">
        <f t="shared" si="881"/>
        <v>4542.5600000000004</v>
      </c>
      <c r="U820" s="11">
        <f t="shared" si="881"/>
        <v>0</v>
      </c>
      <c r="V820" s="6">
        <f t="shared" si="881"/>
        <v>422.91233600000004</v>
      </c>
      <c r="W820" s="20">
        <f t="shared" si="881"/>
        <v>422.91233600000004</v>
      </c>
      <c r="X820" s="11">
        <f t="shared" si="881"/>
        <v>0</v>
      </c>
      <c r="Y820" s="6">
        <f t="shared" si="881"/>
        <v>4119.6476640000001</v>
      </c>
      <c r="Z820" s="20">
        <f t="shared" si="881"/>
        <v>4119.6476640000001</v>
      </c>
      <c r="AA820" s="25"/>
      <c r="AB820" s="25"/>
      <c r="AC820" s="25"/>
      <c r="AD820" s="25"/>
      <c r="AE820" s="25"/>
      <c r="AF820" s="25"/>
      <c r="AG820" s="25"/>
      <c r="AH820" s="25"/>
      <c r="AI820" s="25"/>
      <c r="AJ820" s="118" t="s">
        <v>265</v>
      </c>
    </row>
    <row r="821" spans="1:36" outlineLevel="3" x14ac:dyDescent="0.25">
      <c r="A821" s="102" t="s">
        <v>150</v>
      </c>
      <c r="B821" s="99">
        <v>155670.07</v>
      </c>
      <c r="N821" s="23">
        <f>B821</f>
        <v>155670.07</v>
      </c>
      <c r="O821" s="23">
        <f>SUM(B821:M821)</f>
        <v>155670.07</v>
      </c>
      <c r="P821" s="103"/>
      <c r="Q821" s="117">
        <v>0.3</v>
      </c>
      <c r="R821" s="11">
        <f>IF(LEFT(AJ821,6)="Direct",N821,0)</f>
        <v>0</v>
      </c>
      <c r="S821" s="6">
        <f>N821-R821</f>
        <v>155670.07</v>
      </c>
      <c r="T821" s="20">
        <f>R821+S821</f>
        <v>155670.07</v>
      </c>
      <c r="U821" s="11">
        <f>IF(LEFT(AJ821,9)="direct-wa", N821,0)</f>
        <v>0</v>
      </c>
      <c r="V821" s="6">
        <f>IF(AJ821="direct-wa",0,N821*Q821)</f>
        <v>46701.021000000001</v>
      </c>
      <c r="W821" s="20">
        <f>U821+V821</f>
        <v>46701.021000000001</v>
      </c>
      <c r="X821" s="11">
        <f>IF(LEFT(AJ821,9)="direct-or",N821,0)</f>
        <v>0</v>
      </c>
      <c r="Y821" s="6">
        <f>S821-V821</f>
        <v>108969.049</v>
      </c>
      <c r="Z821" s="20">
        <f>X821+Y821</f>
        <v>108969.049</v>
      </c>
      <c r="AA821" s="25">
        <f>IF(LEFT(AJ821,6)="Direct",O821,0)</f>
        <v>0</v>
      </c>
      <c r="AB821" s="25">
        <f>O821-AA821</f>
        <v>155670.07</v>
      </c>
      <c r="AC821" s="25">
        <f>AA821+AB821</f>
        <v>155670.07</v>
      </c>
      <c r="AD821" s="25">
        <f>IF(LEFT(AJ821,9)="direct-wa", O821,0)</f>
        <v>0</v>
      </c>
      <c r="AE821" s="25">
        <f>IF(AJ821="direct-wa",0,O821*Q821)</f>
        <v>46701.021000000001</v>
      </c>
      <c r="AF821" s="25">
        <f>AD821+AE821</f>
        <v>46701.021000000001</v>
      </c>
      <c r="AG821" s="25">
        <f>IF(LEFT(AJ821,9)="direct-or",O821,0)</f>
        <v>0</v>
      </c>
      <c r="AH821" s="25">
        <f>AB821-AE821</f>
        <v>108969.049</v>
      </c>
      <c r="AI821" s="25">
        <f>AG821+AH821</f>
        <v>108969.049</v>
      </c>
      <c r="AJ821" s="7" t="s">
        <v>58</v>
      </c>
    </row>
    <row r="822" spans="1:36" outlineLevel="3" x14ac:dyDescent="0.25">
      <c r="A822" s="102" t="s">
        <v>150</v>
      </c>
      <c r="B822" s="99">
        <v>1435</v>
      </c>
      <c r="N822" s="23">
        <f>B822</f>
        <v>1435</v>
      </c>
      <c r="O822" s="23">
        <f>SUM(B822:M822)</f>
        <v>1435</v>
      </c>
      <c r="P822" s="103"/>
      <c r="Q822" s="117">
        <v>0.3</v>
      </c>
      <c r="R822" s="11">
        <f>IF(LEFT(AJ822,6)="Direct",N822,0)</f>
        <v>0</v>
      </c>
      <c r="S822" s="6">
        <f>N822-R822</f>
        <v>1435</v>
      </c>
      <c r="T822" s="20">
        <f>R822+S822</f>
        <v>1435</v>
      </c>
      <c r="U822" s="11">
        <f>IF(LEFT(AJ822,9)="direct-wa", N822,0)</f>
        <v>0</v>
      </c>
      <c r="V822" s="6">
        <f>IF(AJ822="direct-wa",0,N822*Q822)</f>
        <v>430.5</v>
      </c>
      <c r="W822" s="20">
        <f>U822+V822</f>
        <v>430.5</v>
      </c>
      <c r="X822" s="11">
        <f>IF(LEFT(AJ822,9)="direct-or",N822,0)</f>
        <v>0</v>
      </c>
      <c r="Y822" s="6">
        <f>S822-V822</f>
        <v>1004.5</v>
      </c>
      <c r="Z822" s="20">
        <f>X822+Y822</f>
        <v>1004.5</v>
      </c>
      <c r="AA822" s="25">
        <f>IF(LEFT(AJ822,6)="Direct",O822,0)</f>
        <v>0</v>
      </c>
      <c r="AB822" s="25">
        <f>O822-AA822</f>
        <v>1435</v>
      </c>
      <c r="AC822" s="25">
        <f>AA822+AB822</f>
        <v>1435</v>
      </c>
      <c r="AD822" s="25">
        <f>IF(LEFT(AJ822,9)="direct-wa", O822,0)</f>
        <v>0</v>
      </c>
      <c r="AE822" s="25">
        <f>IF(AJ822="direct-wa",0,O822*Q822)</f>
        <v>430.5</v>
      </c>
      <c r="AF822" s="25">
        <f>AD822+AE822</f>
        <v>430.5</v>
      </c>
      <c r="AG822" s="25">
        <f>IF(LEFT(AJ822,9)="direct-or",O822,0)</f>
        <v>0</v>
      </c>
      <c r="AH822" s="25">
        <f>AB822-AE822</f>
        <v>1004.5</v>
      </c>
      <c r="AI822" s="25">
        <f>AG822+AH822</f>
        <v>1004.5</v>
      </c>
      <c r="AJ822" s="7" t="s">
        <v>71</v>
      </c>
    </row>
    <row r="823" spans="1:36" outlineLevel="3" x14ac:dyDescent="0.25">
      <c r="A823" s="102" t="s">
        <v>150</v>
      </c>
      <c r="B823" s="99">
        <v>2049.6</v>
      </c>
      <c r="N823" s="23">
        <f>B823</f>
        <v>2049.6</v>
      </c>
      <c r="O823" s="23">
        <f>SUM(B823:M823)</f>
        <v>2049.6</v>
      </c>
      <c r="P823" s="103"/>
      <c r="Q823" s="117">
        <v>0.3</v>
      </c>
      <c r="R823" s="11">
        <f>IF(LEFT(AJ823,6)="Direct",N823,0)</f>
        <v>0</v>
      </c>
      <c r="S823" s="6">
        <f>N823-R823</f>
        <v>2049.6</v>
      </c>
      <c r="T823" s="20">
        <f>R823+S823</f>
        <v>2049.6</v>
      </c>
      <c r="U823" s="11">
        <f>IF(LEFT(AJ823,9)="direct-wa", N823,0)</f>
        <v>0</v>
      </c>
      <c r="V823" s="6">
        <f>IF(AJ823="direct-wa",0,N823*Q823)</f>
        <v>614.88</v>
      </c>
      <c r="W823" s="20">
        <f>U823+V823</f>
        <v>614.88</v>
      </c>
      <c r="X823" s="11">
        <f>IF(LEFT(AJ823,9)="direct-or",N823,0)</f>
        <v>0</v>
      </c>
      <c r="Y823" s="6">
        <f>S823-V823</f>
        <v>1434.7199999999998</v>
      </c>
      <c r="Z823" s="20">
        <f>X823+Y823</f>
        <v>1434.7199999999998</v>
      </c>
      <c r="AA823" s="25">
        <f>IF(LEFT(AJ823,6)="Direct",O823,0)</f>
        <v>0</v>
      </c>
      <c r="AB823" s="25">
        <f>O823-AA823</f>
        <v>2049.6</v>
      </c>
      <c r="AC823" s="25">
        <f>AA823+AB823</f>
        <v>2049.6</v>
      </c>
      <c r="AD823" s="25">
        <f>IF(LEFT(AJ823,9)="direct-wa", O823,0)</f>
        <v>0</v>
      </c>
      <c r="AE823" s="25">
        <f>IF(AJ823="direct-wa",0,O823*Q823)</f>
        <v>614.88</v>
      </c>
      <c r="AF823" s="25">
        <f>AD823+AE823</f>
        <v>614.88</v>
      </c>
      <c r="AG823" s="25">
        <f>IF(LEFT(AJ823,9)="direct-or",O823,0)</f>
        <v>0</v>
      </c>
      <c r="AH823" s="25">
        <f>AB823-AE823</f>
        <v>1434.7199999999998</v>
      </c>
      <c r="AI823" s="25">
        <f>AG823+AH823</f>
        <v>1434.7199999999998</v>
      </c>
      <c r="AJ823" s="7" t="s">
        <v>71</v>
      </c>
    </row>
    <row r="824" spans="1:36" outlineLevel="2" x14ac:dyDescent="0.25">
      <c r="A824" s="102"/>
      <c r="B824" s="99"/>
      <c r="C824" s="101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9"/>
      <c r="O824" s="109"/>
      <c r="P824" s="103"/>
      <c r="Q824" s="117"/>
      <c r="R824" s="11">
        <f t="shared" ref="R824:Z824" si="882">SUBTOTAL(9,R821:R823)</f>
        <v>0</v>
      </c>
      <c r="S824" s="6">
        <f t="shared" si="882"/>
        <v>159154.67000000001</v>
      </c>
      <c r="T824" s="20">
        <f t="shared" si="882"/>
        <v>159154.67000000001</v>
      </c>
      <c r="U824" s="11">
        <f t="shared" si="882"/>
        <v>0</v>
      </c>
      <c r="V824" s="6">
        <f t="shared" si="882"/>
        <v>47746.400999999998</v>
      </c>
      <c r="W824" s="20">
        <f t="shared" si="882"/>
        <v>47746.400999999998</v>
      </c>
      <c r="X824" s="11">
        <f t="shared" si="882"/>
        <v>0</v>
      </c>
      <c r="Y824" s="6">
        <f t="shared" si="882"/>
        <v>111408.269</v>
      </c>
      <c r="Z824" s="20">
        <f t="shared" si="882"/>
        <v>111408.269</v>
      </c>
      <c r="AA824" s="25"/>
      <c r="AB824" s="25"/>
      <c r="AC824" s="25"/>
      <c r="AD824" s="25"/>
      <c r="AE824" s="25"/>
      <c r="AF824" s="25"/>
      <c r="AG824" s="25"/>
      <c r="AH824" s="25"/>
      <c r="AI824" s="25"/>
      <c r="AJ824" s="118" t="s">
        <v>285</v>
      </c>
    </row>
    <row r="825" spans="1:36" outlineLevel="3" x14ac:dyDescent="0.25">
      <c r="A825" s="102" t="s">
        <v>150</v>
      </c>
      <c r="B825" s="99">
        <v>1009.88</v>
      </c>
      <c r="N825" s="23">
        <f>B825</f>
        <v>1009.88</v>
      </c>
      <c r="O825" s="23">
        <f>SUM(B825:M825)</f>
        <v>1009.88</v>
      </c>
      <c r="P825" s="103"/>
      <c r="Q825" s="117">
        <v>7.9699999999999993E-2</v>
      </c>
      <c r="R825" s="11">
        <f>IF(LEFT(AJ825,6)="Direct",N825,0)</f>
        <v>0</v>
      </c>
      <c r="S825" s="6">
        <f>N825-R825</f>
        <v>1009.88</v>
      </c>
      <c r="T825" s="20">
        <f>R825+S825</f>
        <v>1009.88</v>
      </c>
      <c r="U825" s="11">
        <f>IF(LEFT(AJ825,9)="direct-wa", N825,0)</f>
        <v>0</v>
      </c>
      <c r="V825" s="6">
        <f>IF(AJ825="direct-wa",0,N825*Q825)</f>
        <v>80.487435999999988</v>
      </c>
      <c r="W825" s="20">
        <f>U825+V825</f>
        <v>80.487435999999988</v>
      </c>
      <c r="X825" s="11">
        <f>IF(LEFT(AJ825,9)="direct-or",N825,0)</f>
        <v>0</v>
      </c>
      <c r="Y825" s="6">
        <f>S825-V825</f>
        <v>929.39256399999999</v>
      </c>
      <c r="Z825" s="20">
        <f>X825+Y825</f>
        <v>929.39256399999999</v>
      </c>
      <c r="AA825" s="25">
        <f>IF(LEFT(AJ825,6)="Direct",O825,0)</f>
        <v>0</v>
      </c>
      <c r="AB825" s="25">
        <f>O825-AA825</f>
        <v>1009.88</v>
      </c>
      <c r="AC825" s="25">
        <f>AA825+AB825</f>
        <v>1009.88</v>
      </c>
      <c r="AD825" s="25">
        <f>IF(LEFT(AJ825,9)="direct-wa", O825,0)</f>
        <v>0</v>
      </c>
      <c r="AE825" s="25">
        <f>IF(AJ825="direct-wa",0,O825*Q825)</f>
        <v>80.487435999999988</v>
      </c>
      <c r="AF825" s="25">
        <f>AD825+AE825</f>
        <v>80.487435999999988</v>
      </c>
      <c r="AG825" s="25">
        <f>IF(LEFT(AJ825,9)="direct-or",O825,0)</f>
        <v>0</v>
      </c>
      <c r="AH825" s="25">
        <f>AB825-AE825</f>
        <v>929.39256399999999</v>
      </c>
      <c r="AI825" s="25">
        <f>AG825+AH825</f>
        <v>929.39256399999999</v>
      </c>
      <c r="AJ825" s="7" t="s">
        <v>48</v>
      </c>
    </row>
    <row r="826" spans="1:36" outlineLevel="2" x14ac:dyDescent="0.25">
      <c r="A826" s="102"/>
      <c r="B826" s="99"/>
      <c r="C826" s="101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9"/>
      <c r="O826" s="109"/>
      <c r="P826" s="103"/>
      <c r="Q826" s="117"/>
      <c r="R826" s="11">
        <f t="shared" ref="R826:Z826" si="883">SUBTOTAL(9,R825:R825)</f>
        <v>0</v>
      </c>
      <c r="S826" s="6">
        <f t="shared" si="883"/>
        <v>1009.88</v>
      </c>
      <c r="T826" s="20">
        <f t="shared" si="883"/>
        <v>1009.88</v>
      </c>
      <c r="U826" s="11">
        <f t="shared" si="883"/>
        <v>0</v>
      </c>
      <c r="V826" s="6">
        <f t="shared" si="883"/>
        <v>80.487435999999988</v>
      </c>
      <c r="W826" s="20">
        <f t="shared" si="883"/>
        <v>80.487435999999988</v>
      </c>
      <c r="X826" s="11">
        <f t="shared" si="883"/>
        <v>0</v>
      </c>
      <c r="Y826" s="6">
        <f t="shared" si="883"/>
        <v>929.39256399999999</v>
      </c>
      <c r="Z826" s="20">
        <f t="shared" si="883"/>
        <v>929.39256399999999</v>
      </c>
      <c r="AA826" s="25"/>
      <c r="AB826" s="25"/>
      <c r="AC826" s="25"/>
      <c r="AD826" s="25"/>
      <c r="AE826" s="25"/>
      <c r="AF826" s="25"/>
      <c r="AG826" s="25"/>
      <c r="AH826" s="25"/>
      <c r="AI826" s="25"/>
      <c r="AJ826" s="118" t="s">
        <v>269</v>
      </c>
    </row>
    <row r="827" spans="1:36" outlineLevel="3" x14ac:dyDescent="0.25">
      <c r="A827" s="102" t="s">
        <v>150</v>
      </c>
      <c r="B827" s="99">
        <v>80.5</v>
      </c>
      <c r="N827" s="23">
        <f>B827</f>
        <v>80.5</v>
      </c>
      <c r="O827" s="23">
        <f>SUM(B827:M827)</f>
        <v>80.5</v>
      </c>
      <c r="P827" s="103"/>
      <c r="Q827" s="117">
        <v>1.17E-2</v>
      </c>
      <c r="R827" s="11">
        <f>IF(LEFT(AJ827,6)="Direct",N827,0)</f>
        <v>0</v>
      </c>
      <c r="S827" s="6">
        <f>N827-R827</f>
        <v>80.5</v>
      </c>
      <c r="T827" s="20">
        <f>R827+S827</f>
        <v>80.5</v>
      </c>
      <c r="U827" s="11">
        <f>IF(LEFT(AJ827,9)="direct-wa", N827,0)</f>
        <v>0</v>
      </c>
      <c r="V827" s="6">
        <f>IF(AJ827="direct-wa",0,N827*Q827)</f>
        <v>0.94185000000000008</v>
      </c>
      <c r="W827" s="20">
        <f>U827+V827</f>
        <v>0.94185000000000008</v>
      </c>
      <c r="X827" s="11">
        <f>IF(LEFT(AJ827,9)="direct-or",N827,0)</f>
        <v>0</v>
      </c>
      <c r="Y827" s="6">
        <f>S827-V827</f>
        <v>79.558149999999998</v>
      </c>
      <c r="Z827" s="20">
        <f>X827+Y827</f>
        <v>79.558149999999998</v>
      </c>
      <c r="AA827" s="25">
        <f>IF(LEFT(AJ827,6)="Direct",O827,0)</f>
        <v>0</v>
      </c>
      <c r="AB827" s="25">
        <f>O827-AA827</f>
        <v>80.5</v>
      </c>
      <c r="AC827" s="25">
        <f>AA827+AB827</f>
        <v>80.5</v>
      </c>
      <c r="AD827" s="25">
        <f>IF(LEFT(AJ827,9)="direct-wa", O827,0)</f>
        <v>0</v>
      </c>
      <c r="AE827" s="25">
        <f>IF(AJ827="direct-wa",0,O827*Q827)</f>
        <v>0.94185000000000008</v>
      </c>
      <c r="AF827" s="25">
        <f>AD827+AE827</f>
        <v>0.94185000000000008</v>
      </c>
      <c r="AG827" s="25">
        <f>IF(LEFT(AJ827,9)="direct-or",O827,0)</f>
        <v>0</v>
      </c>
      <c r="AH827" s="25">
        <f>AB827-AE827</f>
        <v>79.558149999999998</v>
      </c>
      <c r="AI827" s="25">
        <f>AG827+AH827</f>
        <v>79.558149999999998</v>
      </c>
      <c r="AJ827" s="7" t="s">
        <v>262</v>
      </c>
    </row>
    <row r="828" spans="1:36" outlineLevel="2" x14ac:dyDescent="0.25">
      <c r="A828" s="102"/>
      <c r="B828" s="99"/>
      <c r="C828" s="101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9"/>
      <c r="O828" s="109"/>
      <c r="P828" s="103"/>
      <c r="Q828" s="117"/>
      <c r="R828" s="11">
        <f t="shared" ref="R828:Z828" si="884">SUBTOTAL(9,R827:R827)</f>
        <v>0</v>
      </c>
      <c r="S828" s="6">
        <f t="shared" si="884"/>
        <v>80.5</v>
      </c>
      <c r="T828" s="20">
        <f t="shared" si="884"/>
        <v>80.5</v>
      </c>
      <c r="U828" s="11">
        <f t="shared" si="884"/>
        <v>0</v>
      </c>
      <c r="V828" s="6">
        <f t="shared" si="884"/>
        <v>0.94185000000000008</v>
      </c>
      <c r="W828" s="20">
        <f t="shared" si="884"/>
        <v>0.94185000000000008</v>
      </c>
      <c r="X828" s="11">
        <f t="shared" si="884"/>
        <v>0</v>
      </c>
      <c r="Y828" s="6">
        <f t="shared" si="884"/>
        <v>79.558149999999998</v>
      </c>
      <c r="Z828" s="20">
        <f t="shared" si="884"/>
        <v>79.558149999999998</v>
      </c>
      <c r="AA828" s="25"/>
      <c r="AB828" s="25"/>
      <c r="AC828" s="25"/>
      <c r="AD828" s="25"/>
      <c r="AE828" s="25"/>
      <c r="AF828" s="25"/>
      <c r="AG828" s="25"/>
      <c r="AH828" s="25"/>
      <c r="AI828" s="25"/>
      <c r="AJ828" s="118" t="s">
        <v>270</v>
      </c>
    </row>
    <row r="829" spans="1:36" outlineLevel="1" x14ac:dyDescent="0.25">
      <c r="A829" s="128" t="s">
        <v>149</v>
      </c>
      <c r="B829" s="119"/>
      <c r="C829" s="120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1"/>
      <c r="O829" s="121"/>
      <c r="P829" s="122"/>
      <c r="Q829" s="123"/>
      <c r="R829" s="124">
        <f t="shared" ref="R829:Z829" si="885">SUBTOTAL(9,R631:R827)</f>
        <v>5375.9699999999993</v>
      </c>
      <c r="S829" s="125">
        <f t="shared" si="885"/>
        <v>4784109.1399999978</v>
      </c>
      <c r="T829" s="126">
        <f t="shared" si="885"/>
        <v>4789485.1099999985</v>
      </c>
      <c r="U829" s="124">
        <f t="shared" si="885"/>
        <v>215.07</v>
      </c>
      <c r="V829" s="125">
        <f t="shared" si="885"/>
        <v>517665.77588399977</v>
      </c>
      <c r="W829" s="126">
        <f t="shared" si="885"/>
        <v>517880.84588399978</v>
      </c>
      <c r="X829" s="124">
        <f t="shared" si="885"/>
        <v>5160.8999999999996</v>
      </c>
      <c r="Y829" s="125">
        <f t="shared" si="885"/>
        <v>4266443.364116</v>
      </c>
      <c r="Z829" s="126">
        <f t="shared" si="885"/>
        <v>4271604.2641160004</v>
      </c>
      <c r="AA829" s="125"/>
      <c r="AB829" s="125"/>
      <c r="AC829" s="125"/>
      <c r="AD829" s="125"/>
      <c r="AE829" s="125"/>
      <c r="AF829" s="125"/>
      <c r="AG829" s="125"/>
      <c r="AH829" s="125"/>
      <c r="AI829" s="125"/>
      <c r="AJ829" s="127"/>
    </row>
    <row r="830" spans="1:36" outlineLevel="3" x14ac:dyDescent="0.25">
      <c r="A830" s="102" t="s">
        <v>152</v>
      </c>
      <c r="B830" s="99">
        <v>-1120329</v>
      </c>
      <c r="N830" s="23">
        <f>B830</f>
        <v>-1120329</v>
      </c>
      <c r="O830" s="23">
        <f>SUM(B830:M830)</f>
        <v>-1120329</v>
      </c>
      <c r="P830" s="103"/>
      <c r="Q830" s="117">
        <v>0.10602</v>
      </c>
      <c r="R830" s="11">
        <f>IF(LEFT(AJ830,6)="Direct",N830,0)</f>
        <v>0</v>
      </c>
      <c r="S830" s="6">
        <f>N830-R830</f>
        <v>-1120329</v>
      </c>
      <c r="T830" s="20">
        <f>R830+S830</f>
        <v>-1120329</v>
      </c>
      <c r="U830" s="11">
        <f>IF(LEFT(AJ830,9)="direct-wa", N830,0)</f>
        <v>0</v>
      </c>
      <c r="V830" s="6">
        <f>IF(AJ830="direct-wa",0,N830*Q830)</f>
        <v>-118777.28058000001</v>
      </c>
      <c r="W830" s="20">
        <f>U830+V830</f>
        <v>-118777.28058000001</v>
      </c>
      <c r="X830" s="11">
        <f>IF(LEFT(AJ830,9)="direct-or",N830,0)</f>
        <v>0</v>
      </c>
      <c r="Y830" s="6">
        <f>S830-V830</f>
        <v>-1001551.71942</v>
      </c>
      <c r="Z830" s="20">
        <f>X830+Y830</f>
        <v>-1001551.71942</v>
      </c>
      <c r="AA830" s="25">
        <f>IF(LEFT(AJ830,6)="Direct",O830,0)</f>
        <v>0</v>
      </c>
      <c r="AB830" s="25">
        <f>O830-AA830</f>
        <v>-1120329</v>
      </c>
      <c r="AC830" s="25">
        <f>AA830+AB830</f>
        <v>-1120329</v>
      </c>
      <c r="AD830" s="25">
        <f>IF(LEFT(AJ830,9)="direct-wa", O830,0)</f>
        <v>0</v>
      </c>
      <c r="AE830" s="25">
        <f>IF(AJ830="direct-wa",0,O830*Q830)</f>
        <v>-118777.28058000001</v>
      </c>
      <c r="AF830" s="25">
        <f>AD830+AE830</f>
        <v>-118777.28058000001</v>
      </c>
      <c r="AG830" s="25">
        <f>IF(LEFT(AJ830,9)="direct-or",O830,0)</f>
        <v>0</v>
      </c>
      <c r="AH830" s="25">
        <f>AB830-AE830</f>
        <v>-1001551.71942</v>
      </c>
      <c r="AI830" s="25">
        <f>AG830+AH830</f>
        <v>-1001551.71942</v>
      </c>
      <c r="AJ830" s="7" t="s">
        <v>56</v>
      </c>
    </row>
    <row r="831" spans="1:36" outlineLevel="3" x14ac:dyDescent="0.25">
      <c r="A831" s="102" t="s">
        <v>152</v>
      </c>
      <c r="B831" s="99">
        <v>-3731.73</v>
      </c>
      <c r="N831" s="23">
        <f>B831</f>
        <v>-3731.73</v>
      </c>
      <c r="O831" s="23">
        <f>SUM(B831:M831)</f>
        <v>-3731.73</v>
      </c>
      <c r="P831" s="103"/>
      <c r="Q831" s="117">
        <v>0.10602</v>
      </c>
      <c r="R831" s="11">
        <f>IF(LEFT(AJ831,6)="Direct",N831,0)</f>
        <v>0</v>
      </c>
      <c r="S831" s="6">
        <f>N831-R831</f>
        <v>-3731.73</v>
      </c>
      <c r="T831" s="20">
        <f>R831+S831</f>
        <v>-3731.73</v>
      </c>
      <c r="U831" s="11">
        <f>IF(LEFT(AJ831,9)="direct-wa", N831,0)</f>
        <v>0</v>
      </c>
      <c r="V831" s="6">
        <f>IF(AJ831="direct-wa",0,N831*Q831)</f>
        <v>-395.63801460000002</v>
      </c>
      <c r="W831" s="20">
        <f>U831+V831</f>
        <v>-395.63801460000002</v>
      </c>
      <c r="X831" s="11">
        <f>IF(LEFT(AJ831,9)="direct-or",N831,0)</f>
        <v>0</v>
      </c>
      <c r="Y831" s="6">
        <f>S831-V831</f>
        <v>-3336.0919853999999</v>
      </c>
      <c r="Z831" s="20">
        <f>X831+Y831</f>
        <v>-3336.0919853999999</v>
      </c>
      <c r="AA831" s="25">
        <f>IF(LEFT(AJ831,6)="Direct",O831,0)</f>
        <v>0</v>
      </c>
      <c r="AB831" s="25">
        <f>O831-AA831</f>
        <v>-3731.73</v>
      </c>
      <c r="AC831" s="25">
        <f>AA831+AB831</f>
        <v>-3731.73</v>
      </c>
      <c r="AD831" s="25">
        <f>IF(LEFT(AJ831,9)="direct-wa", O831,0)</f>
        <v>0</v>
      </c>
      <c r="AE831" s="25">
        <f>IF(AJ831="direct-wa",0,O831*Q831)</f>
        <v>-395.63801460000002</v>
      </c>
      <c r="AF831" s="25">
        <f>AD831+AE831</f>
        <v>-395.63801460000002</v>
      </c>
      <c r="AG831" s="25">
        <f>IF(LEFT(AJ831,9)="direct-or",O831,0)</f>
        <v>0</v>
      </c>
      <c r="AH831" s="25">
        <f>AB831-AE831</f>
        <v>-3336.0919853999999</v>
      </c>
      <c r="AI831" s="25">
        <f>AG831+AH831</f>
        <v>-3336.0919853999999</v>
      </c>
      <c r="AJ831" s="7" t="s">
        <v>56</v>
      </c>
    </row>
    <row r="832" spans="1:36" outlineLevel="2" x14ac:dyDescent="0.25">
      <c r="A832" s="102"/>
      <c r="B832" s="99"/>
      <c r="C832" s="101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9"/>
      <c r="O832" s="109"/>
      <c r="P832" s="103"/>
      <c r="Q832" s="117"/>
      <c r="R832" s="11">
        <f t="shared" ref="R832:Z832" si="886">SUBTOTAL(9,R830:R831)</f>
        <v>0</v>
      </c>
      <c r="S832" s="6">
        <f t="shared" si="886"/>
        <v>-1124060.73</v>
      </c>
      <c r="T832" s="20">
        <f t="shared" si="886"/>
        <v>-1124060.73</v>
      </c>
      <c r="U832" s="11">
        <f t="shared" si="886"/>
        <v>0</v>
      </c>
      <c r="V832" s="6">
        <f t="shared" si="886"/>
        <v>-119172.91859460001</v>
      </c>
      <c r="W832" s="20">
        <f t="shared" si="886"/>
        <v>-119172.91859460001</v>
      </c>
      <c r="X832" s="11">
        <f t="shared" si="886"/>
        <v>0</v>
      </c>
      <c r="Y832" s="6">
        <f t="shared" si="886"/>
        <v>-1004887.8114053999</v>
      </c>
      <c r="Z832" s="20">
        <f t="shared" si="886"/>
        <v>-1004887.8114053999</v>
      </c>
      <c r="AA832" s="25"/>
      <c r="AB832" s="25"/>
      <c r="AC832" s="25"/>
      <c r="AD832" s="25"/>
      <c r="AE832" s="25"/>
      <c r="AF832" s="25"/>
      <c r="AG832" s="25"/>
      <c r="AH832" s="25"/>
      <c r="AI832" s="25"/>
      <c r="AJ832" s="118" t="s">
        <v>286</v>
      </c>
    </row>
    <row r="833" spans="1:36" outlineLevel="3" x14ac:dyDescent="0.25">
      <c r="A833" s="102" t="s">
        <v>152</v>
      </c>
      <c r="B833" s="99">
        <v>-535469.02</v>
      </c>
      <c r="N833" s="23">
        <f>B833</f>
        <v>-535469.02</v>
      </c>
      <c r="O833" s="23">
        <f>SUM(B833:M833)</f>
        <v>-535469.02</v>
      </c>
      <c r="P833" s="103"/>
      <c r="Q833" s="117">
        <v>9.9400000000000002E-2</v>
      </c>
      <c r="R833" s="11">
        <f>IF(LEFT(AJ833,6)="Direct",N833,0)</f>
        <v>0</v>
      </c>
      <c r="S833" s="6">
        <f>N833-R833</f>
        <v>-535469.02</v>
      </c>
      <c r="T833" s="20">
        <f>R833+S833</f>
        <v>-535469.02</v>
      </c>
      <c r="U833" s="11">
        <f>IF(LEFT(AJ833,9)="direct-wa", N833,0)</f>
        <v>0</v>
      </c>
      <c r="V833" s="6">
        <f>IF(AJ833="direct-wa",0,N833*Q833)</f>
        <v>-53225.620588000005</v>
      </c>
      <c r="W833" s="20">
        <f>U833+V833</f>
        <v>-53225.620588000005</v>
      </c>
      <c r="X833" s="11">
        <f>IF(LEFT(AJ833,9)="direct-or",N833,0)</f>
        <v>0</v>
      </c>
      <c r="Y833" s="6">
        <f>S833-V833</f>
        <v>-482243.39941200003</v>
      </c>
      <c r="Z833" s="20">
        <f>X833+Y833</f>
        <v>-482243.39941200003</v>
      </c>
      <c r="AA833" s="25">
        <f>IF(LEFT(AJ833,6)="Direct",O833,0)</f>
        <v>0</v>
      </c>
      <c r="AB833" s="25">
        <f>O833-AA833</f>
        <v>-535469.02</v>
      </c>
      <c r="AC833" s="25">
        <f>AA833+AB833</f>
        <v>-535469.02</v>
      </c>
      <c r="AD833" s="25">
        <f>IF(LEFT(AJ833,9)="direct-wa", O833,0)</f>
        <v>0</v>
      </c>
      <c r="AE833" s="25">
        <f>IF(AJ833="direct-wa",0,O833*Q833)</f>
        <v>-53225.620588000005</v>
      </c>
      <c r="AF833" s="25">
        <f>AD833+AE833</f>
        <v>-53225.620588000005</v>
      </c>
      <c r="AG833" s="25">
        <f>IF(LEFT(AJ833,9)="direct-or",O833,0)</f>
        <v>0</v>
      </c>
      <c r="AH833" s="25">
        <f>AB833-AE833</f>
        <v>-482243.39941200003</v>
      </c>
      <c r="AI833" s="25">
        <f>AG833+AH833</f>
        <v>-482243.39941200003</v>
      </c>
      <c r="AJ833" s="7" t="s">
        <v>57</v>
      </c>
    </row>
    <row r="834" spans="1:36" outlineLevel="2" x14ac:dyDescent="0.25">
      <c r="A834" s="102"/>
      <c r="B834" s="99"/>
      <c r="C834" s="101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9"/>
      <c r="O834" s="109"/>
      <c r="P834" s="103"/>
      <c r="Q834" s="117"/>
      <c r="R834" s="11">
        <f t="shared" ref="R834:Z834" si="887">SUBTOTAL(9,R833:R833)</f>
        <v>0</v>
      </c>
      <c r="S834" s="6">
        <f t="shared" si="887"/>
        <v>-535469.02</v>
      </c>
      <c r="T834" s="20">
        <f t="shared" si="887"/>
        <v>-535469.02</v>
      </c>
      <c r="U834" s="11">
        <f t="shared" si="887"/>
        <v>0</v>
      </c>
      <c r="V834" s="6">
        <f t="shared" si="887"/>
        <v>-53225.620588000005</v>
      </c>
      <c r="W834" s="20">
        <f t="shared" si="887"/>
        <v>-53225.620588000005</v>
      </c>
      <c r="X834" s="11">
        <f t="shared" si="887"/>
        <v>0</v>
      </c>
      <c r="Y834" s="6">
        <f t="shared" si="887"/>
        <v>-482243.39941200003</v>
      </c>
      <c r="Z834" s="20">
        <f t="shared" si="887"/>
        <v>-482243.39941200003</v>
      </c>
      <c r="AA834" s="25"/>
      <c r="AB834" s="25"/>
      <c r="AC834" s="25"/>
      <c r="AD834" s="25"/>
      <c r="AE834" s="25"/>
      <c r="AF834" s="25"/>
      <c r="AG834" s="25"/>
      <c r="AH834" s="25"/>
      <c r="AI834" s="25"/>
      <c r="AJ834" s="118" t="s">
        <v>274</v>
      </c>
    </row>
    <row r="835" spans="1:36" outlineLevel="1" x14ac:dyDescent="0.25">
      <c r="A835" s="128" t="s">
        <v>151</v>
      </c>
      <c r="B835" s="119"/>
      <c r="C835" s="120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1"/>
      <c r="O835" s="121"/>
      <c r="P835" s="122"/>
      <c r="Q835" s="123"/>
      <c r="R835" s="124">
        <f t="shared" ref="R835:Z835" si="888">SUBTOTAL(9,R830:R833)</f>
        <v>0</v>
      </c>
      <c r="S835" s="125">
        <f t="shared" si="888"/>
        <v>-1659529.75</v>
      </c>
      <c r="T835" s="126">
        <f t="shared" si="888"/>
        <v>-1659529.75</v>
      </c>
      <c r="U835" s="124">
        <f t="shared" si="888"/>
        <v>0</v>
      </c>
      <c r="V835" s="125">
        <f t="shared" si="888"/>
        <v>-172398.53918260001</v>
      </c>
      <c r="W835" s="126">
        <f t="shared" si="888"/>
        <v>-172398.53918260001</v>
      </c>
      <c r="X835" s="124">
        <f t="shared" si="888"/>
        <v>0</v>
      </c>
      <c r="Y835" s="125">
        <f t="shared" si="888"/>
        <v>-1487131.2108173999</v>
      </c>
      <c r="Z835" s="126">
        <f t="shared" si="888"/>
        <v>-1487131.2108173999</v>
      </c>
      <c r="AA835" s="125"/>
      <c r="AB835" s="125"/>
      <c r="AC835" s="125"/>
      <c r="AD835" s="125"/>
      <c r="AE835" s="125"/>
      <c r="AF835" s="125"/>
      <c r="AG835" s="125"/>
      <c r="AH835" s="125"/>
      <c r="AI835" s="125"/>
      <c r="AJ835" s="127"/>
    </row>
    <row r="836" spans="1:36" outlineLevel="3" x14ac:dyDescent="0.25">
      <c r="A836" s="102" t="s">
        <v>154</v>
      </c>
      <c r="B836" s="99">
        <v>266674.86</v>
      </c>
      <c r="N836" s="23">
        <f>B836</f>
        <v>266674.86</v>
      </c>
      <c r="O836" s="23">
        <f>SUM(B836:M836)</f>
        <v>266674.86</v>
      </c>
      <c r="P836" s="103"/>
      <c r="Q836" s="117">
        <v>0.1013</v>
      </c>
      <c r="R836" s="11">
        <f>IF(LEFT(AJ836,6)="Direct",N836,0)</f>
        <v>0</v>
      </c>
      <c r="S836" s="6">
        <f>N836-R836</f>
        <v>266674.86</v>
      </c>
      <c r="T836" s="20">
        <f>R836+S836</f>
        <v>266674.86</v>
      </c>
      <c r="U836" s="11">
        <f>IF(LEFT(AJ836,9)="direct-wa", N836,0)</f>
        <v>0</v>
      </c>
      <c r="V836" s="6">
        <f>IF(AJ836="direct-wa",0,N836*Q836)</f>
        <v>27014.163317999999</v>
      </c>
      <c r="W836" s="20">
        <f>U836+V836</f>
        <v>27014.163317999999</v>
      </c>
      <c r="X836" s="11">
        <f>IF(LEFT(AJ836,9)="direct-or",N836,0)</f>
        <v>0</v>
      </c>
      <c r="Y836" s="6">
        <f>S836-V836</f>
        <v>239660.69668199998</v>
      </c>
      <c r="Z836" s="20">
        <f>X836+Y836</f>
        <v>239660.69668199998</v>
      </c>
      <c r="AA836" s="25">
        <f>IF(LEFT(AJ836,6)="Direct",O836,0)</f>
        <v>0</v>
      </c>
      <c r="AB836" s="25">
        <f>O836-AA836</f>
        <v>266674.86</v>
      </c>
      <c r="AC836" s="25">
        <f>AA836+AB836</f>
        <v>266674.86</v>
      </c>
      <c r="AD836" s="25">
        <f>IF(LEFT(AJ836,9)="direct-wa", O836,0)</f>
        <v>0</v>
      </c>
      <c r="AE836" s="25">
        <f>IF(AJ836="direct-wa",0,O836*Q836)</f>
        <v>27014.163317999999</v>
      </c>
      <c r="AF836" s="25">
        <f>AD836+AE836</f>
        <v>27014.163317999999</v>
      </c>
      <c r="AG836" s="25">
        <f>IF(LEFT(AJ836,9)="direct-or",O836,0)</f>
        <v>0</v>
      </c>
      <c r="AH836" s="25">
        <f>AB836-AE836</f>
        <v>239660.69668199998</v>
      </c>
      <c r="AI836" s="25">
        <f>AG836+AH836</f>
        <v>239660.69668199998</v>
      </c>
      <c r="AJ836" s="7" t="s">
        <v>52</v>
      </c>
    </row>
    <row r="837" spans="1:36" outlineLevel="2" x14ac:dyDescent="0.25">
      <c r="A837" s="102"/>
      <c r="B837" s="99"/>
      <c r="C837" s="101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9"/>
      <c r="O837" s="109"/>
      <c r="P837" s="103"/>
      <c r="Q837" s="117"/>
      <c r="R837" s="11">
        <f t="shared" ref="R837:Z837" si="889">SUBTOTAL(9,R836:R836)</f>
        <v>0</v>
      </c>
      <c r="S837" s="6">
        <f t="shared" si="889"/>
        <v>266674.86</v>
      </c>
      <c r="T837" s="20">
        <f t="shared" si="889"/>
        <v>266674.86</v>
      </c>
      <c r="U837" s="11">
        <f t="shared" si="889"/>
        <v>0</v>
      </c>
      <c r="V837" s="6">
        <f t="shared" si="889"/>
        <v>27014.163317999999</v>
      </c>
      <c r="W837" s="20">
        <f t="shared" si="889"/>
        <v>27014.163317999999</v>
      </c>
      <c r="X837" s="11">
        <f t="shared" si="889"/>
        <v>0</v>
      </c>
      <c r="Y837" s="6">
        <f t="shared" si="889"/>
        <v>239660.69668199998</v>
      </c>
      <c r="Z837" s="20">
        <f t="shared" si="889"/>
        <v>239660.69668199998</v>
      </c>
      <c r="AA837" s="25"/>
      <c r="AB837" s="25"/>
      <c r="AC837" s="25"/>
      <c r="AD837" s="25"/>
      <c r="AE837" s="25"/>
      <c r="AF837" s="25"/>
      <c r="AG837" s="25"/>
      <c r="AH837" s="25"/>
      <c r="AI837" s="25"/>
      <c r="AJ837" s="118" t="s">
        <v>268</v>
      </c>
    </row>
    <row r="838" spans="1:36" outlineLevel="1" x14ac:dyDescent="0.25">
      <c r="A838" s="128" t="s">
        <v>153</v>
      </c>
      <c r="B838" s="119"/>
      <c r="C838" s="120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1"/>
      <c r="O838" s="121"/>
      <c r="P838" s="122"/>
      <c r="Q838" s="123"/>
      <c r="R838" s="124">
        <f t="shared" ref="R838:Z838" si="890">SUBTOTAL(9,R836:R836)</f>
        <v>0</v>
      </c>
      <c r="S838" s="125">
        <f t="shared" si="890"/>
        <v>266674.86</v>
      </c>
      <c r="T838" s="126">
        <f t="shared" si="890"/>
        <v>266674.86</v>
      </c>
      <c r="U838" s="124">
        <f t="shared" si="890"/>
        <v>0</v>
      </c>
      <c r="V838" s="125">
        <f t="shared" si="890"/>
        <v>27014.163317999999</v>
      </c>
      <c r="W838" s="126">
        <f t="shared" si="890"/>
        <v>27014.163317999999</v>
      </c>
      <c r="X838" s="124">
        <f t="shared" si="890"/>
        <v>0</v>
      </c>
      <c r="Y838" s="125">
        <f t="shared" si="890"/>
        <v>239660.69668199998</v>
      </c>
      <c r="Z838" s="126">
        <f t="shared" si="890"/>
        <v>239660.69668199998</v>
      </c>
      <c r="AA838" s="125"/>
      <c r="AB838" s="125"/>
      <c r="AC838" s="125"/>
      <c r="AD838" s="125"/>
      <c r="AE838" s="125"/>
      <c r="AF838" s="125"/>
      <c r="AG838" s="125"/>
      <c r="AH838" s="125"/>
      <c r="AI838" s="125"/>
      <c r="AJ838" s="127"/>
    </row>
    <row r="839" spans="1:36" outlineLevel="3" x14ac:dyDescent="0.25">
      <c r="A839" s="102" t="s">
        <v>156</v>
      </c>
      <c r="B839" s="99">
        <v>2262</v>
      </c>
      <c r="N839" s="23">
        <f>B839</f>
        <v>2262</v>
      </c>
      <c r="O839" s="23">
        <f>SUM(B839:M839)</f>
        <v>2262</v>
      </c>
      <c r="P839" s="103"/>
      <c r="Q839" s="117">
        <v>0.1013</v>
      </c>
      <c r="R839" s="11">
        <f>IF(LEFT(AJ839,6)="Direct",N839,0)</f>
        <v>0</v>
      </c>
      <c r="S839" s="6">
        <f>N839-R839</f>
        <v>2262</v>
      </c>
      <c r="T839" s="20">
        <f>R839+S839</f>
        <v>2262</v>
      </c>
      <c r="U839" s="11">
        <f>IF(LEFT(AJ839,9)="direct-wa", N839,0)</f>
        <v>0</v>
      </c>
      <c r="V839" s="6">
        <f>IF(AJ839="direct-wa",0,N839*Q839)</f>
        <v>229.14060000000001</v>
      </c>
      <c r="W839" s="20">
        <f>U839+V839</f>
        <v>229.14060000000001</v>
      </c>
      <c r="X839" s="11">
        <f>IF(LEFT(AJ839,9)="direct-or",N839,0)</f>
        <v>0</v>
      </c>
      <c r="Y839" s="6">
        <f>S839-V839</f>
        <v>2032.8594000000001</v>
      </c>
      <c r="Z839" s="20">
        <f>X839+Y839</f>
        <v>2032.8594000000001</v>
      </c>
      <c r="AA839" s="25">
        <f>IF(LEFT(AJ839,6)="Direct",O839,0)</f>
        <v>0</v>
      </c>
      <c r="AB839" s="25">
        <f>O839-AA839</f>
        <v>2262</v>
      </c>
      <c r="AC839" s="25">
        <f>AA839+AB839</f>
        <v>2262</v>
      </c>
      <c r="AD839" s="25">
        <f>IF(LEFT(AJ839,9)="direct-wa", O839,0)</f>
        <v>0</v>
      </c>
      <c r="AE839" s="25">
        <f>IF(AJ839="direct-wa",0,O839*Q839)</f>
        <v>229.14060000000001</v>
      </c>
      <c r="AF839" s="25">
        <f>AD839+AE839</f>
        <v>229.14060000000001</v>
      </c>
      <c r="AG839" s="25">
        <f>IF(LEFT(AJ839,9)="direct-or",O839,0)</f>
        <v>0</v>
      </c>
      <c r="AH839" s="25">
        <f>AB839-AE839</f>
        <v>2032.8594000000001</v>
      </c>
      <c r="AI839" s="25">
        <f>AG839+AH839</f>
        <v>2032.8594000000001</v>
      </c>
      <c r="AJ839" s="7" t="s">
        <v>52</v>
      </c>
    </row>
    <row r="840" spans="1:36" outlineLevel="3" x14ac:dyDescent="0.25">
      <c r="A840" s="102" t="s">
        <v>156</v>
      </c>
      <c r="B840" s="99"/>
      <c r="N840" s="23">
        <f>B840</f>
        <v>0</v>
      </c>
      <c r="O840" s="23">
        <f>SUM(B840:M840)</f>
        <v>0</v>
      </c>
      <c r="P840" s="103"/>
      <c r="Q840" s="117">
        <v>0.1013</v>
      </c>
      <c r="R840" s="11">
        <f>IF(LEFT(AJ840,6)="Direct",N840,0)</f>
        <v>0</v>
      </c>
      <c r="S840" s="6">
        <f>N840-R840</f>
        <v>0</v>
      </c>
      <c r="T840" s="20">
        <f>R840+S840</f>
        <v>0</v>
      </c>
      <c r="U840" s="11">
        <f>IF(LEFT(AJ840,9)="direct-wa", N840,0)</f>
        <v>0</v>
      </c>
      <c r="V840" s="6">
        <f>IF(AJ840="direct-wa",0,N840*Q840)</f>
        <v>0</v>
      </c>
      <c r="W840" s="20">
        <f>U840+V840</f>
        <v>0</v>
      </c>
      <c r="X840" s="11">
        <f>IF(LEFT(AJ840,9)="direct-or",N840,0)</f>
        <v>0</v>
      </c>
      <c r="Y840" s="6">
        <f>S840-V840</f>
        <v>0</v>
      </c>
      <c r="Z840" s="20">
        <f>X840+Y840</f>
        <v>0</v>
      </c>
      <c r="AA840" s="25">
        <f>IF(LEFT(AJ840,6)="Direct",O840,0)</f>
        <v>0</v>
      </c>
      <c r="AB840" s="25">
        <f>O840-AA840</f>
        <v>0</v>
      </c>
      <c r="AC840" s="25">
        <f>AA840+AB840</f>
        <v>0</v>
      </c>
      <c r="AD840" s="25">
        <f>IF(LEFT(AJ840,9)="direct-wa", O840,0)</f>
        <v>0</v>
      </c>
      <c r="AE840" s="25">
        <f>IF(AJ840="direct-wa",0,O840*Q840)</f>
        <v>0</v>
      </c>
      <c r="AF840" s="25">
        <f>AD840+AE840</f>
        <v>0</v>
      </c>
      <c r="AG840" s="25">
        <f>IF(LEFT(AJ840,9)="direct-or",O840,0)</f>
        <v>0</v>
      </c>
      <c r="AH840" s="25">
        <f>AB840-AE840</f>
        <v>0</v>
      </c>
      <c r="AI840" s="25">
        <f>AG840+AH840</f>
        <v>0</v>
      </c>
      <c r="AJ840" s="7" t="s">
        <v>52</v>
      </c>
    </row>
    <row r="841" spans="1:36" outlineLevel="3" x14ac:dyDescent="0.25">
      <c r="A841" s="102" t="s">
        <v>156</v>
      </c>
      <c r="B841" s="99">
        <v>73</v>
      </c>
      <c r="N841" s="23">
        <f>B841</f>
        <v>73</v>
      </c>
      <c r="O841" s="23">
        <f>SUM(B841:M841)</f>
        <v>73</v>
      </c>
      <c r="P841" s="103"/>
      <c r="Q841" s="117">
        <v>0.1013</v>
      </c>
      <c r="R841" s="11">
        <f>IF(LEFT(AJ841,6)="Direct",N841,0)</f>
        <v>0</v>
      </c>
      <c r="S841" s="6">
        <f>N841-R841</f>
        <v>73</v>
      </c>
      <c r="T841" s="20">
        <f>R841+S841</f>
        <v>73</v>
      </c>
      <c r="U841" s="11">
        <f>IF(LEFT(AJ841,9)="direct-wa", N841,0)</f>
        <v>0</v>
      </c>
      <c r="V841" s="6">
        <f>IF(AJ841="direct-wa",0,N841*Q841)</f>
        <v>7.3948999999999998</v>
      </c>
      <c r="W841" s="20">
        <f>U841+V841</f>
        <v>7.3948999999999998</v>
      </c>
      <c r="X841" s="11">
        <f>IF(LEFT(AJ841,9)="direct-or",N841,0)</f>
        <v>0</v>
      </c>
      <c r="Y841" s="6">
        <f>S841-V841</f>
        <v>65.605099999999993</v>
      </c>
      <c r="Z841" s="20">
        <f>X841+Y841</f>
        <v>65.605099999999993</v>
      </c>
      <c r="AA841" s="25">
        <f>IF(LEFT(AJ841,6)="Direct",O841,0)</f>
        <v>0</v>
      </c>
      <c r="AB841" s="25">
        <f>O841-AA841</f>
        <v>73</v>
      </c>
      <c r="AC841" s="25">
        <f>AA841+AB841</f>
        <v>73</v>
      </c>
      <c r="AD841" s="25">
        <f>IF(LEFT(AJ841,9)="direct-wa", O841,0)</f>
        <v>0</v>
      </c>
      <c r="AE841" s="25">
        <f>IF(AJ841="direct-wa",0,O841*Q841)</f>
        <v>7.3948999999999998</v>
      </c>
      <c r="AF841" s="25">
        <f>AD841+AE841</f>
        <v>7.3948999999999998</v>
      </c>
      <c r="AG841" s="25">
        <f>IF(LEFT(AJ841,9)="direct-or",O841,0)</f>
        <v>0</v>
      </c>
      <c r="AH841" s="25">
        <f>AB841-AE841</f>
        <v>65.605099999999993</v>
      </c>
      <c r="AI841" s="25">
        <f>AG841+AH841</f>
        <v>65.605099999999993</v>
      </c>
      <c r="AJ841" s="7" t="s">
        <v>52</v>
      </c>
    </row>
    <row r="842" spans="1:36" outlineLevel="2" x14ac:dyDescent="0.25">
      <c r="A842" s="102"/>
      <c r="B842" s="99"/>
      <c r="C842" s="101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9"/>
      <c r="O842" s="109"/>
      <c r="P842" s="103"/>
      <c r="Q842" s="117"/>
      <c r="R842" s="11">
        <f t="shared" ref="R842:Z842" si="891">SUBTOTAL(9,R839:R841)</f>
        <v>0</v>
      </c>
      <c r="S842" s="6">
        <f t="shared" si="891"/>
        <v>2335</v>
      </c>
      <c r="T842" s="20">
        <f t="shared" si="891"/>
        <v>2335</v>
      </c>
      <c r="U842" s="11">
        <f t="shared" si="891"/>
        <v>0</v>
      </c>
      <c r="V842" s="6">
        <f t="shared" si="891"/>
        <v>236.53550000000001</v>
      </c>
      <c r="W842" s="20">
        <f t="shared" si="891"/>
        <v>236.53550000000001</v>
      </c>
      <c r="X842" s="11">
        <f t="shared" si="891"/>
        <v>0</v>
      </c>
      <c r="Y842" s="6">
        <f t="shared" si="891"/>
        <v>2098.4645</v>
      </c>
      <c r="Z842" s="20">
        <f t="shared" si="891"/>
        <v>2098.4645</v>
      </c>
      <c r="AA842" s="25"/>
      <c r="AB842" s="25"/>
      <c r="AC842" s="25"/>
      <c r="AD842" s="25"/>
      <c r="AE842" s="25"/>
      <c r="AF842" s="25"/>
      <c r="AG842" s="25"/>
      <c r="AH842" s="25"/>
      <c r="AI842" s="25"/>
      <c r="AJ842" s="118" t="s">
        <v>268</v>
      </c>
    </row>
    <row r="843" spans="1:36" outlineLevel="3" x14ac:dyDescent="0.25">
      <c r="A843" s="102" t="s">
        <v>156</v>
      </c>
      <c r="B843" s="99">
        <v>404.58</v>
      </c>
      <c r="N843" s="23">
        <f>B843</f>
        <v>404.58</v>
      </c>
      <c r="O843" s="23">
        <f>SUM(B843:M843)</f>
        <v>404.58</v>
      </c>
      <c r="P843" s="103"/>
      <c r="Q843" s="117">
        <v>1</v>
      </c>
      <c r="R843" s="11">
        <f>IF(LEFT(AJ843,6)="Direct",N843,0)</f>
        <v>404.58</v>
      </c>
      <c r="S843" s="6">
        <f>N843-R843</f>
        <v>0</v>
      </c>
      <c r="T843" s="20">
        <f>R843+S843</f>
        <v>404.58</v>
      </c>
      <c r="U843" s="11">
        <f>IF(LEFT(AJ843,9)="direct-wa", N843,0)</f>
        <v>404.58</v>
      </c>
      <c r="V843" s="6">
        <f>IF(AJ843="direct-wa",0,N843*Q843)</f>
        <v>0</v>
      </c>
      <c r="W843" s="20">
        <f>U843+V843</f>
        <v>404.58</v>
      </c>
      <c r="X843" s="11">
        <f>IF(LEFT(AJ843,9)="direct-or",N843,0)</f>
        <v>0</v>
      </c>
      <c r="Y843" s="6">
        <f>S843-V843</f>
        <v>0</v>
      </c>
      <c r="Z843" s="20">
        <f>X843+Y843</f>
        <v>0</v>
      </c>
      <c r="AA843" s="25">
        <f>IF(LEFT(AJ843,6)="Direct",O843,0)</f>
        <v>404.58</v>
      </c>
      <c r="AB843" s="25">
        <f>O843-AA843</f>
        <v>0</v>
      </c>
      <c r="AC843" s="25">
        <f>AA843+AB843</f>
        <v>404.58</v>
      </c>
      <c r="AD843" s="25">
        <f>IF(LEFT(AJ843,9)="direct-wa", O843,0)</f>
        <v>404.58</v>
      </c>
      <c r="AE843" s="25">
        <f>IF(AJ843="direct-wa",0,O843*Q843)</f>
        <v>0</v>
      </c>
      <c r="AF843" s="25">
        <f>AD843+AE843</f>
        <v>404.58</v>
      </c>
      <c r="AG843" s="25">
        <f>IF(LEFT(AJ843,9)="direct-or",O843,0)</f>
        <v>0</v>
      </c>
      <c r="AH843" s="25">
        <f>AB843-AE843</f>
        <v>0</v>
      </c>
      <c r="AI843" s="25">
        <f>AG843+AH843</f>
        <v>0</v>
      </c>
      <c r="AJ843" s="7" t="s">
        <v>65</v>
      </c>
    </row>
    <row r="844" spans="1:36" outlineLevel="2" x14ac:dyDescent="0.25">
      <c r="A844" s="102"/>
      <c r="B844" s="99"/>
      <c r="C844" s="101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9"/>
      <c r="O844" s="109"/>
      <c r="P844" s="103"/>
      <c r="Q844" s="117"/>
      <c r="R844" s="11">
        <f t="shared" ref="R844:Z844" si="892">SUBTOTAL(9,R843:R843)</f>
        <v>404.58</v>
      </c>
      <c r="S844" s="6">
        <f t="shared" si="892"/>
        <v>0</v>
      </c>
      <c r="T844" s="20">
        <f t="shared" si="892"/>
        <v>404.58</v>
      </c>
      <c r="U844" s="11">
        <f t="shared" si="892"/>
        <v>404.58</v>
      </c>
      <c r="V844" s="6">
        <f t="shared" si="892"/>
        <v>0</v>
      </c>
      <c r="W844" s="20">
        <f t="shared" si="892"/>
        <v>404.58</v>
      </c>
      <c r="X844" s="11">
        <f t="shared" si="892"/>
        <v>0</v>
      </c>
      <c r="Y844" s="6">
        <f t="shared" si="892"/>
        <v>0</v>
      </c>
      <c r="Z844" s="20">
        <f t="shared" si="892"/>
        <v>0</v>
      </c>
      <c r="AA844" s="25"/>
      <c r="AB844" s="25"/>
      <c r="AC844" s="25"/>
      <c r="AD844" s="25"/>
      <c r="AE844" s="25"/>
      <c r="AF844" s="25"/>
      <c r="AG844" s="25"/>
      <c r="AH844" s="25"/>
      <c r="AI844" s="25"/>
      <c r="AJ844" s="118" t="s">
        <v>279</v>
      </c>
    </row>
    <row r="845" spans="1:36" outlineLevel="1" x14ac:dyDescent="0.25">
      <c r="A845" s="128" t="s">
        <v>155</v>
      </c>
      <c r="B845" s="119"/>
      <c r="C845" s="120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1"/>
      <c r="O845" s="121"/>
      <c r="P845" s="122"/>
      <c r="Q845" s="123"/>
      <c r="R845" s="124">
        <f t="shared" ref="R845:Z845" si="893">SUBTOTAL(9,R839:R843)</f>
        <v>404.58</v>
      </c>
      <c r="S845" s="125">
        <f t="shared" si="893"/>
        <v>2335</v>
      </c>
      <c r="T845" s="126">
        <f t="shared" si="893"/>
        <v>2739.58</v>
      </c>
      <c r="U845" s="124">
        <f t="shared" si="893"/>
        <v>404.58</v>
      </c>
      <c r="V845" s="125">
        <f t="shared" si="893"/>
        <v>236.53550000000001</v>
      </c>
      <c r="W845" s="126">
        <f t="shared" si="893"/>
        <v>641.1155</v>
      </c>
      <c r="X845" s="124">
        <f t="shared" si="893"/>
        <v>0</v>
      </c>
      <c r="Y845" s="125">
        <f t="shared" si="893"/>
        <v>2098.4645</v>
      </c>
      <c r="Z845" s="126">
        <f t="shared" si="893"/>
        <v>2098.4645</v>
      </c>
      <c r="AA845" s="125"/>
      <c r="AB845" s="125"/>
      <c r="AC845" s="125"/>
      <c r="AD845" s="125"/>
      <c r="AE845" s="125"/>
      <c r="AF845" s="125"/>
      <c r="AG845" s="125"/>
      <c r="AH845" s="125"/>
      <c r="AI845" s="125"/>
      <c r="AJ845" s="127"/>
    </row>
    <row r="846" spans="1:36" outlineLevel="3" x14ac:dyDescent="0.25">
      <c r="A846" s="102" t="s">
        <v>158</v>
      </c>
      <c r="B846" s="99">
        <v>79.11</v>
      </c>
      <c r="N846" s="23">
        <f t="shared" ref="N846:N868" si="894">B846</f>
        <v>79.11</v>
      </c>
      <c r="O846" s="23">
        <f t="shared" ref="O846:O868" si="895">SUM(B846:M846)</f>
        <v>79.11</v>
      </c>
      <c r="P846" s="103"/>
      <c r="Q846" s="117">
        <v>9.9400000000000002E-2</v>
      </c>
      <c r="R846" s="11">
        <f t="shared" ref="R846:R868" si="896">IF(LEFT(AJ846,6)="Direct",N846,0)</f>
        <v>0</v>
      </c>
      <c r="S846" s="6">
        <f t="shared" ref="S846:S868" si="897">N846-R846</f>
        <v>79.11</v>
      </c>
      <c r="T846" s="20">
        <f t="shared" ref="T846:T868" si="898">R846+S846</f>
        <v>79.11</v>
      </c>
      <c r="U846" s="11">
        <f t="shared" ref="U846:U868" si="899">IF(LEFT(AJ846,9)="direct-wa", N846,0)</f>
        <v>0</v>
      </c>
      <c r="V846" s="6">
        <f t="shared" ref="V846:V868" si="900">IF(AJ846="direct-wa",0,N846*Q846)</f>
        <v>7.8635340000000005</v>
      </c>
      <c r="W846" s="20">
        <f t="shared" ref="W846:W868" si="901">U846+V846</f>
        <v>7.8635340000000005</v>
      </c>
      <c r="X846" s="11">
        <f t="shared" ref="X846:X868" si="902">IF(LEFT(AJ846,9)="direct-or",N846,0)</f>
        <v>0</v>
      </c>
      <c r="Y846" s="6">
        <f t="shared" ref="Y846:Y868" si="903">S846-V846</f>
        <v>71.246465999999998</v>
      </c>
      <c r="Z846" s="20">
        <f t="shared" ref="Z846:Z868" si="904">X846+Y846</f>
        <v>71.246465999999998</v>
      </c>
      <c r="AA846" s="25">
        <f t="shared" ref="AA846:AA868" si="905">IF(LEFT(AJ846,6)="Direct",O846,0)</f>
        <v>0</v>
      </c>
      <c r="AB846" s="25">
        <f t="shared" ref="AB846:AB868" si="906">O846-AA846</f>
        <v>79.11</v>
      </c>
      <c r="AC846" s="25">
        <f t="shared" ref="AC846:AC868" si="907">AA846+AB846</f>
        <v>79.11</v>
      </c>
      <c r="AD846" s="25">
        <f t="shared" ref="AD846:AD868" si="908">IF(LEFT(AJ846,9)="direct-wa", O846,0)</f>
        <v>0</v>
      </c>
      <c r="AE846" s="25">
        <f t="shared" ref="AE846:AE868" si="909">IF(AJ846="direct-wa",0,O846*Q846)</f>
        <v>7.8635340000000005</v>
      </c>
      <c r="AF846" s="25">
        <f t="shared" ref="AF846:AF868" si="910">AD846+AE846</f>
        <v>7.8635340000000005</v>
      </c>
      <c r="AG846" s="25">
        <f t="shared" ref="AG846:AG868" si="911">IF(LEFT(AJ846,9)="direct-or",O846,0)</f>
        <v>0</v>
      </c>
      <c r="AH846" s="25">
        <f t="shared" ref="AH846:AH868" si="912">AB846-AE846</f>
        <v>71.246465999999998</v>
      </c>
      <c r="AI846" s="25">
        <f t="shared" ref="AI846:AI868" si="913">AG846+AH846</f>
        <v>71.246465999999998</v>
      </c>
      <c r="AJ846" s="7" t="s">
        <v>57</v>
      </c>
    </row>
    <row r="847" spans="1:36" outlineLevel="3" x14ac:dyDescent="0.25">
      <c r="A847" s="102" t="s">
        <v>158</v>
      </c>
      <c r="B847" s="99">
        <v>24420.02</v>
      </c>
      <c r="N847" s="23">
        <f t="shared" si="894"/>
        <v>24420.02</v>
      </c>
      <c r="O847" s="23">
        <f t="shared" si="895"/>
        <v>24420.02</v>
      </c>
      <c r="P847" s="103"/>
      <c r="Q847" s="117">
        <v>9.9400000000000002E-2</v>
      </c>
      <c r="R847" s="11">
        <f t="shared" si="896"/>
        <v>0</v>
      </c>
      <c r="S847" s="6">
        <f t="shared" si="897"/>
        <v>24420.02</v>
      </c>
      <c r="T847" s="20">
        <f t="shared" si="898"/>
        <v>24420.02</v>
      </c>
      <c r="U847" s="11">
        <f t="shared" si="899"/>
        <v>0</v>
      </c>
      <c r="V847" s="6">
        <f t="shared" si="900"/>
        <v>2427.3499879999999</v>
      </c>
      <c r="W847" s="20">
        <f t="shared" si="901"/>
        <v>2427.3499879999999</v>
      </c>
      <c r="X847" s="11">
        <f t="shared" si="902"/>
        <v>0</v>
      </c>
      <c r="Y847" s="6">
        <f t="shared" si="903"/>
        <v>21992.670012000002</v>
      </c>
      <c r="Z847" s="20">
        <f t="shared" si="904"/>
        <v>21992.670012000002</v>
      </c>
      <c r="AA847" s="25">
        <f t="shared" si="905"/>
        <v>0</v>
      </c>
      <c r="AB847" s="25">
        <f t="shared" si="906"/>
        <v>24420.02</v>
      </c>
      <c r="AC847" s="25">
        <f t="shared" si="907"/>
        <v>24420.02</v>
      </c>
      <c r="AD847" s="25">
        <f t="shared" si="908"/>
        <v>0</v>
      </c>
      <c r="AE847" s="25">
        <f t="shared" si="909"/>
        <v>2427.3499879999999</v>
      </c>
      <c r="AF847" s="25">
        <f t="shared" si="910"/>
        <v>2427.3499879999999</v>
      </c>
      <c r="AG847" s="25">
        <f t="shared" si="911"/>
        <v>0</v>
      </c>
      <c r="AH847" s="25">
        <f t="shared" si="912"/>
        <v>21992.670012000002</v>
      </c>
      <c r="AI847" s="25">
        <f t="shared" si="913"/>
        <v>21992.670012000002</v>
      </c>
      <c r="AJ847" s="7" t="s">
        <v>57</v>
      </c>
    </row>
    <row r="848" spans="1:36" outlineLevel="3" x14ac:dyDescent="0.25">
      <c r="A848" s="102" t="s">
        <v>158</v>
      </c>
      <c r="B848" s="99">
        <v>26422.43</v>
      </c>
      <c r="N848" s="23">
        <f t="shared" si="894"/>
        <v>26422.43</v>
      </c>
      <c r="O848" s="23">
        <f t="shared" si="895"/>
        <v>26422.43</v>
      </c>
      <c r="P848" s="103"/>
      <c r="Q848" s="117">
        <v>9.9400000000000002E-2</v>
      </c>
      <c r="R848" s="11">
        <f t="shared" si="896"/>
        <v>0</v>
      </c>
      <c r="S848" s="6">
        <f t="shared" si="897"/>
        <v>26422.43</v>
      </c>
      <c r="T848" s="20">
        <f t="shared" si="898"/>
        <v>26422.43</v>
      </c>
      <c r="U848" s="11">
        <f t="shared" si="899"/>
        <v>0</v>
      </c>
      <c r="V848" s="6">
        <f t="shared" si="900"/>
        <v>2626.3895419999999</v>
      </c>
      <c r="W848" s="20">
        <f t="shared" si="901"/>
        <v>2626.3895419999999</v>
      </c>
      <c r="X848" s="11">
        <f t="shared" si="902"/>
        <v>0</v>
      </c>
      <c r="Y848" s="6">
        <f t="shared" si="903"/>
        <v>23796.040457999999</v>
      </c>
      <c r="Z848" s="20">
        <f t="shared" si="904"/>
        <v>23796.040457999999</v>
      </c>
      <c r="AA848" s="25">
        <f t="shared" si="905"/>
        <v>0</v>
      </c>
      <c r="AB848" s="25">
        <f t="shared" si="906"/>
        <v>26422.43</v>
      </c>
      <c r="AC848" s="25">
        <f t="shared" si="907"/>
        <v>26422.43</v>
      </c>
      <c r="AD848" s="25">
        <f t="shared" si="908"/>
        <v>0</v>
      </c>
      <c r="AE848" s="25">
        <f t="shared" si="909"/>
        <v>2626.3895419999999</v>
      </c>
      <c r="AF848" s="25">
        <f t="shared" si="910"/>
        <v>2626.3895419999999</v>
      </c>
      <c r="AG848" s="25">
        <f t="shared" si="911"/>
        <v>0</v>
      </c>
      <c r="AH848" s="25">
        <f t="shared" si="912"/>
        <v>23796.040457999999</v>
      </c>
      <c r="AI848" s="25">
        <f t="shared" si="913"/>
        <v>23796.040457999999</v>
      </c>
      <c r="AJ848" s="7" t="s">
        <v>57</v>
      </c>
    </row>
    <row r="849" spans="1:36" outlineLevel="3" x14ac:dyDescent="0.25">
      <c r="A849" s="102" t="s">
        <v>158</v>
      </c>
      <c r="B849" s="99"/>
      <c r="N849" s="23">
        <f t="shared" si="894"/>
        <v>0</v>
      </c>
      <c r="O849" s="23">
        <f t="shared" si="895"/>
        <v>0</v>
      </c>
      <c r="P849" s="103"/>
      <c r="Q849" s="117">
        <v>9.9400000000000002E-2</v>
      </c>
      <c r="R849" s="11">
        <f t="shared" si="896"/>
        <v>0</v>
      </c>
      <c r="S849" s="6">
        <f t="shared" si="897"/>
        <v>0</v>
      </c>
      <c r="T849" s="20">
        <f t="shared" si="898"/>
        <v>0</v>
      </c>
      <c r="U849" s="11">
        <f t="shared" si="899"/>
        <v>0</v>
      </c>
      <c r="V849" s="6">
        <f t="shared" si="900"/>
        <v>0</v>
      </c>
      <c r="W849" s="20">
        <f t="shared" si="901"/>
        <v>0</v>
      </c>
      <c r="X849" s="11">
        <f t="shared" si="902"/>
        <v>0</v>
      </c>
      <c r="Y849" s="6">
        <f t="shared" si="903"/>
        <v>0</v>
      </c>
      <c r="Z849" s="20">
        <f t="shared" si="904"/>
        <v>0</v>
      </c>
      <c r="AA849" s="25">
        <f t="shared" si="905"/>
        <v>0</v>
      </c>
      <c r="AB849" s="25">
        <f t="shared" si="906"/>
        <v>0</v>
      </c>
      <c r="AC849" s="25">
        <f t="shared" si="907"/>
        <v>0</v>
      </c>
      <c r="AD849" s="25">
        <f t="shared" si="908"/>
        <v>0</v>
      </c>
      <c r="AE849" s="25">
        <f t="shared" si="909"/>
        <v>0</v>
      </c>
      <c r="AF849" s="25">
        <f t="shared" si="910"/>
        <v>0</v>
      </c>
      <c r="AG849" s="25">
        <f t="shared" si="911"/>
        <v>0</v>
      </c>
      <c r="AH849" s="25">
        <f t="shared" si="912"/>
        <v>0</v>
      </c>
      <c r="AI849" s="25">
        <f t="shared" si="913"/>
        <v>0</v>
      </c>
      <c r="AJ849" s="7" t="s">
        <v>57</v>
      </c>
    </row>
    <row r="850" spans="1:36" outlineLevel="3" x14ac:dyDescent="0.25">
      <c r="A850" s="102" t="s">
        <v>158</v>
      </c>
      <c r="B850" s="99"/>
      <c r="N850" s="23">
        <f t="shared" si="894"/>
        <v>0</v>
      </c>
      <c r="O850" s="23">
        <f t="shared" si="895"/>
        <v>0</v>
      </c>
      <c r="P850" s="103"/>
      <c r="Q850" s="117">
        <v>9.9400000000000002E-2</v>
      </c>
      <c r="R850" s="11">
        <f t="shared" si="896"/>
        <v>0</v>
      </c>
      <c r="S850" s="6">
        <f t="shared" si="897"/>
        <v>0</v>
      </c>
      <c r="T850" s="20">
        <f t="shared" si="898"/>
        <v>0</v>
      </c>
      <c r="U850" s="11">
        <f t="shared" si="899"/>
        <v>0</v>
      </c>
      <c r="V850" s="6">
        <f t="shared" si="900"/>
        <v>0</v>
      </c>
      <c r="W850" s="20">
        <f t="shared" si="901"/>
        <v>0</v>
      </c>
      <c r="X850" s="11">
        <f t="shared" si="902"/>
        <v>0</v>
      </c>
      <c r="Y850" s="6">
        <f t="shared" si="903"/>
        <v>0</v>
      </c>
      <c r="Z850" s="20">
        <f t="shared" si="904"/>
        <v>0</v>
      </c>
      <c r="AA850" s="25">
        <f t="shared" si="905"/>
        <v>0</v>
      </c>
      <c r="AB850" s="25">
        <f t="shared" si="906"/>
        <v>0</v>
      </c>
      <c r="AC850" s="25">
        <f t="shared" si="907"/>
        <v>0</v>
      </c>
      <c r="AD850" s="25">
        <f t="shared" si="908"/>
        <v>0</v>
      </c>
      <c r="AE850" s="25">
        <f t="shared" si="909"/>
        <v>0</v>
      </c>
      <c r="AF850" s="25">
        <f t="shared" si="910"/>
        <v>0</v>
      </c>
      <c r="AG850" s="25">
        <f t="shared" si="911"/>
        <v>0</v>
      </c>
      <c r="AH850" s="25">
        <f t="shared" si="912"/>
        <v>0</v>
      </c>
      <c r="AI850" s="25">
        <f t="shared" si="913"/>
        <v>0</v>
      </c>
      <c r="AJ850" s="7" t="s">
        <v>57</v>
      </c>
    </row>
    <row r="851" spans="1:36" outlineLevel="3" x14ac:dyDescent="0.25">
      <c r="A851" s="102" t="s">
        <v>158</v>
      </c>
      <c r="B851" s="99">
        <v>189226.89</v>
      </c>
      <c r="N851" s="23">
        <f t="shared" si="894"/>
        <v>189226.89</v>
      </c>
      <c r="O851" s="23">
        <f t="shared" si="895"/>
        <v>189226.89</v>
      </c>
      <c r="P851" s="103"/>
      <c r="Q851" s="117">
        <v>9.9400000000000002E-2</v>
      </c>
      <c r="R851" s="11">
        <f t="shared" si="896"/>
        <v>0</v>
      </c>
      <c r="S851" s="6">
        <f t="shared" si="897"/>
        <v>189226.89</v>
      </c>
      <c r="T851" s="20">
        <f t="shared" si="898"/>
        <v>189226.89</v>
      </c>
      <c r="U851" s="11">
        <f t="shared" si="899"/>
        <v>0</v>
      </c>
      <c r="V851" s="6">
        <f t="shared" si="900"/>
        <v>18809.152866</v>
      </c>
      <c r="W851" s="20">
        <f t="shared" si="901"/>
        <v>18809.152866</v>
      </c>
      <c r="X851" s="11">
        <f t="shared" si="902"/>
        <v>0</v>
      </c>
      <c r="Y851" s="6">
        <f t="shared" si="903"/>
        <v>170417.73713400002</v>
      </c>
      <c r="Z851" s="20">
        <f t="shared" si="904"/>
        <v>170417.73713400002</v>
      </c>
      <c r="AA851" s="25">
        <f t="shared" si="905"/>
        <v>0</v>
      </c>
      <c r="AB851" s="25">
        <f t="shared" si="906"/>
        <v>189226.89</v>
      </c>
      <c r="AC851" s="25">
        <f t="shared" si="907"/>
        <v>189226.89</v>
      </c>
      <c r="AD851" s="25">
        <f t="shared" si="908"/>
        <v>0</v>
      </c>
      <c r="AE851" s="25">
        <f t="shared" si="909"/>
        <v>18809.152866</v>
      </c>
      <c r="AF851" s="25">
        <f t="shared" si="910"/>
        <v>18809.152866</v>
      </c>
      <c r="AG851" s="25">
        <f t="shared" si="911"/>
        <v>0</v>
      </c>
      <c r="AH851" s="25">
        <f t="shared" si="912"/>
        <v>170417.73713400002</v>
      </c>
      <c r="AI851" s="25">
        <f t="shared" si="913"/>
        <v>170417.73713400002</v>
      </c>
      <c r="AJ851" s="7" t="s">
        <v>57</v>
      </c>
    </row>
    <row r="852" spans="1:36" outlineLevel="3" x14ac:dyDescent="0.25">
      <c r="A852" s="102" t="s">
        <v>158</v>
      </c>
      <c r="B852" s="99"/>
      <c r="N852" s="23">
        <f t="shared" si="894"/>
        <v>0</v>
      </c>
      <c r="O852" s="23">
        <f t="shared" si="895"/>
        <v>0</v>
      </c>
      <c r="P852" s="103"/>
      <c r="Q852" s="117">
        <v>9.9400000000000002E-2</v>
      </c>
      <c r="R852" s="11">
        <f t="shared" si="896"/>
        <v>0</v>
      </c>
      <c r="S852" s="6">
        <f t="shared" si="897"/>
        <v>0</v>
      </c>
      <c r="T852" s="20">
        <f t="shared" si="898"/>
        <v>0</v>
      </c>
      <c r="U852" s="11">
        <f t="shared" si="899"/>
        <v>0</v>
      </c>
      <c r="V852" s="6">
        <f t="shared" si="900"/>
        <v>0</v>
      </c>
      <c r="W852" s="20">
        <f t="shared" si="901"/>
        <v>0</v>
      </c>
      <c r="X852" s="11">
        <f t="shared" si="902"/>
        <v>0</v>
      </c>
      <c r="Y852" s="6">
        <f t="shared" si="903"/>
        <v>0</v>
      </c>
      <c r="Z852" s="20">
        <f t="shared" si="904"/>
        <v>0</v>
      </c>
      <c r="AA852" s="25">
        <f t="shared" si="905"/>
        <v>0</v>
      </c>
      <c r="AB852" s="25">
        <f t="shared" si="906"/>
        <v>0</v>
      </c>
      <c r="AC852" s="25">
        <f t="shared" si="907"/>
        <v>0</v>
      </c>
      <c r="AD852" s="25">
        <f t="shared" si="908"/>
        <v>0</v>
      </c>
      <c r="AE852" s="25">
        <f t="shared" si="909"/>
        <v>0</v>
      </c>
      <c r="AF852" s="25">
        <f t="shared" si="910"/>
        <v>0</v>
      </c>
      <c r="AG852" s="25">
        <f t="shared" si="911"/>
        <v>0</v>
      </c>
      <c r="AH852" s="25">
        <f t="shared" si="912"/>
        <v>0</v>
      </c>
      <c r="AI852" s="25">
        <f t="shared" si="913"/>
        <v>0</v>
      </c>
      <c r="AJ852" s="7" t="s">
        <v>57</v>
      </c>
    </row>
    <row r="853" spans="1:36" outlineLevel="3" x14ac:dyDescent="0.25">
      <c r="A853" s="102" t="s">
        <v>158</v>
      </c>
      <c r="B853" s="99">
        <v>11270.47</v>
      </c>
      <c r="N853" s="23">
        <f t="shared" si="894"/>
        <v>11270.47</v>
      </c>
      <c r="O853" s="23">
        <f t="shared" si="895"/>
        <v>11270.47</v>
      </c>
      <c r="P853" s="103"/>
      <c r="Q853" s="117">
        <v>9.9400000000000002E-2</v>
      </c>
      <c r="R853" s="11">
        <f t="shared" si="896"/>
        <v>0</v>
      </c>
      <c r="S853" s="6">
        <f t="shared" si="897"/>
        <v>11270.47</v>
      </c>
      <c r="T853" s="20">
        <f t="shared" si="898"/>
        <v>11270.47</v>
      </c>
      <c r="U853" s="11">
        <f t="shared" si="899"/>
        <v>0</v>
      </c>
      <c r="V853" s="6">
        <f t="shared" si="900"/>
        <v>1120.2847179999999</v>
      </c>
      <c r="W853" s="20">
        <f t="shared" si="901"/>
        <v>1120.2847179999999</v>
      </c>
      <c r="X853" s="11">
        <f t="shared" si="902"/>
        <v>0</v>
      </c>
      <c r="Y853" s="6">
        <f t="shared" si="903"/>
        <v>10150.185281999999</v>
      </c>
      <c r="Z853" s="20">
        <f t="shared" si="904"/>
        <v>10150.185281999999</v>
      </c>
      <c r="AA853" s="25">
        <f t="shared" si="905"/>
        <v>0</v>
      </c>
      <c r="AB853" s="25">
        <f t="shared" si="906"/>
        <v>11270.47</v>
      </c>
      <c r="AC853" s="25">
        <f t="shared" si="907"/>
        <v>11270.47</v>
      </c>
      <c r="AD853" s="25">
        <f t="shared" si="908"/>
        <v>0</v>
      </c>
      <c r="AE853" s="25">
        <f t="shared" si="909"/>
        <v>1120.2847179999999</v>
      </c>
      <c r="AF853" s="25">
        <f t="shared" si="910"/>
        <v>1120.2847179999999</v>
      </c>
      <c r="AG853" s="25">
        <f t="shared" si="911"/>
        <v>0</v>
      </c>
      <c r="AH853" s="25">
        <f t="shared" si="912"/>
        <v>10150.185281999999</v>
      </c>
      <c r="AI853" s="25">
        <f t="shared" si="913"/>
        <v>10150.185281999999</v>
      </c>
      <c r="AJ853" s="7" t="s">
        <v>57</v>
      </c>
    </row>
    <row r="854" spans="1:36" outlineLevel="3" x14ac:dyDescent="0.25">
      <c r="A854" s="102" t="s">
        <v>158</v>
      </c>
      <c r="B854" s="99">
        <v>6168</v>
      </c>
      <c r="N854" s="23">
        <f t="shared" si="894"/>
        <v>6168</v>
      </c>
      <c r="O854" s="23">
        <f t="shared" si="895"/>
        <v>6168</v>
      </c>
      <c r="P854" s="103"/>
      <c r="Q854" s="117">
        <v>9.9400000000000002E-2</v>
      </c>
      <c r="R854" s="11">
        <f t="shared" si="896"/>
        <v>0</v>
      </c>
      <c r="S854" s="6">
        <f t="shared" si="897"/>
        <v>6168</v>
      </c>
      <c r="T854" s="20">
        <f t="shared" si="898"/>
        <v>6168</v>
      </c>
      <c r="U854" s="11">
        <f t="shared" si="899"/>
        <v>0</v>
      </c>
      <c r="V854" s="6">
        <f t="shared" si="900"/>
        <v>613.0992</v>
      </c>
      <c r="W854" s="20">
        <f t="shared" si="901"/>
        <v>613.0992</v>
      </c>
      <c r="X854" s="11">
        <f t="shared" si="902"/>
        <v>0</v>
      </c>
      <c r="Y854" s="6">
        <f t="shared" si="903"/>
        <v>5554.9008000000003</v>
      </c>
      <c r="Z854" s="20">
        <f t="shared" si="904"/>
        <v>5554.9008000000003</v>
      </c>
      <c r="AA854" s="25">
        <f t="shared" si="905"/>
        <v>0</v>
      </c>
      <c r="AB854" s="25">
        <f t="shared" si="906"/>
        <v>6168</v>
      </c>
      <c r="AC854" s="25">
        <f t="shared" si="907"/>
        <v>6168</v>
      </c>
      <c r="AD854" s="25">
        <f t="shared" si="908"/>
        <v>0</v>
      </c>
      <c r="AE854" s="25">
        <f t="shared" si="909"/>
        <v>613.0992</v>
      </c>
      <c r="AF854" s="25">
        <f t="shared" si="910"/>
        <v>613.0992</v>
      </c>
      <c r="AG854" s="25">
        <f t="shared" si="911"/>
        <v>0</v>
      </c>
      <c r="AH854" s="25">
        <f t="shared" si="912"/>
        <v>5554.9008000000003</v>
      </c>
      <c r="AI854" s="25">
        <f t="shared" si="913"/>
        <v>5554.9008000000003</v>
      </c>
      <c r="AJ854" s="7" t="s">
        <v>57</v>
      </c>
    </row>
    <row r="855" spans="1:36" outlineLevel="3" x14ac:dyDescent="0.25">
      <c r="A855" s="102" t="s">
        <v>158</v>
      </c>
      <c r="B855" s="99">
        <v>25709.96</v>
      </c>
      <c r="N855" s="23">
        <f t="shared" si="894"/>
        <v>25709.96</v>
      </c>
      <c r="O855" s="23">
        <f t="shared" si="895"/>
        <v>25709.96</v>
      </c>
      <c r="P855" s="103"/>
      <c r="Q855" s="117">
        <v>9.9400000000000002E-2</v>
      </c>
      <c r="R855" s="11">
        <f t="shared" si="896"/>
        <v>0</v>
      </c>
      <c r="S855" s="6">
        <f t="shared" si="897"/>
        <v>25709.96</v>
      </c>
      <c r="T855" s="20">
        <f t="shared" si="898"/>
        <v>25709.96</v>
      </c>
      <c r="U855" s="11">
        <f t="shared" si="899"/>
        <v>0</v>
      </c>
      <c r="V855" s="6">
        <f t="shared" si="900"/>
        <v>2555.5700240000001</v>
      </c>
      <c r="W855" s="20">
        <f t="shared" si="901"/>
        <v>2555.5700240000001</v>
      </c>
      <c r="X855" s="11">
        <f t="shared" si="902"/>
        <v>0</v>
      </c>
      <c r="Y855" s="6">
        <f t="shared" si="903"/>
        <v>23154.389975999999</v>
      </c>
      <c r="Z855" s="20">
        <f t="shared" si="904"/>
        <v>23154.389975999999</v>
      </c>
      <c r="AA855" s="25">
        <f t="shared" si="905"/>
        <v>0</v>
      </c>
      <c r="AB855" s="25">
        <f t="shared" si="906"/>
        <v>25709.96</v>
      </c>
      <c r="AC855" s="25">
        <f t="shared" si="907"/>
        <v>25709.96</v>
      </c>
      <c r="AD855" s="25">
        <f t="shared" si="908"/>
        <v>0</v>
      </c>
      <c r="AE855" s="25">
        <f t="shared" si="909"/>
        <v>2555.5700240000001</v>
      </c>
      <c r="AF855" s="25">
        <f t="shared" si="910"/>
        <v>2555.5700240000001</v>
      </c>
      <c r="AG855" s="25">
        <f t="shared" si="911"/>
        <v>0</v>
      </c>
      <c r="AH855" s="25">
        <f t="shared" si="912"/>
        <v>23154.389975999999</v>
      </c>
      <c r="AI855" s="25">
        <f t="shared" si="913"/>
        <v>23154.389975999999</v>
      </c>
      <c r="AJ855" s="7" t="s">
        <v>57</v>
      </c>
    </row>
    <row r="856" spans="1:36" outlineLevel="3" x14ac:dyDescent="0.25">
      <c r="A856" s="102" t="s">
        <v>158</v>
      </c>
      <c r="B856" s="99">
        <v>27.9</v>
      </c>
      <c r="N856" s="23">
        <f t="shared" si="894"/>
        <v>27.9</v>
      </c>
      <c r="O856" s="23">
        <f t="shared" si="895"/>
        <v>27.9</v>
      </c>
      <c r="P856" s="103"/>
      <c r="Q856" s="117">
        <v>9.9400000000000002E-2</v>
      </c>
      <c r="R856" s="11">
        <f t="shared" si="896"/>
        <v>0</v>
      </c>
      <c r="S856" s="6">
        <f t="shared" si="897"/>
        <v>27.9</v>
      </c>
      <c r="T856" s="20">
        <f t="shared" si="898"/>
        <v>27.9</v>
      </c>
      <c r="U856" s="11">
        <f t="shared" si="899"/>
        <v>0</v>
      </c>
      <c r="V856" s="6">
        <f t="shared" si="900"/>
        <v>2.7732600000000001</v>
      </c>
      <c r="W856" s="20">
        <f t="shared" si="901"/>
        <v>2.7732600000000001</v>
      </c>
      <c r="X856" s="11">
        <f t="shared" si="902"/>
        <v>0</v>
      </c>
      <c r="Y856" s="6">
        <f t="shared" si="903"/>
        <v>25.126739999999998</v>
      </c>
      <c r="Z856" s="20">
        <f t="shared" si="904"/>
        <v>25.126739999999998</v>
      </c>
      <c r="AA856" s="25">
        <f t="shared" si="905"/>
        <v>0</v>
      </c>
      <c r="AB856" s="25">
        <f t="shared" si="906"/>
        <v>27.9</v>
      </c>
      <c r="AC856" s="25">
        <f t="shared" si="907"/>
        <v>27.9</v>
      </c>
      <c r="AD856" s="25">
        <f t="shared" si="908"/>
        <v>0</v>
      </c>
      <c r="AE856" s="25">
        <f t="shared" si="909"/>
        <v>2.7732600000000001</v>
      </c>
      <c r="AF856" s="25">
        <f t="shared" si="910"/>
        <v>2.7732600000000001</v>
      </c>
      <c r="AG856" s="25">
        <f t="shared" si="911"/>
        <v>0</v>
      </c>
      <c r="AH856" s="25">
        <f t="shared" si="912"/>
        <v>25.126739999999998</v>
      </c>
      <c r="AI856" s="25">
        <f t="shared" si="913"/>
        <v>25.126739999999998</v>
      </c>
      <c r="AJ856" s="7" t="s">
        <v>57</v>
      </c>
    </row>
    <row r="857" spans="1:36" outlineLevel="3" x14ac:dyDescent="0.25">
      <c r="A857" s="102" t="s">
        <v>158</v>
      </c>
      <c r="B857" s="99">
        <v>6942.31</v>
      </c>
      <c r="N857" s="23">
        <f t="shared" si="894"/>
        <v>6942.31</v>
      </c>
      <c r="O857" s="23">
        <f t="shared" si="895"/>
        <v>6942.31</v>
      </c>
      <c r="P857" s="103"/>
      <c r="Q857" s="117">
        <v>9.9400000000000002E-2</v>
      </c>
      <c r="R857" s="11">
        <f t="shared" si="896"/>
        <v>0</v>
      </c>
      <c r="S857" s="6">
        <f t="shared" si="897"/>
        <v>6942.31</v>
      </c>
      <c r="T857" s="20">
        <f t="shared" si="898"/>
        <v>6942.31</v>
      </c>
      <c r="U857" s="11">
        <f t="shared" si="899"/>
        <v>0</v>
      </c>
      <c r="V857" s="6">
        <f t="shared" si="900"/>
        <v>690.0656140000001</v>
      </c>
      <c r="W857" s="20">
        <f t="shared" si="901"/>
        <v>690.0656140000001</v>
      </c>
      <c r="X857" s="11">
        <f t="shared" si="902"/>
        <v>0</v>
      </c>
      <c r="Y857" s="6">
        <f t="shared" si="903"/>
        <v>6252.2443860000003</v>
      </c>
      <c r="Z857" s="20">
        <f t="shared" si="904"/>
        <v>6252.2443860000003</v>
      </c>
      <c r="AA857" s="25">
        <f t="shared" si="905"/>
        <v>0</v>
      </c>
      <c r="AB857" s="25">
        <f t="shared" si="906"/>
        <v>6942.31</v>
      </c>
      <c r="AC857" s="25">
        <f t="shared" si="907"/>
        <v>6942.31</v>
      </c>
      <c r="AD857" s="25">
        <f t="shared" si="908"/>
        <v>0</v>
      </c>
      <c r="AE857" s="25">
        <f t="shared" si="909"/>
        <v>690.0656140000001</v>
      </c>
      <c r="AF857" s="25">
        <f t="shared" si="910"/>
        <v>690.0656140000001</v>
      </c>
      <c r="AG857" s="25">
        <f t="shared" si="911"/>
        <v>0</v>
      </c>
      <c r="AH857" s="25">
        <f t="shared" si="912"/>
        <v>6252.2443860000003</v>
      </c>
      <c r="AI857" s="25">
        <f t="shared" si="913"/>
        <v>6252.2443860000003</v>
      </c>
      <c r="AJ857" s="7" t="s">
        <v>57</v>
      </c>
    </row>
    <row r="858" spans="1:36" outlineLevel="3" x14ac:dyDescent="0.25">
      <c r="A858" s="102" t="s">
        <v>158</v>
      </c>
      <c r="B858" s="99"/>
      <c r="N858" s="23">
        <f t="shared" si="894"/>
        <v>0</v>
      </c>
      <c r="O858" s="23">
        <f t="shared" si="895"/>
        <v>0</v>
      </c>
      <c r="P858" s="103"/>
      <c r="Q858" s="117">
        <v>9.9400000000000002E-2</v>
      </c>
      <c r="R858" s="11">
        <f t="shared" si="896"/>
        <v>0</v>
      </c>
      <c r="S858" s="6">
        <f t="shared" si="897"/>
        <v>0</v>
      </c>
      <c r="T858" s="20">
        <f t="shared" si="898"/>
        <v>0</v>
      </c>
      <c r="U858" s="11">
        <f t="shared" si="899"/>
        <v>0</v>
      </c>
      <c r="V858" s="6">
        <f t="shared" si="900"/>
        <v>0</v>
      </c>
      <c r="W858" s="20">
        <f t="shared" si="901"/>
        <v>0</v>
      </c>
      <c r="X858" s="11">
        <f t="shared" si="902"/>
        <v>0</v>
      </c>
      <c r="Y858" s="6">
        <f t="shared" si="903"/>
        <v>0</v>
      </c>
      <c r="Z858" s="20">
        <f t="shared" si="904"/>
        <v>0</v>
      </c>
      <c r="AA858" s="25">
        <f t="shared" si="905"/>
        <v>0</v>
      </c>
      <c r="AB858" s="25">
        <f t="shared" si="906"/>
        <v>0</v>
      </c>
      <c r="AC858" s="25">
        <f t="shared" si="907"/>
        <v>0</v>
      </c>
      <c r="AD858" s="25">
        <f t="shared" si="908"/>
        <v>0</v>
      </c>
      <c r="AE858" s="25">
        <f t="shared" si="909"/>
        <v>0</v>
      </c>
      <c r="AF858" s="25">
        <f t="shared" si="910"/>
        <v>0</v>
      </c>
      <c r="AG858" s="25">
        <f t="shared" si="911"/>
        <v>0</v>
      </c>
      <c r="AH858" s="25">
        <f t="shared" si="912"/>
        <v>0</v>
      </c>
      <c r="AI858" s="25">
        <f t="shared" si="913"/>
        <v>0</v>
      </c>
      <c r="AJ858" s="7" t="s">
        <v>57</v>
      </c>
    </row>
    <row r="859" spans="1:36" outlineLevel="3" x14ac:dyDescent="0.25">
      <c r="A859" s="102" t="s">
        <v>158</v>
      </c>
      <c r="B859" s="99"/>
      <c r="N859" s="23">
        <f t="shared" si="894"/>
        <v>0</v>
      </c>
      <c r="O859" s="23">
        <f t="shared" si="895"/>
        <v>0</v>
      </c>
      <c r="P859" s="103"/>
      <c r="Q859" s="117">
        <v>9.9400000000000002E-2</v>
      </c>
      <c r="R859" s="11">
        <f t="shared" si="896"/>
        <v>0</v>
      </c>
      <c r="S859" s="6">
        <f t="shared" si="897"/>
        <v>0</v>
      </c>
      <c r="T859" s="20">
        <f t="shared" si="898"/>
        <v>0</v>
      </c>
      <c r="U859" s="11">
        <f t="shared" si="899"/>
        <v>0</v>
      </c>
      <c r="V859" s="6">
        <f t="shared" si="900"/>
        <v>0</v>
      </c>
      <c r="W859" s="20">
        <f t="shared" si="901"/>
        <v>0</v>
      </c>
      <c r="X859" s="11">
        <f t="shared" si="902"/>
        <v>0</v>
      </c>
      <c r="Y859" s="6">
        <f t="shared" si="903"/>
        <v>0</v>
      </c>
      <c r="Z859" s="20">
        <f t="shared" si="904"/>
        <v>0</v>
      </c>
      <c r="AA859" s="25">
        <f t="shared" si="905"/>
        <v>0</v>
      </c>
      <c r="AB859" s="25">
        <f t="shared" si="906"/>
        <v>0</v>
      </c>
      <c r="AC859" s="25">
        <f t="shared" si="907"/>
        <v>0</v>
      </c>
      <c r="AD859" s="25">
        <f t="shared" si="908"/>
        <v>0</v>
      </c>
      <c r="AE859" s="25">
        <f t="shared" si="909"/>
        <v>0</v>
      </c>
      <c r="AF859" s="25">
        <f t="shared" si="910"/>
        <v>0</v>
      </c>
      <c r="AG859" s="25">
        <f t="shared" si="911"/>
        <v>0</v>
      </c>
      <c r="AH859" s="25">
        <f t="shared" si="912"/>
        <v>0</v>
      </c>
      <c r="AI859" s="25">
        <f t="shared" si="913"/>
        <v>0</v>
      </c>
      <c r="AJ859" s="7" t="s">
        <v>57</v>
      </c>
    </row>
    <row r="860" spans="1:36" outlineLevel="3" x14ac:dyDescent="0.25">
      <c r="A860" s="102" t="s">
        <v>158</v>
      </c>
      <c r="B860" s="99">
        <v>819.84</v>
      </c>
      <c r="N860" s="23">
        <f t="shared" si="894"/>
        <v>819.84</v>
      </c>
      <c r="O860" s="23">
        <f t="shared" si="895"/>
        <v>819.84</v>
      </c>
      <c r="P860" s="103"/>
      <c r="Q860" s="117">
        <v>9.9400000000000002E-2</v>
      </c>
      <c r="R860" s="11">
        <f t="shared" si="896"/>
        <v>0</v>
      </c>
      <c r="S860" s="6">
        <f t="shared" si="897"/>
        <v>819.84</v>
      </c>
      <c r="T860" s="20">
        <f t="shared" si="898"/>
        <v>819.84</v>
      </c>
      <c r="U860" s="11">
        <f t="shared" si="899"/>
        <v>0</v>
      </c>
      <c r="V860" s="6">
        <f t="shared" si="900"/>
        <v>81.492096000000004</v>
      </c>
      <c r="W860" s="20">
        <f t="shared" si="901"/>
        <v>81.492096000000004</v>
      </c>
      <c r="X860" s="11">
        <f t="shared" si="902"/>
        <v>0</v>
      </c>
      <c r="Y860" s="6">
        <f t="shared" si="903"/>
        <v>738.34790399999997</v>
      </c>
      <c r="Z860" s="20">
        <f t="shared" si="904"/>
        <v>738.34790399999997</v>
      </c>
      <c r="AA860" s="25">
        <f t="shared" si="905"/>
        <v>0</v>
      </c>
      <c r="AB860" s="25">
        <f t="shared" si="906"/>
        <v>819.84</v>
      </c>
      <c r="AC860" s="25">
        <f t="shared" si="907"/>
        <v>819.84</v>
      </c>
      <c r="AD860" s="25">
        <f t="shared" si="908"/>
        <v>0</v>
      </c>
      <c r="AE860" s="25">
        <f t="shared" si="909"/>
        <v>81.492096000000004</v>
      </c>
      <c r="AF860" s="25">
        <f t="shared" si="910"/>
        <v>81.492096000000004</v>
      </c>
      <c r="AG860" s="25">
        <f t="shared" si="911"/>
        <v>0</v>
      </c>
      <c r="AH860" s="25">
        <f t="shared" si="912"/>
        <v>738.34790399999997</v>
      </c>
      <c r="AI860" s="25">
        <f t="shared" si="913"/>
        <v>738.34790399999997</v>
      </c>
      <c r="AJ860" s="7" t="s">
        <v>57</v>
      </c>
    </row>
    <row r="861" spans="1:36" outlineLevel="3" x14ac:dyDescent="0.25">
      <c r="A861" s="102" t="s">
        <v>158</v>
      </c>
      <c r="B861" s="99">
        <v>278.47000000000003</v>
      </c>
      <c r="N861" s="23">
        <f t="shared" si="894"/>
        <v>278.47000000000003</v>
      </c>
      <c r="O861" s="23">
        <f t="shared" si="895"/>
        <v>278.47000000000003</v>
      </c>
      <c r="P861" s="103"/>
      <c r="Q861" s="117">
        <v>9.9400000000000002E-2</v>
      </c>
      <c r="R861" s="11">
        <f t="shared" si="896"/>
        <v>0</v>
      </c>
      <c r="S861" s="6">
        <f t="shared" si="897"/>
        <v>278.47000000000003</v>
      </c>
      <c r="T861" s="20">
        <f t="shared" si="898"/>
        <v>278.47000000000003</v>
      </c>
      <c r="U861" s="11">
        <f t="shared" si="899"/>
        <v>0</v>
      </c>
      <c r="V861" s="6">
        <f t="shared" si="900"/>
        <v>27.679918000000004</v>
      </c>
      <c r="W861" s="20">
        <f t="shared" si="901"/>
        <v>27.679918000000004</v>
      </c>
      <c r="X861" s="11">
        <f t="shared" si="902"/>
        <v>0</v>
      </c>
      <c r="Y861" s="6">
        <f t="shared" si="903"/>
        <v>250.79008200000001</v>
      </c>
      <c r="Z861" s="20">
        <f t="shared" si="904"/>
        <v>250.79008200000001</v>
      </c>
      <c r="AA861" s="25">
        <f t="shared" si="905"/>
        <v>0</v>
      </c>
      <c r="AB861" s="25">
        <f t="shared" si="906"/>
        <v>278.47000000000003</v>
      </c>
      <c r="AC861" s="25">
        <f t="shared" si="907"/>
        <v>278.47000000000003</v>
      </c>
      <c r="AD861" s="25">
        <f t="shared" si="908"/>
        <v>0</v>
      </c>
      <c r="AE861" s="25">
        <f t="shared" si="909"/>
        <v>27.679918000000004</v>
      </c>
      <c r="AF861" s="25">
        <f t="shared" si="910"/>
        <v>27.679918000000004</v>
      </c>
      <c r="AG861" s="25">
        <f t="shared" si="911"/>
        <v>0</v>
      </c>
      <c r="AH861" s="25">
        <f t="shared" si="912"/>
        <v>250.79008200000001</v>
      </c>
      <c r="AI861" s="25">
        <f t="shared" si="913"/>
        <v>250.79008200000001</v>
      </c>
      <c r="AJ861" s="7" t="s">
        <v>57</v>
      </c>
    </row>
    <row r="862" spans="1:36" outlineLevel="3" x14ac:dyDescent="0.25">
      <c r="A862" s="102" t="s">
        <v>158</v>
      </c>
      <c r="B862" s="99">
        <v>9328.23</v>
      </c>
      <c r="N862" s="23">
        <f t="shared" si="894"/>
        <v>9328.23</v>
      </c>
      <c r="O862" s="23">
        <f t="shared" si="895"/>
        <v>9328.23</v>
      </c>
      <c r="P862" s="103"/>
      <c r="Q862" s="117">
        <v>9.9400000000000002E-2</v>
      </c>
      <c r="R862" s="11">
        <f t="shared" si="896"/>
        <v>0</v>
      </c>
      <c r="S862" s="6">
        <f t="shared" si="897"/>
        <v>9328.23</v>
      </c>
      <c r="T862" s="20">
        <f t="shared" si="898"/>
        <v>9328.23</v>
      </c>
      <c r="U862" s="11">
        <f t="shared" si="899"/>
        <v>0</v>
      </c>
      <c r="V862" s="6">
        <f t="shared" si="900"/>
        <v>927.22606199999996</v>
      </c>
      <c r="W862" s="20">
        <f t="shared" si="901"/>
        <v>927.22606199999996</v>
      </c>
      <c r="X862" s="11">
        <f t="shared" si="902"/>
        <v>0</v>
      </c>
      <c r="Y862" s="6">
        <f t="shared" si="903"/>
        <v>8401.0039379999998</v>
      </c>
      <c r="Z862" s="20">
        <f t="shared" si="904"/>
        <v>8401.0039379999998</v>
      </c>
      <c r="AA862" s="25">
        <f t="shared" si="905"/>
        <v>0</v>
      </c>
      <c r="AB862" s="25">
        <f t="shared" si="906"/>
        <v>9328.23</v>
      </c>
      <c r="AC862" s="25">
        <f t="shared" si="907"/>
        <v>9328.23</v>
      </c>
      <c r="AD862" s="25">
        <f t="shared" si="908"/>
        <v>0</v>
      </c>
      <c r="AE862" s="25">
        <f t="shared" si="909"/>
        <v>927.22606199999996</v>
      </c>
      <c r="AF862" s="25">
        <f t="shared" si="910"/>
        <v>927.22606199999996</v>
      </c>
      <c r="AG862" s="25">
        <f t="shared" si="911"/>
        <v>0</v>
      </c>
      <c r="AH862" s="25">
        <f t="shared" si="912"/>
        <v>8401.0039379999998</v>
      </c>
      <c r="AI862" s="25">
        <f t="shared" si="913"/>
        <v>8401.0039379999998</v>
      </c>
      <c r="AJ862" s="7" t="s">
        <v>57</v>
      </c>
    </row>
    <row r="863" spans="1:36" outlineLevel="3" x14ac:dyDescent="0.25">
      <c r="A863" s="102" t="s">
        <v>158</v>
      </c>
      <c r="B863" s="99"/>
      <c r="N863" s="23">
        <f t="shared" si="894"/>
        <v>0</v>
      </c>
      <c r="O863" s="23">
        <f t="shared" si="895"/>
        <v>0</v>
      </c>
      <c r="P863" s="103"/>
      <c r="Q863" s="117">
        <v>9.9400000000000002E-2</v>
      </c>
      <c r="R863" s="11">
        <f t="shared" si="896"/>
        <v>0</v>
      </c>
      <c r="S863" s="6">
        <f t="shared" si="897"/>
        <v>0</v>
      </c>
      <c r="T863" s="20">
        <f t="shared" si="898"/>
        <v>0</v>
      </c>
      <c r="U863" s="11">
        <f t="shared" si="899"/>
        <v>0</v>
      </c>
      <c r="V863" s="6">
        <f t="shared" si="900"/>
        <v>0</v>
      </c>
      <c r="W863" s="20">
        <f t="shared" si="901"/>
        <v>0</v>
      </c>
      <c r="X863" s="11">
        <f t="shared" si="902"/>
        <v>0</v>
      </c>
      <c r="Y863" s="6">
        <f t="shared" si="903"/>
        <v>0</v>
      </c>
      <c r="Z863" s="20">
        <f t="shared" si="904"/>
        <v>0</v>
      </c>
      <c r="AA863" s="25">
        <f t="shared" si="905"/>
        <v>0</v>
      </c>
      <c r="AB863" s="25">
        <f t="shared" si="906"/>
        <v>0</v>
      </c>
      <c r="AC863" s="25">
        <f t="shared" si="907"/>
        <v>0</v>
      </c>
      <c r="AD863" s="25">
        <f t="shared" si="908"/>
        <v>0</v>
      </c>
      <c r="AE863" s="25">
        <f t="shared" si="909"/>
        <v>0</v>
      </c>
      <c r="AF863" s="25">
        <f t="shared" si="910"/>
        <v>0</v>
      </c>
      <c r="AG863" s="25">
        <f t="shared" si="911"/>
        <v>0</v>
      </c>
      <c r="AH863" s="25">
        <f t="shared" si="912"/>
        <v>0</v>
      </c>
      <c r="AI863" s="25">
        <f t="shared" si="913"/>
        <v>0</v>
      </c>
      <c r="AJ863" s="7" t="s">
        <v>57</v>
      </c>
    </row>
    <row r="864" spans="1:36" outlineLevel="3" x14ac:dyDescent="0.25">
      <c r="A864" s="102" t="s">
        <v>158</v>
      </c>
      <c r="B864" s="99"/>
      <c r="N864" s="23">
        <f t="shared" si="894"/>
        <v>0</v>
      </c>
      <c r="O864" s="23">
        <f t="shared" si="895"/>
        <v>0</v>
      </c>
      <c r="P864" s="103"/>
      <c r="Q864" s="117">
        <v>9.9400000000000002E-2</v>
      </c>
      <c r="R864" s="11">
        <f t="shared" si="896"/>
        <v>0</v>
      </c>
      <c r="S864" s="6">
        <f t="shared" si="897"/>
        <v>0</v>
      </c>
      <c r="T864" s="20">
        <f t="shared" si="898"/>
        <v>0</v>
      </c>
      <c r="U864" s="11">
        <f t="shared" si="899"/>
        <v>0</v>
      </c>
      <c r="V864" s="6">
        <f t="shared" si="900"/>
        <v>0</v>
      </c>
      <c r="W864" s="20">
        <f t="shared" si="901"/>
        <v>0</v>
      </c>
      <c r="X864" s="11">
        <f t="shared" si="902"/>
        <v>0</v>
      </c>
      <c r="Y864" s="6">
        <f t="shared" si="903"/>
        <v>0</v>
      </c>
      <c r="Z864" s="20">
        <f t="shared" si="904"/>
        <v>0</v>
      </c>
      <c r="AA864" s="25">
        <f t="shared" si="905"/>
        <v>0</v>
      </c>
      <c r="AB864" s="25">
        <f t="shared" si="906"/>
        <v>0</v>
      </c>
      <c r="AC864" s="25">
        <f t="shared" si="907"/>
        <v>0</v>
      </c>
      <c r="AD864" s="25">
        <f t="shared" si="908"/>
        <v>0</v>
      </c>
      <c r="AE864" s="25">
        <f t="shared" si="909"/>
        <v>0</v>
      </c>
      <c r="AF864" s="25">
        <f t="shared" si="910"/>
        <v>0</v>
      </c>
      <c r="AG864" s="25">
        <f t="shared" si="911"/>
        <v>0</v>
      </c>
      <c r="AH864" s="25">
        <f t="shared" si="912"/>
        <v>0</v>
      </c>
      <c r="AI864" s="25">
        <f t="shared" si="913"/>
        <v>0</v>
      </c>
      <c r="AJ864" s="7" t="s">
        <v>57</v>
      </c>
    </row>
    <row r="865" spans="1:36" outlineLevel="3" x14ac:dyDescent="0.25">
      <c r="A865" s="102" t="s">
        <v>158</v>
      </c>
      <c r="B865" s="99">
        <v>-505581</v>
      </c>
      <c r="N865" s="23">
        <f t="shared" si="894"/>
        <v>-505581</v>
      </c>
      <c r="O865" s="23">
        <f t="shared" si="895"/>
        <v>-505581</v>
      </c>
      <c r="P865" s="103"/>
      <c r="Q865" s="117">
        <v>9.9400000000000002E-2</v>
      </c>
      <c r="R865" s="11">
        <f t="shared" si="896"/>
        <v>0</v>
      </c>
      <c r="S865" s="6">
        <f t="shared" si="897"/>
        <v>-505581</v>
      </c>
      <c r="T865" s="20">
        <f t="shared" si="898"/>
        <v>-505581</v>
      </c>
      <c r="U865" s="11">
        <f t="shared" si="899"/>
        <v>0</v>
      </c>
      <c r="V865" s="6">
        <f t="shared" si="900"/>
        <v>-50254.751400000001</v>
      </c>
      <c r="W865" s="20">
        <f t="shared" si="901"/>
        <v>-50254.751400000001</v>
      </c>
      <c r="X865" s="11">
        <f t="shared" si="902"/>
        <v>0</v>
      </c>
      <c r="Y865" s="6">
        <f t="shared" si="903"/>
        <v>-455326.24859999999</v>
      </c>
      <c r="Z865" s="20">
        <f t="shared" si="904"/>
        <v>-455326.24859999999</v>
      </c>
      <c r="AA865" s="25">
        <f t="shared" si="905"/>
        <v>0</v>
      </c>
      <c r="AB865" s="25">
        <f t="shared" si="906"/>
        <v>-505581</v>
      </c>
      <c r="AC865" s="25">
        <f t="shared" si="907"/>
        <v>-505581</v>
      </c>
      <c r="AD865" s="25">
        <f t="shared" si="908"/>
        <v>0</v>
      </c>
      <c r="AE865" s="25">
        <f t="shared" si="909"/>
        <v>-50254.751400000001</v>
      </c>
      <c r="AF865" s="25">
        <f t="shared" si="910"/>
        <v>-50254.751400000001</v>
      </c>
      <c r="AG865" s="25">
        <f t="shared" si="911"/>
        <v>0</v>
      </c>
      <c r="AH865" s="25">
        <f t="shared" si="912"/>
        <v>-455326.24859999999</v>
      </c>
      <c r="AI865" s="25">
        <f t="shared" si="913"/>
        <v>-455326.24859999999</v>
      </c>
      <c r="AJ865" s="7" t="s">
        <v>57</v>
      </c>
    </row>
    <row r="866" spans="1:36" outlineLevel="3" x14ac:dyDescent="0.25">
      <c r="A866" s="102" t="s">
        <v>158</v>
      </c>
      <c r="B866" s="99"/>
      <c r="N866" s="23">
        <f t="shared" si="894"/>
        <v>0</v>
      </c>
      <c r="O866" s="23">
        <f t="shared" si="895"/>
        <v>0</v>
      </c>
      <c r="P866" s="103"/>
      <c r="Q866" s="117">
        <v>9.9400000000000002E-2</v>
      </c>
      <c r="R866" s="11">
        <f t="shared" si="896"/>
        <v>0</v>
      </c>
      <c r="S866" s="6">
        <f t="shared" si="897"/>
        <v>0</v>
      </c>
      <c r="T866" s="20">
        <f t="shared" si="898"/>
        <v>0</v>
      </c>
      <c r="U866" s="11">
        <f t="shared" si="899"/>
        <v>0</v>
      </c>
      <c r="V866" s="6">
        <f t="shared" si="900"/>
        <v>0</v>
      </c>
      <c r="W866" s="20">
        <f t="shared" si="901"/>
        <v>0</v>
      </c>
      <c r="X866" s="11">
        <f t="shared" si="902"/>
        <v>0</v>
      </c>
      <c r="Y866" s="6">
        <f t="shared" si="903"/>
        <v>0</v>
      </c>
      <c r="Z866" s="20">
        <f t="shared" si="904"/>
        <v>0</v>
      </c>
      <c r="AA866" s="25">
        <f t="shared" si="905"/>
        <v>0</v>
      </c>
      <c r="AB866" s="25">
        <f t="shared" si="906"/>
        <v>0</v>
      </c>
      <c r="AC866" s="25">
        <f t="shared" si="907"/>
        <v>0</v>
      </c>
      <c r="AD866" s="25">
        <f t="shared" si="908"/>
        <v>0</v>
      </c>
      <c r="AE866" s="25">
        <f t="shared" si="909"/>
        <v>0</v>
      </c>
      <c r="AF866" s="25">
        <f t="shared" si="910"/>
        <v>0</v>
      </c>
      <c r="AG866" s="25">
        <f t="shared" si="911"/>
        <v>0</v>
      </c>
      <c r="AH866" s="25">
        <f t="shared" si="912"/>
        <v>0</v>
      </c>
      <c r="AI866" s="25">
        <f t="shared" si="913"/>
        <v>0</v>
      </c>
      <c r="AJ866" s="7" t="s">
        <v>57</v>
      </c>
    </row>
    <row r="867" spans="1:36" outlineLevel="3" x14ac:dyDescent="0.25">
      <c r="A867" s="102" t="s">
        <v>158</v>
      </c>
      <c r="B867" s="99">
        <v>115553.86</v>
      </c>
      <c r="N867" s="23">
        <f t="shared" si="894"/>
        <v>115553.86</v>
      </c>
      <c r="O867" s="23">
        <f t="shared" si="895"/>
        <v>115553.86</v>
      </c>
      <c r="P867" s="103"/>
      <c r="Q867" s="117">
        <v>9.9400000000000002E-2</v>
      </c>
      <c r="R867" s="11">
        <f t="shared" si="896"/>
        <v>0</v>
      </c>
      <c r="S867" s="6">
        <f t="shared" si="897"/>
        <v>115553.86</v>
      </c>
      <c r="T867" s="20">
        <f t="shared" si="898"/>
        <v>115553.86</v>
      </c>
      <c r="U867" s="11">
        <f t="shared" si="899"/>
        <v>0</v>
      </c>
      <c r="V867" s="6">
        <f t="shared" si="900"/>
        <v>11486.053684</v>
      </c>
      <c r="W867" s="20">
        <f t="shared" si="901"/>
        <v>11486.053684</v>
      </c>
      <c r="X867" s="11">
        <f t="shared" si="902"/>
        <v>0</v>
      </c>
      <c r="Y867" s="6">
        <f t="shared" si="903"/>
        <v>104067.806316</v>
      </c>
      <c r="Z867" s="20">
        <f t="shared" si="904"/>
        <v>104067.806316</v>
      </c>
      <c r="AA867" s="25">
        <f t="shared" si="905"/>
        <v>0</v>
      </c>
      <c r="AB867" s="25">
        <f t="shared" si="906"/>
        <v>115553.86</v>
      </c>
      <c r="AC867" s="25">
        <f t="shared" si="907"/>
        <v>115553.86</v>
      </c>
      <c r="AD867" s="25">
        <f t="shared" si="908"/>
        <v>0</v>
      </c>
      <c r="AE867" s="25">
        <f t="shared" si="909"/>
        <v>11486.053684</v>
      </c>
      <c r="AF867" s="25">
        <f t="shared" si="910"/>
        <v>11486.053684</v>
      </c>
      <c r="AG867" s="25">
        <f t="shared" si="911"/>
        <v>0</v>
      </c>
      <c r="AH867" s="25">
        <f t="shared" si="912"/>
        <v>104067.806316</v>
      </c>
      <c r="AI867" s="25">
        <f t="shared" si="913"/>
        <v>104067.806316</v>
      </c>
      <c r="AJ867" s="7" t="s">
        <v>57</v>
      </c>
    </row>
    <row r="868" spans="1:36" outlineLevel="3" x14ac:dyDescent="0.25">
      <c r="A868" s="102" t="s">
        <v>158</v>
      </c>
      <c r="B868" s="99">
        <v>203200.5</v>
      </c>
      <c r="N868" s="23">
        <f t="shared" si="894"/>
        <v>203200.5</v>
      </c>
      <c r="O868" s="23">
        <f t="shared" si="895"/>
        <v>203200.5</v>
      </c>
      <c r="P868" s="103"/>
      <c r="Q868" s="117">
        <v>9.9400000000000002E-2</v>
      </c>
      <c r="R868" s="11">
        <f t="shared" si="896"/>
        <v>0</v>
      </c>
      <c r="S868" s="6">
        <f t="shared" si="897"/>
        <v>203200.5</v>
      </c>
      <c r="T868" s="20">
        <f t="shared" si="898"/>
        <v>203200.5</v>
      </c>
      <c r="U868" s="11">
        <f t="shared" si="899"/>
        <v>0</v>
      </c>
      <c r="V868" s="6">
        <f t="shared" si="900"/>
        <v>20198.129700000001</v>
      </c>
      <c r="W868" s="20">
        <f t="shared" si="901"/>
        <v>20198.129700000001</v>
      </c>
      <c r="X868" s="11">
        <f t="shared" si="902"/>
        <v>0</v>
      </c>
      <c r="Y868" s="6">
        <f t="shared" si="903"/>
        <v>183002.37030000001</v>
      </c>
      <c r="Z868" s="20">
        <f t="shared" si="904"/>
        <v>183002.37030000001</v>
      </c>
      <c r="AA868" s="25">
        <f t="shared" si="905"/>
        <v>0</v>
      </c>
      <c r="AB868" s="25">
        <f t="shared" si="906"/>
        <v>203200.5</v>
      </c>
      <c r="AC868" s="25">
        <f t="shared" si="907"/>
        <v>203200.5</v>
      </c>
      <c r="AD868" s="25">
        <f t="shared" si="908"/>
        <v>0</v>
      </c>
      <c r="AE868" s="25">
        <f t="shared" si="909"/>
        <v>20198.129700000001</v>
      </c>
      <c r="AF868" s="25">
        <f t="shared" si="910"/>
        <v>20198.129700000001</v>
      </c>
      <c r="AG868" s="25">
        <f t="shared" si="911"/>
        <v>0</v>
      </c>
      <c r="AH868" s="25">
        <f t="shared" si="912"/>
        <v>183002.37030000001</v>
      </c>
      <c r="AI868" s="25">
        <f t="shared" si="913"/>
        <v>183002.37030000001</v>
      </c>
      <c r="AJ868" s="7" t="s">
        <v>57</v>
      </c>
    </row>
    <row r="869" spans="1:36" outlineLevel="2" x14ac:dyDescent="0.25">
      <c r="A869" s="102"/>
      <c r="B869" s="99"/>
      <c r="C869" s="101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9"/>
      <c r="O869" s="109"/>
      <c r="P869" s="103"/>
      <c r="Q869" s="117"/>
      <c r="R869" s="11">
        <f t="shared" ref="R869:Z869" si="914">SUBTOTAL(9,R846:R868)</f>
        <v>0</v>
      </c>
      <c r="S869" s="6">
        <f t="shared" si="914"/>
        <v>113866.99</v>
      </c>
      <c r="T869" s="20">
        <f t="shared" si="914"/>
        <v>113866.99</v>
      </c>
      <c r="U869" s="11">
        <f t="shared" si="914"/>
        <v>0</v>
      </c>
      <c r="V869" s="6">
        <f t="shared" si="914"/>
        <v>11318.378806000006</v>
      </c>
      <c r="W869" s="20">
        <f t="shared" si="914"/>
        <v>11318.378806000006</v>
      </c>
      <c r="X869" s="11">
        <f t="shared" si="914"/>
        <v>0</v>
      </c>
      <c r="Y869" s="6">
        <f t="shared" si="914"/>
        <v>102548.61119400011</v>
      </c>
      <c r="Z869" s="20">
        <f t="shared" si="914"/>
        <v>102548.61119400011</v>
      </c>
      <c r="AA869" s="25"/>
      <c r="AB869" s="25"/>
      <c r="AC869" s="25"/>
      <c r="AD869" s="25"/>
      <c r="AE869" s="25"/>
      <c r="AF869" s="25"/>
      <c r="AG869" s="25"/>
      <c r="AH869" s="25"/>
      <c r="AI869" s="25"/>
      <c r="AJ869" s="118" t="s">
        <v>274</v>
      </c>
    </row>
    <row r="870" spans="1:36" outlineLevel="3" x14ac:dyDescent="0.25">
      <c r="A870" s="102" t="s">
        <v>158</v>
      </c>
      <c r="B870" s="99">
        <v>754</v>
      </c>
      <c r="N870" s="23">
        <f>B870</f>
        <v>754</v>
      </c>
      <c r="O870" s="23">
        <f>SUM(B870:M870)</f>
        <v>754</v>
      </c>
      <c r="P870" s="103"/>
      <c r="Q870" s="117">
        <v>1.17E-2</v>
      </c>
      <c r="R870" s="11">
        <f>IF(LEFT(AJ870,6)="Direct",N870,0)</f>
        <v>0</v>
      </c>
      <c r="S870" s="6">
        <f>N870-R870</f>
        <v>754</v>
      </c>
      <c r="T870" s="20">
        <f>R870+S870</f>
        <v>754</v>
      </c>
      <c r="U870" s="11">
        <f>IF(LEFT(AJ870,9)="direct-wa", N870,0)</f>
        <v>0</v>
      </c>
      <c r="V870" s="6">
        <f>IF(AJ870="direct-wa",0,N870*Q870)</f>
        <v>8.8217999999999996</v>
      </c>
      <c r="W870" s="20">
        <f>U870+V870</f>
        <v>8.8217999999999996</v>
      </c>
      <c r="X870" s="11">
        <f>IF(LEFT(AJ870,9)="direct-or",N870,0)</f>
        <v>0</v>
      </c>
      <c r="Y870" s="6">
        <f>S870-V870</f>
        <v>745.17819999999995</v>
      </c>
      <c r="Z870" s="20">
        <f>X870+Y870</f>
        <v>745.17819999999995</v>
      </c>
      <c r="AA870" s="25">
        <f>IF(LEFT(AJ870,6)="Direct",O870,0)</f>
        <v>0</v>
      </c>
      <c r="AB870" s="25">
        <f>O870-AA870</f>
        <v>754</v>
      </c>
      <c r="AC870" s="25">
        <f>AA870+AB870</f>
        <v>754</v>
      </c>
      <c r="AD870" s="25">
        <f>IF(LEFT(AJ870,9)="direct-wa", O870,0)</f>
        <v>0</v>
      </c>
      <c r="AE870" s="25">
        <f>IF(AJ870="direct-wa",0,O870*Q870)</f>
        <v>8.8217999999999996</v>
      </c>
      <c r="AF870" s="25">
        <f>AD870+AE870</f>
        <v>8.8217999999999996</v>
      </c>
      <c r="AG870" s="25">
        <f>IF(LEFT(AJ870,9)="direct-or",O870,0)</f>
        <v>0</v>
      </c>
      <c r="AH870" s="25">
        <f>AB870-AE870</f>
        <v>745.17819999999995</v>
      </c>
      <c r="AI870" s="25">
        <f>AG870+AH870</f>
        <v>745.17819999999995</v>
      </c>
      <c r="AJ870" s="7" t="s">
        <v>262</v>
      </c>
    </row>
    <row r="871" spans="1:36" outlineLevel="2" x14ac:dyDescent="0.25">
      <c r="A871" s="102"/>
      <c r="B871" s="99"/>
      <c r="C871" s="101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9"/>
      <c r="O871" s="109"/>
      <c r="P871" s="103"/>
      <c r="Q871" s="117"/>
      <c r="R871" s="11">
        <f t="shared" ref="R871:Z871" si="915">SUBTOTAL(9,R870:R870)</f>
        <v>0</v>
      </c>
      <c r="S871" s="6">
        <f t="shared" si="915"/>
        <v>754</v>
      </c>
      <c r="T871" s="20">
        <f t="shared" si="915"/>
        <v>754</v>
      </c>
      <c r="U871" s="11">
        <f t="shared" si="915"/>
        <v>0</v>
      </c>
      <c r="V871" s="6">
        <f t="shared" si="915"/>
        <v>8.8217999999999996</v>
      </c>
      <c r="W871" s="20">
        <f t="shared" si="915"/>
        <v>8.8217999999999996</v>
      </c>
      <c r="X871" s="11">
        <f t="shared" si="915"/>
        <v>0</v>
      </c>
      <c r="Y871" s="6">
        <f t="shared" si="915"/>
        <v>745.17819999999995</v>
      </c>
      <c r="Z871" s="20">
        <f t="shared" si="915"/>
        <v>745.17819999999995</v>
      </c>
      <c r="AA871" s="25"/>
      <c r="AB871" s="25"/>
      <c r="AC871" s="25"/>
      <c r="AD871" s="25"/>
      <c r="AE871" s="25"/>
      <c r="AF871" s="25"/>
      <c r="AG871" s="25"/>
      <c r="AH871" s="25"/>
      <c r="AI871" s="25"/>
      <c r="AJ871" s="118" t="s">
        <v>270</v>
      </c>
    </row>
    <row r="872" spans="1:36" outlineLevel="1" x14ac:dyDescent="0.25">
      <c r="A872" s="128" t="s">
        <v>157</v>
      </c>
      <c r="B872" s="119"/>
      <c r="C872" s="120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1"/>
      <c r="O872" s="121"/>
      <c r="P872" s="122"/>
      <c r="Q872" s="123"/>
      <c r="R872" s="124">
        <f t="shared" ref="R872:Z872" si="916">SUBTOTAL(9,R846:R870)</f>
        <v>0</v>
      </c>
      <c r="S872" s="125">
        <f t="shared" si="916"/>
        <v>114620.99</v>
      </c>
      <c r="T872" s="126">
        <f t="shared" si="916"/>
        <v>114620.99</v>
      </c>
      <c r="U872" s="124">
        <f t="shared" si="916"/>
        <v>0</v>
      </c>
      <c r="V872" s="125">
        <f t="shared" si="916"/>
        <v>11327.200606000006</v>
      </c>
      <c r="W872" s="126">
        <f t="shared" si="916"/>
        <v>11327.200606000006</v>
      </c>
      <c r="X872" s="124">
        <f t="shared" si="916"/>
        <v>0</v>
      </c>
      <c r="Y872" s="125">
        <f t="shared" si="916"/>
        <v>103293.78939400011</v>
      </c>
      <c r="Z872" s="126">
        <f t="shared" si="916"/>
        <v>103293.78939400011</v>
      </c>
      <c r="AA872" s="125"/>
      <c r="AB872" s="125"/>
      <c r="AC872" s="125"/>
      <c r="AD872" s="125"/>
      <c r="AE872" s="125"/>
      <c r="AF872" s="125"/>
      <c r="AG872" s="125"/>
      <c r="AH872" s="125"/>
      <c r="AI872" s="125"/>
      <c r="AJ872" s="127"/>
    </row>
    <row r="873" spans="1:36" outlineLevel="3" x14ac:dyDescent="0.25">
      <c r="A873" s="102" t="s">
        <v>160</v>
      </c>
      <c r="B873" s="99">
        <v>335000</v>
      </c>
      <c r="N873" s="23">
        <f t="shared" ref="N873:N878" si="917">B873</f>
        <v>335000</v>
      </c>
      <c r="O873" s="23">
        <f t="shared" ref="O873:O878" si="918">SUM(B873:M873)</f>
        <v>335000</v>
      </c>
      <c r="P873" s="103"/>
      <c r="Q873" s="117">
        <v>0.1013</v>
      </c>
      <c r="R873" s="11">
        <f t="shared" ref="R873:R878" si="919">IF(LEFT(AJ873,6)="Direct",N873,0)</f>
        <v>0</v>
      </c>
      <c r="S873" s="6">
        <f t="shared" ref="S873:S878" si="920">N873-R873</f>
        <v>335000</v>
      </c>
      <c r="T873" s="20">
        <f t="shared" ref="T873:T878" si="921">R873+S873</f>
        <v>335000</v>
      </c>
      <c r="U873" s="11">
        <f t="shared" ref="U873:U878" si="922">IF(LEFT(AJ873,9)="direct-wa", N873,0)</f>
        <v>0</v>
      </c>
      <c r="V873" s="6">
        <f t="shared" ref="V873:V878" si="923">IF(AJ873="direct-wa",0,N873*Q873)</f>
        <v>33935.5</v>
      </c>
      <c r="W873" s="20">
        <f t="shared" ref="W873:W878" si="924">U873+V873</f>
        <v>33935.5</v>
      </c>
      <c r="X873" s="11">
        <f t="shared" ref="X873:X878" si="925">IF(LEFT(AJ873,9)="direct-or",N873,0)</f>
        <v>0</v>
      </c>
      <c r="Y873" s="6">
        <f t="shared" ref="Y873:Y878" si="926">S873-V873</f>
        <v>301064.5</v>
      </c>
      <c r="Z873" s="20">
        <f t="shared" ref="Z873:Z878" si="927">X873+Y873</f>
        <v>301064.5</v>
      </c>
      <c r="AA873" s="25">
        <f t="shared" ref="AA873:AA878" si="928">IF(LEFT(AJ873,6)="Direct",O873,0)</f>
        <v>0</v>
      </c>
      <c r="AB873" s="25">
        <f t="shared" ref="AB873:AB878" si="929">O873-AA873</f>
        <v>335000</v>
      </c>
      <c r="AC873" s="25">
        <f t="shared" ref="AC873:AC878" si="930">AA873+AB873</f>
        <v>335000</v>
      </c>
      <c r="AD873" s="25">
        <f t="shared" ref="AD873:AD878" si="931">IF(LEFT(AJ873,9)="direct-wa", O873,0)</f>
        <v>0</v>
      </c>
      <c r="AE873" s="25">
        <f t="shared" ref="AE873:AE878" si="932">IF(AJ873="direct-wa",0,O873*Q873)</f>
        <v>33935.5</v>
      </c>
      <c r="AF873" s="25">
        <f t="shared" ref="AF873:AF878" si="933">AD873+AE873</f>
        <v>33935.5</v>
      </c>
      <c r="AG873" s="25">
        <f t="shared" ref="AG873:AG878" si="934">IF(LEFT(AJ873,9)="direct-or",O873,0)</f>
        <v>0</v>
      </c>
      <c r="AH873" s="25">
        <f t="shared" ref="AH873:AH878" si="935">AB873-AE873</f>
        <v>301064.5</v>
      </c>
      <c r="AI873" s="25">
        <f t="shared" ref="AI873:AI878" si="936">AG873+AH873</f>
        <v>301064.5</v>
      </c>
      <c r="AJ873" s="7" t="s">
        <v>52</v>
      </c>
    </row>
    <row r="874" spans="1:36" outlineLevel="3" x14ac:dyDescent="0.25">
      <c r="A874" s="102" t="s">
        <v>160</v>
      </c>
      <c r="B874" s="99">
        <v>319586.03999999998</v>
      </c>
      <c r="N874" s="23">
        <f t="shared" si="917"/>
        <v>319586.03999999998</v>
      </c>
      <c r="O874" s="23">
        <f t="shared" si="918"/>
        <v>319586.03999999998</v>
      </c>
      <c r="P874" s="103"/>
      <c r="Q874" s="117">
        <v>0.1013</v>
      </c>
      <c r="R874" s="11">
        <f t="shared" si="919"/>
        <v>0</v>
      </c>
      <c r="S874" s="6">
        <f t="shared" si="920"/>
        <v>319586.03999999998</v>
      </c>
      <c r="T874" s="20">
        <f t="shared" si="921"/>
        <v>319586.03999999998</v>
      </c>
      <c r="U874" s="11">
        <f t="shared" si="922"/>
        <v>0</v>
      </c>
      <c r="V874" s="6">
        <f t="shared" si="923"/>
        <v>32374.065852</v>
      </c>
      <c r="W874" s="20">
        <f t="shared" si="924"/>
        <v>32374.065852</v>
      </c>
      <c r="X874" s="11">
        <f t="shared" si="925"/>
        <v>0</v>
      </c>
      <c r="Y874" s="6">
        <f t="shared" si="926"/>
        <v>287211.97414800001</v>
      </c>
      <c r="Z874" s="20">
        <f t="shared" si="927"/>
        <v>287211.97414800001</v>
      </c>
      <c r="AA874" s="25">
        <f t="shared" si="928"/>
        <v>0</v>
      </c>
      <c r="AB874" s="25">
        <f t="shared" si="929"/>
        <v>319586.03999999998</v>
      </c>
      <c r="AC874" s="25">
        <f t="shared" si="930"/>
        <v>319586.03999999998</v>
      </c>
      <c r="AD874" s="25">
        <f t="shared" si="931"/>
        <v>0</v>
      </c>
      <c r="AE874" s="25">
        <f t="shared" si="932"/>
        <v>32374.065852</v>
      </c>
      <c r="AF874" s="25">
        <f t="shared" si="933"/>
        <v>32374.065852</v>
      </c>
      <c r="AG874" s="25">
        <f t="shared" si="934"/>
        <v>0</v>
      </c>
      <c r="AH874" s="25">
        <f t="shared" si="935"/>
        <v>287211.97414800001</v>
      </c>
      <c r="AI874" s="25">
        <f t="shared" si="936"/>
        <v>287211.97414800001</v>
      </c>
      <c r="AJ874" s="7" t="s">
        <v>52</v>
      </c>
    </row>
    <row r="875" spans="1:36" outlineLevel="3" x14ac:dyDescent="0.25">
      <c r="A875" s="102" t="s">
        <v>160</v>
      </c>
      <c r="B875" s="99">
        <v>5000</v>
      </c>
      <c r="N875" s="23">
        <f t="shared" si="917"/>
        <v>5000</v>
      </c>
      <c r="O875" s="23">
        <f t="shared" si="918"/>
        <v>5000</v>
      </c>
      <c r="P875" s="103"/>
      <c r="Q875" s="117">
        <v>0.1013</v>
      </c>
      <c r="R875" s="11">
        <f t="shared" si="919"/>
        <v>0</v>
      </c>
      <c r="S875" s="6">
        <f t="shared" si="920"/>
        <v>5000</v>
      </c>
      <c r="T875" s="20">
        <f t="shared" si="921"/>
        <v>5000</v>
      </c>
      <c r="U875" s="11">
        <f t="shared" si="922"/>
        <v>0</v>
      </c>
      <c r="V875" s="6">
        <f t="shared" si="923"/>
        <v>506.5</v>
      </c>
      <c r="W875" s="20">
        <f t="shared" si="924"/>
        <v>506.5</v>
      </c>
      <c r="X875" s="11">
        <f t="shared" si="925"/>
        <v>0</v>
      </c>
      <c r="Y875" s="6">
        <f t="shared" si="926"/>
        <v>4493.5</v>
      </c>
      <c r="Z875" s="20">
        <f t="shared" si="927"/>
        <v>4493.5</v>
      </c>
      <c r="AA875" s="25">
        <f t="shared" si="928"/>
        <v>0</v>
      </c>
      <c r="AB875" s="25">
        <f t="shared" si="929"/>
        <v>5000</v>
      </c>
      <c r="AC875" s="25">
        <f t="shared" si="930"/>
        <v>5000</v>
      </c>
      <c r="AD875" s="25">
        <f t="shared" si="931"/>
        <v>0</v>
      </c>
      <c r="AE875" s="25">
        <f t="shared" si="932"/>
        <v>506.5</v>
      </c>
      <c r="AF875" s="25">
        <f t="shared" si="933"/>
        <v>506.5</v>
      </c>
      <c r="AG875" s="25">
        <f t="shared" si="934"/>
        <v>0</v>
      </c>
      <c r="AH875" s="25">
        <f t="shared" si="935"/>
        <v>4493.5</v>
      </c>
      <c r="AI875" s="25">
        <f t="shared" si="936"/>
        <v>4493.5</v>
      </c>
      <c r="AJ875" s="7" t="s">
        <v>52</v>
      </c>
    </row>
    <row r="876" spans="1:36" outlineLevel="3" x14ac:dyDescent="0.25">
      <c r="A876" s="102" t="s">
        <v>160</v>
      </c>
      <c r="B876" s="99">
        <v>56.78</v>
      </c>
      <c r="N876" s="23">
        <f t="shared" si="917"/>
        <v>56.78</v>
      </c>
      <c r="O876" s="23">
        <f t="shared" si="918"/>
        <v>56.78</v>
      </c>
      <c r="P876" s="103"/>
      <c r="Q876" s="117">
        <v>0.1013</v>
      </c>
      <c r="R876" s="11">
        <f t="shared" si="919"/>
        <v>0</v>
      </c>
      <c r="S876" s="6">
        <f t="shared" si="920"/>
        <v>56.78</v>
      </c>
      <c r="T876" s="20">
        <f t="shared" si="921"/>
        <v>56.78</v>
      </c>
      <c r="U876" s="11">
        <f t="shared" si="922"/>
        <v>0</v>
      </c>
      <c r="V876" s="6">
        <f t="shared" si="923"/>
        <v>5.7518140000000004</v>
      </c>
      <c r="W876" s="20">
        <f t="shared" si="924"/>
        <v>5.7518140000000004</v>
      </c>
      <c r="X876" s="11">
        <f t="shared" si="925"/>
        <v>0</v>
      </c>
      <c r="Y876" s="6">
        <f t="shared" si="926"/>
        <v>51.028185999999998</v>
      </c>
      <c r="Z876" s="20">
        <f t="shared" si="927"/>
        <v>51.028185999999998</v>
      </c>
      <c r="AA876" s="25">
        <f t="shared" si="928"/>
        <v>0</v>
      </c>
      <c r="AB876" s="25">
        <f t="shared" si="929"/>
        <v>56.78</v>
      </c>
      <c r="AC876" s="25">
        <f t="shared" si="930"/>
        <v>56.78</v>
      </c>
      <c r="AD876" s="25">
        <f t="shared" si="931"/>
        <v>0</v>
      </c>
      <c r="AE876" s="25">
        <f t="shared" si="932"/>
        <v>5.7518140000000004</v>
      </c>
      <c r="AF876" s="25">
        <f t="shared" si="933"/>
        <v>5.7518140000000004</v>
      </c>
      <c r="AG876" s="25">
        <f t="shared" si="934"/>
        <v>0</v>
      </c>
      <c r="AH876" s="25">
        <f t="shared" si="935"/>
        <v>51.028185999999998</v>
      </c>
      <c r="AI876" s="25">
        <f t="shared" si="936"/>
        <v>51.028185999999998</v>
      </c>
      <c r="AJ876" s="7" t="s">
        <v>52</v>
      </c>
    </row>
    <row r="877" spans="1:36" outlineLevel="3" x14ac:dyDescent="0.25">
      <c r="A877" s="102" t="s">
        <v>160</v>
      </c>
      <c r="B877" s="99">
        <v>64224.46</v>
      </c>
      <c r="N877" s="23">
        <f t="shared" si="917"/>
        <v>64224.46</v>
      </c>
      <c r="O877" s="23">
        <f t="shared" si="918"/>
        <v>64224.46</v>
      </c>
      <c r="P877" s="103"/>
      <c r="Q877" s="117">
        <v>0.1013</v>
      </c>
      <c r="R877" s="11">
        <f t="shared" si="919"/>
        <v>0</v>
      </c>
      <c r="S877" s="6">
        <f t="shared" si="920"/>
        <v>64224.46</v>
      </c>
      <c r="T877" s="20">
        <f t="shared" si="921"/>
        <v>64224.46</v>
      </c>
      <c r="U877" s="11">
        <f t="shared" si="922"/>
        <v>0</v>
      </c>
      <c r="V877" s="6">
        <f t="shared" si="923"/>
        <v>6505.9377979999999</v>
      </c>
      <c r="W877" s="20">
        <f t="shared" si="924"/>
        <v>6505.9377979999999</v>
      </c>
      <c r="X877" s="11">
        <f t="shared" si="925"/>
        <v>0</v>
      </c>
      <c r="Y877" s="6">
        <f t="shared" si="926"/>
        <v>57718.522202</v>
      </c>
      <c r="Z877" s="20">
        <f t="shared" si="927"/>
        <v>57718.522202</v>
      </c>
      <c r="AA877" s="25">
        <f t="shared" si="928"/>
        <v>0</v>
      </c>
      <c r="AB877" s="25">
        <f t="shared" si="929"/>
        <v>64224.46</v>
      </c>
      <c r="AC877" s="25">
        <f t="shared" si="930"/>
        <v>64224.46</v>
      </c>
      <c r="AD877" s="25">
        <f t="shared" si="931"/>
        <v>0</v>
      </c>
      <c r="AE877" s="25">
        <f t="shared" si="932"/>
        <v>6505.9377979999999</v>
      </c>
      <c r="AF877" s="25">
        <f t="shared" si="933"/>
        <v>6505.9377979999999</v>
      </c>
      <c r="AG877" s="25">
        <f t="shared" si="934"/>
        <v>0</v>
      </c>
      <c r="AH877" s="25">
        <f t="shared" si="935"/>
        <v>57718.522202</v>
      </c>
      <c r="AI877" s="25">
        <f t="shared" si="936"/>
        <v>57718.522202</v>
      </c>
      <c r="AJ877" s="7" t="s">
        <v>52</v>
      </c>
    </row>
    <row r="878" spans="1:36" outlineLevel="3" x14ac:dyDescent="0.25">
      <c r="A878" s="102" t="s">
        <v>160</v>
      </c>
      <c r="B878" s="99"/>
      <c r="N878" s="23">
        <f t="shared" si="917"/>
        <v>0</v>
      </c>
      <c r="O878" s="23">
        <f t="shared" si="918"/>
        <v>0</v>
      </c>
      <c r="P878" s="103"/>
      <c r="Q878" s="117">
        <v>0.1013</v>
      </c>
      <c r="R878" s="11">
        <f t="shared" si="919"/>
        <v>0</v>
      </c>
      <c r="S878" s="6">
        <f t="shared" si="920"/>
        <v>0</v>
      </c>
      <c r="T878" s="20">
        <f t="shared" si="921"/>
        <v>0</v>
      </c>
      <c r="U878" s="11">
        <f t="shared" si="922"/>
        <v>0</v>
      </c>
      <c r="V878" s="6">
        <f t="shared" si="923"/>
        <v>0</v>
      </c>
      <c r="W878" s="20">
        <f t="shared" si="924"/>
        <v>0</v>
      </c>
      <c r="X878" s="11">
        <f t="shared" si="925"/>
        <v>0</v>
      </c>
      <c r="Y878" s="6">
        <f t="shared" si="926"/>
        <v>0</v>
      </c>
      <c r="Z878" s="20">
        <f t="shared" si="927"/>
        <v>0</v>
      </c>
      <c r="AA878" s="25">
        <f t="shared" si="928"/>
        <v>0</v>
      </c>
      <c r="AB878" s="25">
        <f t="shared" si="929"/>
        <v>0</v>
      </c>
      <c r="AC878" s="25">
        <f t="shared" si="930"/>
        <v>0</v>
      </c>
      <c r="AD878" s="25">
        <f t="shared" si="931"/>
        <v>0</v>
      </c>
      <c r="AE878" s="25">
        <f t="shared" si="932"/>
        <v>0</v>
      </c>
      <c r="AF878" s="25">
        <f t="shared" si="933"/>
        <v>0</v>
      </c>
      <c r="AG878" s="25">
        <f t="shared" si="934"/>
        <v>0</v>
      </c>
      <c r="AH878" s="25">
        <f t="shared" si="935"/>
        <v>0</v>
      </c>
      <c r="AI878" s="25">
        <f t="shared" si="936"/>
        <v>0</v>
      </c>
      <c r="AJ878" s="7" t="s">
        <v>52</v>
      </c>
    </row>
    <row r="879" spans="1:36" outlineLevel="2" x14ac:dyDescent="0.25">
      <c r="A879" s="102"/>
      <c r="B879" s="99"/>
      <c r="C879" s="101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9"/>
      <c r="O879" s="109"/>
      <c r="P879" s="103"/>
      <c r="Q879" s="117"/>
      <c r="R879" s="11">
        <f t="shared" ref="R879:Z879" si="937">SUBTOTAL(9,R873:R878)</f>
        <v>0</v>
      </c>
      <c r="S879" s="6">
        <f t="shared" si="937"/>
        <v>723867.28</v>
      </c>
      <c r="T879" s="20">
        <f t="shared" si="937"/>
        <v>723867.28</v>
      </c>
      <c r="U879" s="11">
        <f t="shared" si="937"/>
        <v>0</v>
      </c>
      <c r="V879" s="6">
        <f t="shared" si="937"/>
        <v>73327.755464000002</v>
      </c>
      <c r="W879" s="20">
        <f t="shared" si="937"/>
        <v>73327.755464000002</v>
      </c>
      <c r="X879" s="11">
        <f t="shared" si="937"/>
        <v>0</v>
      </c>
      <c r="Y879" s="6">
        <f t="shared" si="937"/>
        <v>650539.52453599998</v>
      </c>
      <c r="Z879" s="20">
        <f t="shared" si="937"/>
        <v>650539.52453599998</v>
      </c>
      <c r="AA879" s="25"/>
      <c r="AB879" s="25"/>
      <c r="AC879" s="25"/>
      <c r="AD879" s="25"/>
      <c r="AE879" s="25"/>
      <c r="AF879" s="25"/>
      <c r="AG879" s="25"/>
      <c r="AH879" s="25"/>
      <c r="AI879" s="25"/>
      <c r="AJ879" s="118" t="s">
        <v>268</v>
      </c>
    </row>
    <row r="880" spans="1:36" outlineLevel="3" x14ac:dyDescent="0.25">
      <c r="A880" s="102" t="s">
        <v>160</v>
      </c>
      <c r="B880" s="99"/>
      <c r="N880" s="23">
        <f>B880</f>
        <v>0</v>
      </c>
      <c r="O880" s="23">
        <f>SUM(B880:M880)</f>
        <v>0</v>
      </c>
      <c r="P880" s="103"/>
      <c r="Q880" s="117">
        <v>9.9400000000000002E-2</v>
      </c>
      <c r="R880" s="11">
        <f>IF(LEFT(AJ880,6)="Direct",N880,0)</f>
        <v>0</v>
      </c>
      <c r="S880" s="6">
        <f>N880-R880</f>
        <v>0</v>
      </c>
      <c r="T880" s="20">
        <f>R880+S880</f>
        <v>0</v>
      </c>
      <c r="U880" s="11">
        <f>IF(LEFT(AJ880,9)="direct-wa", N880,0)</f>
        <v>0</v>
      </c>
      <c r="V880" s="6">
        <f>IF(AJ880="direct-wa",0,N880*Q880)</f>
        <v>0</v>
      </c>
      <c r="W880" s="20">
        <f>U880+V880</f>
        <v>0</v>
      </c>
      <c r="X880" s="11">
        <f>IF(LEFT(AJ880,9)="direct-or",N880,0)</f>
        <v>0</v>
      </c>
      <c r="Y880" s="6">
        <f>S880-V880</f>
        <v>0</v>
      </c>
      <c r="Z880" s="20">
        <f>X880+Y880</f>
        <v>0</v>
      </c>
      <c r="AA880" s="25">
        <f>IF(LEFT(AJ880,6)="Direct",O880,0)</f>
        <v>0</v>
      </c>
      <c r="AB880" s="25">
        <f>O880-AA880</f>
        <v>0</v>
      </c>
      <c r="AC880" s="25">
        <f>AA880+AB880</f>
        <v>0</v>
      </c>
      <c r="AD880" s="25">
        <f>IF(LEFT(AJ880,9)="direct-wa", O880,0)</f>
        <v>0</v>
      </c>
      <c r="AE880" s="25">
        <f>IF(AJ880="direct-wa",0,O880*Q880)</f>
        <v>0</v>
      </c>
      <c r="AF880" s="25">
        <f>AD880+AE880</f>
        <v>0</v>
      </c>
      <c r="AG880" s="25">
        <f>IF(LEFT(AJ880,9)="direct-or",O880,0)</f>
        <v>0</v>
      </c>
      <c r="AH880" s="25">
        <f>AB880-AE880</f>
        <v>0</v>
      </c>
      <c r="AI880" s="25">
        <f>AG880+AH880</f>
        <v>0</v>
      </c>
      <c r="AJ880" s="7" t="s">
        <v>57</v>
      </c>
    </row>
    <row r="881" spans="1:36" outlineLevel="2" x14ac:dyDescent="0.25">
      <c r="A881" s="102"/>
      <c r="B881" s="99"/>
      <c r="C881" s="101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9"/>
      <c r="O881" s="109"/>
      <c r="P881" s="103"/>
      <c r="Q881" s="117"/>
      <c r="R881" s="11">
        <f t="shared" ref="R881:Z881" si="938">SUBTOTAL(9,R880:R880)</f>
        <v>0</v>
      </c>
      <c r="S881" s="6">
        <f t="shared" si="938"/>
        <v>0</v>
      </c>
      <c r="T881" s="20">
        <f t="shared" si="938"/>
        <v>0</v>
      </c>
      <c r="U881" s="11">
        <f t="shared" si="938"/>
        <v>0</v>
      </c>
      <c r="V881" s="6">
        <f t="shared" si="938"/>
        <v>0</v>
      </c>
      <c r="W881" s="20">
        <f t="shared" si="938"/>
        <v>0</v>
      </c>
      <c r="X881" s="11">
        <f t="shared" si="938"/>
        <v>0</v>
      </c>
      <c r="Y881" s="6">
        <f t="shared" si="938"/>
        <v>0</v>
      </c>
      <c r="Z881" s="20">
        <f t="shared" si="938"/>
        <v>0</v>
      </c>
      <c r="AA881" s="25"/>
      <c r="AB881" s="25"/>
      <c r="AC881" s="25"/>
      <c r="AD881" s="25"/>
      <c r="AE881" s="25"/>
      <c r="AF881" s="25"/>
      <c r="AG881" s="25"/>
      <c r="AH881" s="25"/>
      <c r="AI881" s="25"/>
      <c r="AJ881" s="118" t="s">
        <v>274</v>
      </c>
    </row>
    <row r="882" spans="1:36" outlineLevel="1" x14ac:dyDescent="0.25">
      <c r="A882" s="128" t="s">
        <v>159</v>
      </c>
      <c r="B882" s="119"/>
      <c r="C882" s="120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1"/>
      <c r="O882" s="121"/>
      <c r="P882" s="122"/>
      <c r="Q882" s="123"/>
      <c r="R882" s="124">
        <f t="shared" ref="R882:Z882" si="939">SUBTOTAL(9,R873:R880)</f>
        <v>0</v>
      </c>
      <c r="S882" s="125">
        <f t="shared" si="939"/>
        <v>723867.28</v>
      </c>
      <c r="T882" s="126">
        <f t="shared" si="939"/>
        <v>723867.28</v>
      </c>
      <c r="U882" s="124">
        <f t="shared" si="939"/>
        <v>0</v>
      </c>
      <c r="V882" s="125">
        <f t="shared" si="939"/>
        <v>73327.755464000002</v>
      </c>
      <c r="W882" s="126">
        <f t="shared" si="939"/>
        <v>73327.755464000002</v>
      </c>
      <c r="X882" s="124">
        <f t="shared" si="939"/>
        <v>0</v>
      </c>
      <c r="Y882" s="125">
        <f t="shared" si="939"/>
        <v>650539.52453599998</v>
      </c>
      <c r="Z882" s="126">
        <f t="shared" si="939"/>
        <v>650539.52453599998</v>
      </c>
      <c r="AA882" s="125"/>
      <c r="AB882" s="125"/>
      <c r="AC882" s="125"/>
      <c r="AD882" s="125"/>
      <c r="AE882" s="125"/>
      <c r="AF882" s="125"/>
      <c r="AG882" s="125"/>
      <c r="AH882" s="125"/>
      <c r="AI882" s="125"/>
      <c r="AJ882" s="127"/>
    </row>
    <row r="883" spans="1:36" outlineLevel="3" x14ac:dyDescent="0.25">
      <c r="A883" s="102" t="s">
        <v>162</v>
      </c>
      <c r="B883" s="99">
        <v>2560.59</v>
      </c>
      <c r="N883" s="23">
        <f>B883</f>
        <v>2560.59</v>
      </c>
      <c r="O883" s="23">
        <f>SUM(B883:M883)</f>
        <v>2560.59</v>
      </c>
      <c r="P883" s="103"/>
      <c r="Q883" s="117">
        <v>0.1013</v>
      </c>
      <c r="R883" s="11">
        <f>IF(LEFT(AJ883,6)="Direct",N883,0)</f>
        <v>0</v>
      </c>
      <c r="S883" s="6">
        <f>N883-R883</f>
        <v>2560.59</v>
      </c>
      <c r="T883" s="20">
        <f>R883+S883</f>
        <v>2560.59</v>
      </c>
      <c r="U883" s="11">
        <f>IF(LEFT(AJ883,9)="direct-wa", N883,0)</f>
        <v>0</v>
      </c>
      <c r="V883" s="6">
        <f>IF(AJ883="direct-wa",0,N883*Q883)</f>
        <v>259.387767</v>
      </c>
      <c r="W883" s="20">
        <f>U883+V883</f>
        <v>259.387767</v>
      </c>
      <c r="X883" s="11">
        <f>IF(LEFT(AJ883,9)="direct-or",N883,0)</f>
        <v>0</v>
      </c>
      <c r="Y883" s="6">
        <f>S883-V883</f>
        <v>2301.202233</v>
      </c>
      <c r="Z883" s="20">
        <f>X883+Y883</f>
        <v>2301.202233</v>
      </c>
      <c r="AA883" s="25">
        <f>IF(LEFT(AJ883,6)="Direct",O883,0)</f>
        <v>0</v>
      </c>
      <c r="AB883" s="25">
        <f>O883-AA883</f>
        <v>2560.59</v>
      </c>
      <c r="AC883" s="25">
        <f>AA883+AB883</f>
        <v>2560.59</v>
      </c>
      <c r="AD883" s="25">
        <f>IF(LEFT(AJ883,9)="direct-wa", O883,0)</f>
        <v>0</v>
      </c>
      <c r="AE883" s="25">
        <f>IF(AJ883="direct-wa",0,O883*Q883)</f>
        <v>259.387767</v>
      </c>
      <c r="AF883" s="25">
        <f>AD883+AE883</f>
        <v>259.387767</v>
      </c>
      <c r="AG883" s="25">
        <f>IF(LEFT(AJ883,9)="direct-or",O883,0)</f>
        <v>0</v>
      </c>
      <c r="AH883" s="25">
        <f>AB883-AE883</f>
        <v>2301.202233</v>
      </c>
      <c r="AI883" s="25">
        <f>AG883+AH883</f>
        <v>2301.202233</v>
      </c>
      <c r="AJ883" s="7" t="s">
        <v>52</v>
      </c>
    </row>
    <row r="884" spans="1:36" outlineLevel="3" x14ac:dyDescent="0.25">
      <c r="A884" s="102" t="s">
        <v>162</v>
      </c>
      <c r="B884" s="99">
        <v>382455.11</v>
      </c>
      <c r="N884" s="23">
        <f>B884</f>
        <v>382455.11</v>
      </c>
      <c r="O884" s="23">
        <f>SUM(B884:M884)</f>
        <v>382455.11</v>
      </c>
      <c r="P884" s="103"/>
      <c r="Q884" s="117">
        <v>0.1013</v>
      </c>
      <c r="R884" s="11">
        <f>IF(LEFT(AJ884,6)="Direct",N884,0)</f>
        <v>0</v>
      </c>
      <c r="S884" s="6">
        <f>N884-R884</f>
        <v>382455.11</v>
      </c>
      <c r="T884" s="20">
        <f>R884+S884</f>
        <v>382455.11</v>
      </c>
      <c r="U884" s="11">
        <f>IF(LEFT(AJ884,9)="direct-wa", N884,0)</f>
        <v>0</v>
      </c>
      <c r="V884" s="6">
        <f>IF(AJ884="direct-wa",0,N884*Q884)</f>
        <v>38742.702642999997</v>
      </c>
      <c r="W884" s="20">
        <f>U884+V884</f>
        <v>38742.702642999997</v>
      </c>
      <c r="X884" s="11">
        <f>IF(LEFT(AJ884,9)="direct-or",N884,0)</f>
        <v>0</v>
      </c>
      <c r="Y884" s="6">
        <f>S884-V884</f>
        <v>343712.40735699999</v>
      </c>
      <c r="Z884" s="20">
        <f>X884+Y884</f>
        <v>343712.40735699999</v>
      </c>
      <c r="AA884" s="25">
        <f>IF(LEFT(AJ884,6)="Direct",O884,0)</f>
        <v>0</v>
      </c>
      <c r="AB884" s="25">
        <f>O884-AA884</f>
        <v>382455.11</v>
      </c>
      <c r="AC884" s="25">
        <f>AA884+AB884</f>
        <v>382455.11</v>
      </c>
      <c r="AD884" s="25">
        <f>IF(LEFT(AJ884,9)="direct-wa", O884,0)</f>
        <v>0</v>
      </c>
      <c r="AE884" s="25">
        <f>IF(AJ884="direct-wa",0,O884*Q884)</f>
        <v>38742.702642999997</v>
      </c>
      <c r="AF884" s="25">
        <f>AD884+AE884</f>
        <v>38742.702642999997</v>
      </c>
      <c r="AG884" s="25">
        <f>IF(LEFT(AJ884,9)="direct-or",O884,0)</f>
        <v>0</v>
      </c>
      <c r="AH884" s="25">
        <f>AB884-AE884</f>
        <v>343712.40735699999</v>
      </c>
      <c r="AI884" s="25">
        <f>AG884+AH884</f>
        <v>343712.40735699999</v>
      </c>
      <c r="AJ884" s="7" t="s">
        <v>52</v>
      </c>
    </row>
    <row r="885" spans="1:36" outlineLevel="2" x14ac:dyDescent="0.25">
      <c r="A885" s="102"/>
      <c r="B885" s="99"/>
      <c r="C885" s="101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9"/>
      <c r="O885" s="109"/>
      <c r="P885" s="103"/>
      <c r="Q885" s="117"/>
      <c r="R885" s="11">
        <f t="shared" ref="R885:Z885" si="940">SUBTOTAL(9,R883:R884)</f>
        <v>0</v>
      </c>
      <c r="S885" s="6">
        <f t="shared" si="940"/>
        <v>385015.7</v>
      </c>
      <c r="T885" s="20">
        <f t="shared" si="940"/>
        <v>385015.7</v>
      </c>
      <c r="U885" s="11">
        <f t="shared" si="940"/>
        <v>0</v>
      </c>
      <c r="V885" s="6">
        <f t="shared" si="940"/>
        <v>39002.090409999997</v>
      </c>
      <c r="W885" s="20">
        <f t="shared" si="940"/>
        <v>39002.090409999997</v>
      </c>
      <c r="X885" s="11">
        <f t="shared" si="940"/>
        <v>0</v>
      </c>
      <c r="Y885" s="6">
        <f t="shared" si="940"/>
        <v>346013.60959000001</v>
      </c>
      <c r="Z885" s="20">
        <f t="shared" si="940"/>
        <v>346013.60959000001</v>
      </c>
      <c r="AA885" s="25"/>
      <c r="AB885" s="25"/>
      <c r="AC885" s="25"/>
      <c r="AD885" s="25"/>
      <c r="AE885" s="25"/>
      <c r="AF885" s="25"/>
      <c r="AG885" s="25"/>
      <c r="AH885" s="25"/>
      <c r="AI885" s="25"/>
      <c r="AJ885" s="118" t="s">
        <v>268</v>
      </c>
    </row>
    <row r="886" spans="1:36" outlineLevel="3" x14ac:dyDescent="0.25">
      <c r="A886" s="102" t="s">
        <v>162</v>
      </c>
      <c r="B886" s="99">
        <v>2490</v>
      </c>
      <c r="N886" s="23">
        <f>B886</f>
        <v>2490</v>
      </c>
      <c r="O886" s="23">
        <f>SUM(B886:M886)</f>
        <v>2490</v>
      </c>
      <c r="P886" s="103"/>
      <c r="Q886" s="117">
        <v>0.1086</v>
      </c>
      <c r="R886" s="11">
        <f>IF(LEFT(AJ886,6)="Direct",N886,0)</f>
        <v>0</v>
      </c>
      <c r="S886" s="6">
        <f>N886-R886</f>
        <v>2490</v>
      </c>
      <c r="T886" s="20">
        <f>R886+S886</f>
        <v>2490</v>
      </c>
      <c r="U886" s="11">
        <f>IF(LEFT(AJ886,9)="direct-wa", N886,0)</f>
        <v>0</v>
      </c>
      <c r="V886" s="6">
        <f>IF(AJ886="direct-wa",0,N886*Q886)</f>
        <v>270.41399999999999</v>
      </c>
      <c r="W886" s="20">
        <f>U886+V886</f>
        <v>270.41399999999999</v>
      </c>
      <c r="X886" s="11">
        <f>IF(LEFT(AJ886,9)="direct-or",N886,0)</f>
        <v>0</v>
      </c>
      <c r="Y886" s="6">
        <f>S886-V886</f>
        <v>2219.5860000000002</v>
      </c>
      <c r="Z886" s="20">
        <f>X886+Y886</f>
        <v>2219.5860000000002</v>
      </c>
      <c r="AA886" s="25">
        <f>IF(LEFT(AJ886,6)="Direct",O886,0)</f>
        <v>0</v>
      </c>
      <c r="AB886" s="25">
        <f>O886-AA886</f>
        <v>2490</v>
      </c>
      <c r="AC886" s="25">
        <f>AA886+AB886</f>
        <v>2490</v>
      </c>
      <c r="AD886" s="25">
        <f>IF(LEFT(AJ886,9)="direct-wa", O886,0)</f>
        <v>0</v>
      </c>
      <c r="AE886" s="25">
        <f>IF(AJ886="direct-wa",0,O886*Q886)</f>
        <v>270.41399999999999</v>
      </c>
      <c r="AF886" s="25">
        <f>AD886+AE886</f>
        <v>270.41399999999999</v>
      </c>
      <c r="AG886" s="25">
        <f>IF(LEFT(AJ886,9)="direct-or",O886,0)</f>
        <v>0</v>
      </c>
      <c r="AH886" s="25">
        <f>AB886-AE886</f>
        <v>2219.5860000000002</v>
      </c>
      <c r="AI886" s="25">
        <f>AG886+AH886</f>
        <v>2219.5860000000002</v>
      </c>
      <c r="AJ886" s="7" t="s">
        <v>60</v>
      </c>
    </row>
    <row r="887" spans="1:36" outlineLevel="2" x14ac:dyDescent="0.25">
      <c r="A887" s="102"/>
      <c r="B887" s="99"/>
      <c r="C887" s="101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9"/>
      <c r="O887" s="109"/>
      <c r="P887" s="103"/>
      <c r="Q887" s="117"/>
      <c r="R887" s="11">
        <f t="shared" ref="R887:Z887" si="941">SUBTOTAL(9,R886:R886)</f>
        <v>0</v>
      </c>
      <c r="S887" s="6">
        <f t="shared" si="941"/>
        <v>2490</v>
      </c>
      <c r="T887" s="20">
        <f t="shared" si="941"/>
        <v>2490</v>
      </c>
      <c r="U887" s="11">
        <f t="shared" si="941"/>
        <v>0</v>
      </c>
      <c r="V887" s="6">
        <f t="shared" si="941"/>
        <v>270.41399999999999</v>
      </c>
      <c r="W887" s="20">
        <f t="shared" si="941"/>
        <v>270.41399999999999</v>
      </c>
      <c r="X887" s="11">
        <f t="shared" si="941"/>
        <v>0</v>
      </c>
      <c r="Y887" s="6">
        <f t="shared" si="941"/>
        <v>2219.5860000000002</v>
      </c>
      <c r="Z887" s="20">
        <f t="shared" si="941"/>
        <v>2219.5860000000002</v>
      </c>
      <c r="AA887" s="25"/>
      <c r="AB887" s="25"/>
      <c r="AC887" s="25"/>
      <c r="AD887" s="25"/>
      <c r="AE887" s="25"/>
      <c r="AF887" s="25"/>
      <c r="AG887" s="25"/>
      <c r="AH887" s="25"/>
      <c r="AI887" s="25"/>
      <c r="AJ887" s="118" t="s">
        <v>266</v>
      </c>
    </row>
    <row r="888" spans="1:36" outlineLevel="3" x14ac:dyDescent="0.25">
      <c r="A888" s="102" t="s">
        <v>162</v>
      </c>
      <c r="B888" s="99">
        <v>3989.18</v>
      </c>
      <c r="N888" s="23">
        <f>B888</f>
        <v>3989.18</v>
      </c>
      <c r="O888" s="23">
        <f>SUM(B888:M888)</f>
        <v>3989.18</v>
      </c>
      <c r="P888" s="103"/>
      <c r="Q888" s="117">
        <v>0</v>
      </c>
      <c r="R888" s="11">
        <f>IF(LEFT(AJ888,6)="Direct",N888,0)</f>
        <v>3989.18</v>
      </c>
      <c r="S888" s="6">
        <f>N888-R888</f>
        <v>0</v>
      </c>
      <c r="T888" s="20">
        <f>R888+S888</f>
        <v>3989.18</v>
      </c>
      <c r="U888" s="11">
        <f>IF(LEFT(AJ888,9)="direct-wa", N888,0)</f>
        <v>0</v>
      </c>
      <c r="V888" s="6">
        <f>IF(AJ888="direct-wa",0,N888*Q888)</f>
        <v>0</v>
      </c>
      <c r="W888" s="20">
        <f>U888+V888</f>
        <v>0</v>
      </c>
      <c r="X888" s="11">
        <f>IF(LEFT(AJ888,9)="direct-or",N888,0)</f>
        <v>3989.18</v>
      </c>
      <c r="Y888" s="6">
        <f>S888-V888</f>
        <v>0</v>
      </c>
      <c r="Z888" s="20">
        <f>X888+Y888</f>
        <v>3989.18</v>
      </c>
      <c r="AA888" s="25">
        <f>IF(LEFT(AJ888,6)="Direct",O888,0)</f>
        <v>3989.18</v>
      </c>
      <c r="AB888" s="25">
        <f>O888-AA888</f>
        <v>0</v>
      </c>
      <c r="AC888" s="25">
        <f>AA888+AB888</f>
        <v>3989.18</v>
      </c>
      <c r="AD888" s="25">
        <f>IF(LEFT(AJ888,9)="direct-wa", O888,0)</f>
        <v>0</v>
      </c>
      <c r="AE888" s="25">
        <f>IF(AJ888="direct-wa",0,O888*Q888)</f>
        <v>0</v>
      </c>
      <c r="AF888" s="25">
        <f>AD888+AE888</f>
        <v>0</v>
      </c>
      <c r="AG888" s="25">
        <f>IF(LEFT(AJ888,9)="direct-or",O888,0)</f>
        <v>3989.18</v>
      </c>
      <c r="AH888" s="25">
        <f>AB888-AE888</f>
        <v>0</v>
      </c>
      <c r="AI888" s="25">
        <f>AG888+AH888</f>
        <v>3989.18</v>
      </c>
      <c r="AJ888" s="7" t="s">
        <v>61</v>
      </c>
    </row>
    <row r="889" spans="1:36" outlineLevel="2" x14ac:dyDescent="0.25">
      <c r="A889" s="102"/>
      <c r="B889" s="99"/>
      <c r="C889" s="101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9"/>
      <c r="O889" s="109"/>
      <c r="P889" s="103"/>
      <c r="Q889" s="117"/>
      <c r="R889" s="11">
        <f t="shared" ref="R889:Z889" si="942">SUBTOTAL(9,R888:R888)</f>
        <v>3989.18</v>
      </c>
      <c r="S889" s="6">
        <f t="shared" si="942"/>
        <v>0</v>
      </c>
      <c r="T889" s="20">
        <f t="shared" si="942"/>
        <v>3989.18</v>
      </c>
      <c r="U889" s="11">
        <f t="shared" si="942"/>
        <v>0</v>
      </c>
      <c r="V889" s="6">
        <f t="shared" si="942"/>
        <v>0</v>
      </c>
      <c r="W889" s="20">
        <f t="shared" si="942"/>
        <v>0</v>
      </c>
      <c r="X889" s="11">
        <f t="shared" si="942"/>
        <v>3989.18</v>
      </c>
      <c r="Y889" s="6">
        <f t="shared" si="942"/>
        <v>0</v>
      </c>
      <c r="Z889" s="20">
        <f t="shared" si="942"/>
        <v>3989.18</v>
      </c>
      <c r="AA889" s="25"/>
      <c r="AB889" s="25"/>
      <c r="AC889" s="25"/>
      <c r="AD889" s="25"/>
      <c r="AE889" s="25"/>
      <c r="AF889" s="25"/>
      <c r="AG889" s="25"/>
      <c r="AH889" s="25"/>
      <c r="AI889" s="25"/>
      <c r="AJ889" s="118" t="s">
        <v>267</v>
      </c>
    </row>
    <row r="890" spans="1:36" outlineLevel="1" x14ac:dyDescent="0.25">
      <c r="A890" s="128" t="s">
        <v>161</v>
      </c>
      <c r="B890" s="119"/>
      <c r="C890" s="120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1"/>
      <c r="O890" s="121"/>
      <c r="P890" s="122"/>
      <c r="Q890" s="123"/>
      <c r="R890" s="124">
        <f t="shared" ref="R890:Z890" si="943">SUBTOTAL(9,R883:R888)</f>
        <v>3989.18</v>
      </c>
      <c r="S890" s="125">
        <f t="shared" si="943"/>
        <v>387505.7</v>
      </c>
      <c r="T890" s="126">
        <f t="shared" si="943"/>
        <v>391494.88</v>
      </c>
      <c r="U890" s="124">
        <f t="shared" si="943"/>
        <v>0</v>
      </c>
      <c r="V890" s="125">
        <f t="shared" si="943"/>
        <v>39272.504409999994</v>
      </c>
      <c r="W890" s="126">
        <f t="shared" si="943"/>
        <v>39272.504409999994</v>
      </c>
      <c r="X890" s="124">
        <f t="shared" si="943"/>
        <v>3989.18</v>
      </c>
      <c r="Y890" s="125">
        <f t="shared" si="943"/>
        <v>348233.19559000002</v>
      </c>
      <c r="Z890" s="126">
        <f t="shared" si="943"/>
        <v>352222.37559000001</v>
      </c>
      <c r="AA890" s="125"/>
      <c r="AB890" s="125"/>
      <c r="AC890" s="125"/>
      <c r="AD890" s="125"/>
      <c r="AE890" s="125"/>
      <c r="AF890" s="125"/>
      <c r="AG890" s="125"/>
      <c r="AH890" s="125"/>
      <c r="AI890" s="125"/>
      <c r="AJ890" s="127"/>
    </row>
    <row r="891" spans="1:36" outlineLevel="3" x14ac:dyDescent="0.25">
      <c r="A891" s="102" t="s">
        <v>164</v>
      </c>
      <c r="B891" s="99">
        <v>50048.52</v>
      </c>
      <c r="N891" s="23">
        <f t="shared" ref="N891:N912" si="944">B891</f>
        <v>50048.52</v>
      </c>
      <c r="O891" s="23">
        <f t="shared" ref="O891:O912" si="945">SUM(B891:M891)</f>
        <v>50048.52</v>
      </c>
      <c r="P891" s="103"/>
      <c r="Q891" s="117">
        <v>0.1013</v>
      </c>
      <c r="R891" s="11">
        <f t="shared" ref="R891:R912" si="946">IF(LEFT(AJ891,6)="Direct",N891,0)</f>
        <v>0</v>
      </c>
      <c r="S891" s="6">
        <f t="shared" ref="S891:S912" si="947">N891-R891</f>
        <v>50048.52</v>
      </c>
      <c r="T891" s="20">
        <f t="shared" ref="T891:T912" si="948">R891+S891</f>
        <v>50048.52</v>
      </c>
      <c r="U891" s="11">
        <f t="shared" ref="U891:U912" si="949">IF(LEFT(AJ891,9)="direct-wa", N891,0)</f>
        <v>0</v>
      </c>
      <c r="V891" s="6">
        <f t="shared" ref="V891:V912" si="950">IF(AJ891="direct-wa",0,N891*Q891)</f>
        <v>5069.9150759999993</v>
      </c>
      <c r="W891" s="20">
        <f t="shared" ref="W891:W912" si="951">U891+V891</f>
        <v>5069.9150759999993</v>
      </c>
      <c r="X891" s="11">
        <f t="shared" ref="X891:X912" si="952">IF(LEFT(AJ891,9)="direct-or",N891,0)</f>
        <v>0</v>
      </c>
      <c r="Y891" s="6">
        <f t="shared" ref="Y891:Y912" si="953">S891-V891</f>
        <v>44978.604923999999</v>
      </c>
      <c r="Z891" s="20">
        <f t="shared" ref="Z891:Z912" si="954">X891+Y891</f>
        <v>44978.604923999999</v>
      </c>
      <c r="AA891" s="25">
        <f t="shared" ref="AA891:AA912" si="955">IF(LEFT(AJ891,6)="Direct",O891,0)</f>
        <v>0</v>
      </c>
      <c r="AB891" s="25">
        <f t="shared" ref="AB891:AB912" si="956">O891-AA891</f>
        <v>50048.52</v>
      </c>
      <c r="AC891" s="25">
        <f t="shared" ref="AC891:AC912" si="957">AA891+AB891</f>
        <v>50048.52</v>
      </c>
      <c r="AD891" s="25">
        <f t="shared" ref="AD891:AD912" si="958">IF(LEFT(AJ891,9)="direct-wa", O891,0)</f>
        <v>0</v>
      </c>
      <c r="AE891" s="25">
        <f t="shared" ref="AE891:AE912" si="959">IF(AJ891="direct-wa",0,O891*Q891)</f>
        <v>5069.9150759999993</v>
      </c>
      <c r="AF891" s="25">
        <f t="shared" ref="AF891:AF912" si="960">AD891+AE891</f>
        <v>5069.9150759999993</v>
      </c>
      <c r="AG891" s="25">
        <f t="shared" ref="AG891:AG912" si="961">IF(LEFT(AJ891,9)="direct-or",O891,0)</f>
        <v>0</v>
      </c>
      <c r="AH891" s="25">
        <f t="shared" ref="AH891:AH912" si="962">AB891-AE891</f>
        <v>44978.604923999999</v>
      </c>
      <c r="AI891" s="25">
        <f t="shared" ref="AI891:AI912" si="963">AG891+AH891</f>
        <v>44978.604923999999</v>
      </c>
      <c r="AJ891" s="7" t="s">
        <v>52</v>
      </c>
    </row>
    <row r="892" spans="1:36" outlineLevel="3" x14ac:dyDescent="0.25">
      <c r="A892" s="102" t="s">
        <v>164</v>
      </c>
      <c r="B892" s="99">
        <v>725.13</v>
      </c>
      <c r="N892" s="23">
        <f t="shared" si="944"/>
        <v>725.13</v>
      </c>
      <c r="O892" s="23">
        <f t="shared" si="945"/>
        <v>725.13</v>
      </c>
      <c r="P892" s="103"/>
      <c r="Q892" s="117">
        <v>0.1013</v>
      </c>
      <c r="R892" s="11">
        <f t="shared" si="946"/>
        <v>0</v>
      </c>
      <c r="S892" s="6">
        <f t="shared" si="947"/>
        <v>725.13</v>
      </c>
      <c r="T892" s="20">
        <f t="shared" si="948"/>
        <v>725.13</v>
      </c>
      <c r="U892" s="11">
        <f t="shared" si="949"/>
        <v>0</v>
      </c>
      <c r="V892" s="6">
        <f t="shared" si="950"/>
        <v>73.455669</v>
      </c>
      <c r="W892" s="20">
        <f t="shared" si="951"/>
        <v>73.455669</v>
      </c>
      <c r="X892" s="11">
        <f t="shared" si="952"/>
        <v>0</v>
      </c>
      <c r="Y892" s="6">
        <f t="shared" si="953"/>
        <v>651.67433099999994</v>
      </c>
      <c r="Z892" s="20">
        <f t="shared" si="954"/>
        <v>651.67433099999994</v>
      </c>
      <c r="AA892" s="25">
        <f t="shared" si="955"/>
        <v>0</v>
      </c>
      <c r="AB892" s="25">
        <f t="shared" si="956"/>
        <v>725.13</v>
      </c>
      <c r="AC892" s="25">
        <f t="shared" si="957"/>
        <v>725.13</v>
      </c>
      <c r="AD892" s="25">
        <f t="shared" si="958"/>
        <v>0</v>
      </c>
      <c r="AE892" s="25">
        <f t="shared" si="959"/>
        <v>73.455669</v>
      </c>
      <c r="AF892" s="25">
        <f t="shared" si="960"/>
        <v>73.455669</v>
      </c>
      <c r="AG892" s="25">
        <f t="shared" si="961"/>
        <v>0</v>
      </c>
      <c r="AH892" s="25">
        <f t="shared" si="962"/>
        <v>651.67433099999994</v>
      </c>
      <c r="AI892" s="25">
        <f t="shared" si="963"/>
        <v>651.67433099999994</v>
      </c>
      <c r="AJ892" s="7" t="s">
        <v>52</v>
      </c>
    </row>
    <row r="893" spans="1:36" outlineLevel="3" x14ac:dyDescent="0.25">
      <c r="A893" s="102" t="s">
        <v>164</v>
      </c>
      <c r="B893" s="99">
        <v>19336.38</v>
      </c>
      <c r="N893" s="23">
        <f t="shared" si="944"/>
        <v>19336.38</v>
      </c>
      <c r="O893" s="23">
        <f t="shared" si="945"/>
        <v>19336.38</v>
      </c>
      <c r="P893" s="103"/>
      <c r="Q893" s="117">
        <v>0.1013</v>
      </c>
      <c r="R893" s="11">
        <f t="shared" si="946"/>
        <v>0</v>
      </c>
      <c r="S893" s="6">
        <f t="shared" si="947"/>
        <v>19336.38</v>
      </c>
      <c r="T893" s="20">
        <f t="shared" si="948"/>
        <v>19336.38</v>
      </c>
      <c r="U893" s="11">
        <f t="shared" si="949"/>
        <v>0</v>
      </c>
      <c r="V893" s="6">
        <f t="shared" si="950"/>
        <v>1958.775294</v>
      </c>
      <c r="W893" s="20">
        <f t="shared" si="951"/>
        <v>1958.775294</v>
      </c>
      <c r="X893" s="11">
        <f t="shared" si="952"/>
        <v>0</v>
      </c>
      <c r="Y893" s="6">
        <f t="shared" si="953"/>
        <v>17377.604706000002</v>
      </c>
      <c r="Z893" s="20">
        <f t="shared" si="954"/>
        <v>17377.604706000002</v>
      </c>
      <c r="AA893" s="25">
        <f t="shared" si="955"/>
        <v>0</v>
      </c>
      <c r="AB893" s="25">
        <f t="shared" si="956"/>
        <v>19336.38</v>
      </c>
      <c r="AC893" s="25">
        <f t="shared" si="957"/>
        <v>19336.38</v>
      </c>
      <c r="AD893" s="25">
        <f t="shared" si="958"/>
        <v>0</v>
      </c>
      <c r="AE893" s="25">
        <f t="shared" si="959"/>
        <v>1958.775294</v>
      </c>
      <c r="AF893" s="25">
        <f t="shared" si="960"/>
        <v>1958.775294</v>
      </c>
      <c r="AG893" s="25">
        <f t="shared" si="961"/>
        <v>0</v>
      </c>
      <c r="AH893" s="25">
        <f t="shared" si="962"/>
        <v>17377.604706000002</v>
      </c>
      <c r="AI893" s="25">
        <f t="shared" si="963"/>
        <v>17377.604706000002</v>
      </c>
      <c r="AJ893" s="7" t="s">
        <v>52</v>
      </c>
    </row>
    <row r="894" spans="1:36" outlineLevel="3" x14ac:dyDescent="0.25">
      <c r="A894" s="102" t="s">
        <v>164</v>
      </c>
      <c r="B894" s="99">
        <v>10945.81</v>
      </c>
      <c r="N894" s="23">
        <f t="shared" si="944"/>
        <v>10945.81</v>
      </c>
      <c r="O894" s="23">
        <f t="shared" si="945"/>
        <v>10945.81</v>
      </c>
      <c r="P894" s="103"/>
      <c r="Q894" s="117">
        <v>0.1013</v>
      </c>
      <c r="R894" s="11">
        <f t="shared" si="946"/>
        <v>0</v>
      </c>
      <c r="S894" s="6">
        <f t="shared" si="947"/>
        <v>10945.81</v>
      </c>
      <c r="T894" s="20">
        <f t="shared" si="948"/>
        <v>10945.81</v>
      </c>
      <c r="U894" s="11">
        <f t="shared" si="949"/>
        <v>0</v>
      </c>
      <c r="V894" s="6">
        <f t="shared" si="950"/>
        <v>1108.810553</v>
      </c>
      <c r="W894" s="20">
        <f t="shared" si="951"/>
        <v>1108.810553</v>
      </c>
      <c r="X894" s="11">
        <f t="shared" si="952"/>
        <v>0</v>
      </c>
      <c r="Y894" s="6">
        <f t="shared" si="953"/>
        <v>9836.9994470000001</v>
      </c>
      <c r="Z894" s="20">
        <f t="shared" si="954"/>
        <v>9836.9994470000001</v>
      </c>
      <c r="AA894" s="25">
        <f t="shared" si="955"/>
        <v>0</v>
      </c>
      <c r="AB894" s="25">
        <f t="shared" si="956"/>
        <v>10945.81</v>
      </c>
      <c r="AC894" s="25">
        <f t="shared" si="957"/>
        <v>10945.81</v>
      </c>
      <c r="AD894" s="25">
        <f t="shared" si="958"/>
        <v>0</v>
      </c>
      <c r="AE894" s="25">
        <f t="shared" si="959"/>
        <v>1108.810553</v>
      </c>
      <c r="AF894" s="25">
        <f t="shared" si="960"/>
        <v>1108.810553</v>
      </c>
      <c r="AG894" s="25">
        <f t="shared" si="961"/>
        <v>0</v>
      </c>
      <c r="AH894" s="25">
        <f t="shared" si="962"/>
        <v>9836.9994470000001</v>
      </c>
      <c r="AI894" s="25">
        <f t="shared" si="963"/>
        <v>9836.9994470000001</v>
      </c>
      <c r="AJ894" s="7" t="s">
        <v>52</v>
      </c>
    </row>
    <row r="895" spans="1:36" outlineLevel="3" x14ac:dyDescent="0.25">
      <c r="A895" s="102" t="s">
        <v>164</v>
      </c>
      <c r="B895" s="99">
        <v>25274.13</v>
      </c>
      <c r="N895" s="23">
        <f t="shared" si="944"/>
        <v>25274.13</v>
      </c>
      <c r="O895" s="23">
        <f t="shared" si="945"/>
        <v>25274.13</v>
      </c>
      <c r="P895" s="103"/>
      <c r="Q895" s="117">
        <v>0.1013</v>
      </c>
      <c r="R895" s="11">
        <f t="shared" si="946"/>
        <v>0</v>
      </c>
      <c r="S895" s="6">
        <f t="shared" si="947"/>
        <v>25274.13</v>
      </c>
      <c r="T895" s="20">
        <f t="shared" si="948"/>
        <v>25274.13</v>
      </c>
      <c r="U895" s="11">
        <f t="shared" si="949"/>
        <v>0</v>
      </c>
      <c r="V895" s="6">
        <f t="shared" si="950"/>
        <v>2560.2693690000001</v>
      </c>
      <c r="W895" s="20">
        <f t="shared" si="951"/>
        <v>2560.2693690000001</v>
      </c>
      <c r="X895" s="11">
        <f t="shared" si="952"/>
        <v>0</v>
      </c>
      <c r="Y895" s="6">
        <f t="shared" si="953"/>
        <v>22713.860631</v>
      </c>
      <c r="Z895" s="20">
        <f t="shared" si="954"/>
        <v>22713.860631</v>
      </c>
      <c r="AA895" s="25">
        <f t="shared" si="955"/>
        <v>0</v>
      </c>
      <c r="AB895" s="25">
        <f t="shared" si="956"/>
        <v>25274.13</v>
      </c>
      <c r="AC895" s="25">
        <f t="shared" si="957"/>
        <v>25274.13</v>
      </c>
      <c r="AD895" s="25">
        <f t="shared" si="958"/>
        <v>0</v>
      </c>
      <c r="AE895" s="25">
        <f t="shared" si="959"/>
        <v>2560.2693690000001</v>
      </c>
      <c r="AF895" s="25">
        <f t="shared" si="960"/>
        <v>2560.2693690000001</v>
      </c>
      <c r="AG895" s="25">
        <f t="shared" si="961"/>
        <v>0</v>
      </c>
      <c r="AH895" s="25">
        <f t="shared" si="962"/>
        <v>22713.860631</v>
      </c>
      <c r="AI895" s="25">
        <f t="shared" si="963"/>
        <v>22713.860631</v>
      </c>
      <c r="AJ895" s="7" t="s">
        <v>52</v>
      </c>
    </row>
    <row r="896" spans="1:36" outlineLevel="3" x14ac:dyDescent="0.25">
      <c r="A896" s="102" t="s">
        <v>164</v>
      </c>
      <c r="B896" s="99">
        <v>1097.1099999999999</v>
      </c>
      <c r="N896" s="23">
        <f t="shared" si="944"/>
        <v>1097.1099999999999</v>
      </c>
      <c r="O896" s="23">
        <f t="shared" si="945"/>
        <v>1097.1099999999999</v>
      </c>
      <c r="P896" s="103"/>
      <c r="Q896" s="117">
        <v>0.1013</v>
      </c>
      <c r="R896" s="11">
        <f t="shared" si="946"/>
        <v>0</v>
      </c>
      <c r="S896" s="6">
        <f t="shared" si="947"/>
        <v>1097.1099999999999</v>
      </c>
      <c r="T896" s="20">
        <f t="shared" si="948"/>
        <v>1097.1099999999999</v>
      </c>
      <c r="U896" s="11">
        <f t="shared" si="949"/>
        <v>0</v>
      </c>
      <c r="V896" s="6">
        <f t="shared" si="950"/>
        <v>111.137243</v>
      </c>
      <c r="W896" s="20">
        <f t="shared" si="951"/>
        <v>111.137243</v>
      </c>
      <c r="X896" s="11">
        <f t="shared" si="952"/>
        <v>0</v>
      </c>
      <c r="Y896" s="6">
        <f t="shared" si="953"/>
        <v>985.97275699999989</v>
      </c>
      <c r="Z896" s="20">
        <f t="shared" si="954"/>
        <v>985.97275699999989</v>
      </c>
      <c r="AA896" s="25">
        <f t="shared" si="955"/>
        <v>0</v>
      </c>
      <c r="AB896" s="25">
        <f t="shared" si="956"/>
        <v>1097.1099999999999</v>
      </c>
      <c r="AC896" s="25">
        <f t="shared" si="957"/>
        <v>1097.1099999999999</v>
      </c>
      <c r="AD896" s="25">
        <f t="shared" si="958"/>
        <v>0</v>
      </c>
      <c r="AE896" s="25">
        <f t="shared" si="959"/>
        <v>111.137243</v>
      </c>
      <c r="AF896" s="25">
        <f t="shared" si="960"/>
        <v>111.137243</v>
      </c>
      <c r="AG896" s="25">
        <f t="shared" si="961"/>
        <v>0</v>
      </c>
      <c r="AH896" s="25">
        <f t="shared" si="962"/>
        <v>985.97275699999989</v>
      </c>
      <c r="AI896" s="25">
        <f t="shared" si="963"/>
        <v>985.97275699999989</v>
      </c>
      <c r="AJ896" s="7" t="s">
        <v>52</v>
      </c>
    </row>
    <row r="897" spans="1:36" outlineLevel="3" x14ac:dyDescent="0.25">
      <c r="A897" s="102" t="s">
        <v>164</v>
      </c>
      <c r="B897" s="99"/>
      <c r="N897" s="23">
        <f t="shared" si="944"/>
        <v>0</v>
      </c>
      <c r="O897" s="23">
        <f t="shared" si="945"/>
        <v>0</v>
      </c>
      <c r="P897" s="103"/>
      <c r="Q897" s="117">
        <v>0.1013</v>
      </c>
      <c r="R897" s="11">
        <f t="shared" si="946"/>
        <v>0</v>
      </c>
      <c r="S897" s="6">
        <f t="shared" si="947"/>
        <v>0</v>
      </c>
      <c r="T897" s="20">
        <f t="shared" si="948"/>
        <v>0</v>
      </c>
      <c r="U897" s="11">
        <f t="shared" si="949"/>
        <v>0</v>
      </c>
      <c r="V897" s="6">
        <f t="shared" si="950"/>
        <v>0</v>
      </c>
      <c r="W897" s="20">
        <f t="shared" si="951"/>
        <v>0</v>
      </c>
      <c r="X897" s="11">
        <f t="shared" si="952"/>
        <v>0</v>
      </c>
      <c r="Y897" s="6">
        <f t="shared" si="953"/>
        <v>0</v>
      </c>
      <c r="Z897" s="20">
        <f t="shared" si="954"/>
        <v>0</v>
      </c>
      <c r="AA897" s="25">
        <f t="shared" si="955"/>
        <v>0</v>
      </c>
      <c r="AB897" s="25">
        <f t="shared" si="956"/>
        <v>0</v>
      </c>
      <c r="AC897" s="25">
        <f t="shared" si="957"/>
        <v>0</v>
      </c>
      <c r="AD897" s="25">
        <f t="shared" si="958"/>
        <v>0</v>
      </c>
      <c r="AE897" s="25">
        <f t="shared" si="959"/>
        <v>0</v>
      </c>
      <c r="AF897" s="25">
        <f t="shared" si="960"/>
        <v>0</v>
      </c>
      <c r="AG897" s="25">
        <f t="shared" si="961"/>
        <v>0</v>
      </c>
      <c r="AH897" s="25">
        <f t="shared" si="962"/>
        <v>0</v>
      </c>
      <c r="AI897" s="25">
        <f t="shared" si="963"/>
        <v>0</v>
      </c>
      <c r="AJ897" s="7" t="s">
        <v>52</v>
      </c>
    </row>
    <row r="898" spans="1:36" outlineLevel="3" x14ac:dyDescent="0.25">
      <c r="A898" s="102" t="s">
        <v>164</v>
      </c>
      <c r="B898" s="99">
        <v>35811.360000000001</v>
      </c>
      <c r="N898" s="23">
        <f t="shared" si="944"/>
        <v>35811.360000000001</v>
      </c>
      <c r="O898" s="23">
        <f t="shared" si="945"/>
        <v>35811.360000000001</v>
      </c>
      <c r="P898" s="103"/>
      <c r="Q898" s="117">
        <v>0.1013</v>
      </c>
      <c r="R898" s="11">
        <f t="shared" si="946"/>
        <v>0</v>
      </c>
      <c r="S898" s="6">
        <f t="shared" si="947"/>
        <v>35811.360000000001</v>
      </c>
      <c r="T898" s="20">
        <f t="shared" si="948"/>
        <v>35811.360000000001</v>
      </c>
      <c r="U898" s="11">
        <f t="shared" si="949"/>
        <v>0</v>
      </c>
      <c r="V898" s="6">
        <f t="shared" si="950"/>
        <v>3627.6907679999999</v>
      </c>
      <c r="W898" s="20">
        <f t="shared" si="951"/>
        <v>3627.6907679999999</v>
      </c>
      <c r="X898" s="11">
        <f t="shared" si="952"/>
        <v>0</v>
      </c>
      <c r="Y898" s="6">
        <f t="shared" si="953"/>
        <v>32183.669232</v>
      </c>
      <c r="Z898" s="20">
        <f t="shared" si="954"/>
        <v>32183.669232</v>
      </c>
      <c r="AA898" s="25">
        <f t="shared" si="955"/>
        <v>0</v>
      </c>
      <c r="AB898" s="25">
        <f t="shared" si="956"/>
        <v>35811.360000000001</v>
      </c>
      <c r="AC898" s="25">
        <f t="shared" si="957"/>
        <v>35811.360000000001</v>
      </c>
      <c r="AD898" s="25">
        <f t="shared" si="958"/>
        <v>0</v>
      </c>
      <c r="AE898" s="25">
        <f t="shared" si="959"/>
        <v>3627.6907679999999</v>
      </c>
      <c r="AF898" s="25">
        <f t="shared" si="960"/>
        <v>3627.6907679999999</v>
      </c>
      <c r="AG898" s="25">
        <f t="shared" si="961"/>
        <v>0</v>
      </c>
      <c r="AH898" s="25">
        <f t="shared" si="962"/>
        <v>32183.669232</v>
      </c>
      <c r="AI898" s="25">
        <f t="shared" si="963"/>
        <v>32183.669232</v>
      </c>
      <c r="AJ898" s="7" t="s">
        <v>52</v>
      </c>
    </row>
    <row r="899" spans="1:36" outlineLevel="3" x14ac:dyDescent="0.25">
      <c r="A899" s="102" t="s">
        <v>164</v>
      </c>
      <c r="B899" s="99">
        <v>73.72</v>
      </c>
      <c r="N899" s="23">
        <f t="shared" si="944"/>
        <v>73.72</v>
      </c>
      <c r="O899" s="23">
        <f t="shared" si="945"/>
        <v>73.72</v>
      </c>
      <c r="P899" s="103"/>
      <c r="Q899" s="117">
        <v>0.1013</v>
      </c>
      <c r="R899" s="11">
        <f t="shared" si="946"/>
        <v>0</v>
      </c>
      <c r="S899" s="6">
        <f t="shared" si="947"/>
        <v>73.72</v>
      </c>
      <c r="T899" s="20">
        <f t="shared" si="948"/>
        <v>73.72</v>
      </c>
      <c r="U899" s="11">
        <f t="shared" si="949"/>
        <v>0</v>
      </c>
      <c r="V899" s="6">
        <f t="shared" si="950"/>
        <v>7.4678360000000001</v>
      </c>
      <c r="W899" s="20">
        <f t="shared" si="951"/>
        <v>7.4678360000000001</v>
      </c>
      <c r="X899" s="11">
        <f t="shared" si="952"/>
        <v>0</v>
      </c>
      <c r="Y899" s="6">
        <f t="shared" si="953"/>
        <v>66.252163999999993</v>
      </c>
      <c r="Z899" s="20">
        <f t="shared" si="954"/>
        <v>66.252163999999993</v>
      </c>
      <c r="AA899" s="25">
        <f t="shared" si="955"/>
        <v>0</v>
      </c>
      <c r="AB899" s="25">
        <f t="shared" si="956"/>
        <v>73.72</v>
      </c>
      <c r="AC899" s="25">
        <f t="shared" si="957"/>
        <v>73.72</v>
      </c>
      <c r="AD899" s="25">
        <f t="shared" si="958"/>
        <v>0</v>
      </c>
      <c r="AE899" s="25">
        <f t="shared" si="959"/>
        <v>7.4678360000000001</v>
      </c>
      <c r="AF899" s="25">
        <f t="shared" si="960"/>
        <v>7.4678360000000001</v>
      </c>
      <c r="AG899" s="25">
        <f t="shared" si="961"/>
        <v>0</v>
      </c>
      <c r="AH899" s="25">
        <f t="shared" si="962"/>
        <v>66.252163999999993</v>
      </c>
      <c r="AI899" s="25">
        <f t="shared" si="963"/>
        <v>66.252163999999993</v>
      </c>
      <c r="AJ899" s="7" t="s">
        <v>52</v>
      </c>
    </row>
    <row r="900" spans="1:36" outlineLevel="3" x14ac:dyDescent="0.25">
      <c r="A900" s="102" t="s">
        <v>164</v>
      </c>
      <c r="B900" s="99">
        <v>67254.350000000006</v>
      </c>
      <c r="N900" s="23">
        <f t="shared" si="944"/>
        <v>67254.350000000006</v>
      </c>
      <c r="O900" s="23">
        <f t="shared" si="945"/>
        <v>67254.350000000006</v>
      </c>
      <c r="P900" s="103"/>
      <c r="Q900" s="117">
        <v>0.1013</v>
      </c>
      <c r="R900" s="11">
        <f t="shared" si="946"/>
        <v>0</v>
      </c>
      <c r="S900" s="6">
        <f t="shared" si="947"/>
        <v>67254.350000000006</v>
      </c>
      <c r="T900" s="20">
        <f t="shared" si="948"/>
        <v>67254.350000000006</v>
      </c>
      <c r="U900" s="11">
        <f t="shared" si="949"/>
        <v>0</v>
      </c>
      <c r="V900" s="6">
        <f t="shared" si="950"/>
        <v>6812.8656550000005</v>
      </c>
      <c r="W900" s="20">
        <f t="shared" si="951"/>
        <v>6812.8656550000005</v>
      </c>
      <c r="X900" s="11">
        <f t="shared" si="952"/>
        <v>0</v>
      </c>
      <c r="Y900" s="6">
        <f t="shared" si="953"/>
        <v>60441.484345000004</v>
      </c>
      <c r="Z900" s="20">
        <f t="shared" si="954"/>
        <v>60441.484345000004</v>
      </c>
      <c r="AA900" s="25">
        <f t="shared" si="955"/>
        <v>0</v>
      </c>
      <c r="AB900" s="25">
        <f t="shared" si="956"/>
        <v>67254.350000000006</v>
      </c>
      <c r="AC900" s="25">
        <f t="shared" si="957"/>
        <v>67254.350000000006</v>
      </c>
      <c r="AD900" s="25">
        <f t="shared" si="958"/>
        <v>0</v>
      </c>
      <c r="AE900" s="25">
        <f t="shared" si="959"/>
        <v>6812.8656550000005</v>
      </c>
      <c r="AF900" s="25">
        <f t="shared" si="960"/>
        <v>6812.8656550000005</v>
      </c>
      <c r="AG900" s="25">
        <f t="shared" si="961"/>
        <v>0</v>
      </c>
      <c r="AH900" s="25">
        <f t="shared" si="962"/>
        <v>60441.484345000004</v>
      </c>
      <c r="AI900" s="25">
        <f t="shared" si="963"/>
        <v>60441.484345000004</v>
      </c>
      <c r="AJ900" s="7" t="s">
        <v>52</v>
      </c>
    </row>
    <row r="901" spans="1:36" outlineLevel="3" x14ac:dyDescent="0.25">
      <c r="A901" s="102" t="s">
        <v>164</v>
      </c>
      <c r="B901" s="99">
        <v>7874.13</v>
      </c>
      <c r="N901" s="23">
        <f t="shared" si="944"/>
        <v>7874.13</v>
      </c>
      <c r="O901" s="23">
        <f t="shared" si="945"/>
        <v>7874.13</v>
      </c>
      <c r="P901" s="103"/>
      <c r="Q901" s="117">
        <v>0.1013</v>
      </c>
      <c r="R901" s="11">
        <f t="shared" si="946"/>
        <v>0</v>
      </c>
      <c r="S901" s="6">
        <f t="shared" si="947"/>
        <v>7874.13</v>
      </c>
      <c r="T901" s="20">
        <f t="shared" si="948"/>
        <v>7874.13</v>
      </c>
      <c r="U901" s="11">
        <f t="shared" si="949"/>
        <v>0</v>
      </c>
      <c r="V901" s="6">
        <f t="shared" si="950"/>
        <v>797.64936899999998</v>
      </c>
      <c r="W901" s="20">
        <f t="shared" si="951"/>
        <v>797.64936899999998</v>
      </c>
      <c r="X901" s="11">
        <f t="shared" si="952"/>
        <v>0</v>
      </c>
      <c r="Y901" s="6">
        <f t="shared" si="953"/>
        <v>7076.4806310000004</v>
      </c>
      <c r="Z901" s="20">
        <f t="shared" si="954"/>
        <v>7076.4806310000004</v>
      </c>
      <c r="AA901" s="25">
        <f t="shared" si="955"/>
        <v>0</v>
      </c>
      <c r="AB901" s="25">
        <f t="shared" si="956"/>
        <v>7874.13</v>
      </c>
      <c r="AC901" s="25">
        <f t="shared" si="957"/>
        <v>7874.13</v>
      </c>
      <c r="AD901" s="25">
        <f t="shared" si="958"/>
        <v>0</v>
      </c>
      <c r="AE901" s="25">
        <f t="shared" si="959"/>
        <v>797.64936899999998</v>
      </c>
      <c r="AF901" s="25">
        <f t="shared" si="960"/>
        <v>797.64936899999998</v>
      </c>
      <c r="AG901" s="25">
        <f t="shared" si="961"/>
        <v>0</v>
      </c>
      <c r="AH901" s="25">
        <f t="shared" si="962"/>
        <v>7076.4806310000004</v>
      </c>
      <c r="AI901" s="25">
        <f t="shared" si="963"/>
        <v>7076.4806310000004</v>
      </c>
      <c r="AJ901" s="7" t="s">
        <v>52</v>
      </c>
    </row>
    <row r="902" spans="1:36" outlineLevel="3" x14ac:dyDescent="0.25">
      <c r="A902" s="102" t="s">
        <v>164</v>
      </c>
      <c r="B902" s="99">
        <v>-56.41</v>
      </c>
      <c r="N902" s="23">
        <f t="shared" si="944"/>
        <v>-56.41</v>
      </c>
      <c r="O902" s="23">
        <f t="shared" si="945"/>
        <v>-56.41</v>
      </c>
      <c r="P902" s="103"/>
      <c r="Q902" s="117">
        <v>0.1013</v>
      </c>
      <c r="R902" s="11">
        <f t="shared" si="946"/>
        <v>0</v>
      </c>
      <c r="S902" s="6">
        <f t="shared" si="947"/>
        <v>-56.41</v>
      </c>
      <c r="T902" s="20">
        <f t="shared" si="948"/>
        <v>-56.41</v>
      </c>
      <c r="U902" s="11">
        <f t="shared" si="949"/>
        <v>0</v>
      </c>
      <c r="V902" s="6">
        <f t="shared" si="950"/>
        <v>-5.7143329999999999</v>
      </c>
      <c r="W902" s="20">
        <f t="shared" si="951"/>
        <v>-5.7143329999999999</v>
      </c>
      <c r="X902" s="11">
        <f t="shared" si="952"/>
        <v>0</v>
      </c>
      <c r="Y902" s="6">
        <f t="shared" si="953"/>
        <v>-50.695667</v>
      </c>
      <c r="Z902" s="20">
        <f t="shared" si="954"/>
        <v>-50.695667</v>
      </c>
      <c r="AA902" s="25">
        <f t="shared" si="955"/>
        <v>0</v>
      </c>
      <c r="AB902" s="25">
        <f t="shared" si="956"/>
        <v>-56.41</v>
      </c>
      <c r="AC902" s="25">
        <f t="shared" si="957"/>
        <v>-56.41</v>
      </c>
      <c r="AD902" s="25">
        <f t="shared" si="958"/>
        <v>0</v>
      </c>
      <c r="AE902" s="25">
        <f t="shared" si="959"/>
        <v>-5.7143329999999999</v>
      </c>
      <c r="AF902" s="25">
        <f t="shared" si="960"/>
        <v>-5.7143329999999999</v>
      </c>
      <c r="AG902" s="25">
        <f t="shared" si="961"/>
        <v>0</v>
      </c>
      <c r="AH902" s="25">
        <f t="shared" si="962"/>
        <v>-50.695667</v>
      </c>
      <c r="AI902" s="25">
        <f t="shared" si="963"/>
        <v>-50.695667</v>
      </c>
      <c r="AJ902" s="7" t="s">
        <v>52</v>
      </c>
    </row>
    <row r="903" spans="1:36" outlineLevel="3" x14ac:dyDescent="0.25">
      <c r="A903" s="102" t="s">
        <v>164</v>
      </c>
      <c r="B903" s="99">
        <v>5325.39</v>
      </c>
      <c r="N903" s="23">
        <f t="shared" si="944"/>
        <v>5325.39</v>
      </c>
      <c r="O903" s="23">
        <f t="shared" si="945"/>
        <v>5325.39</v>
      </c>
      <c r="P903" s="103"/>
      <c r="Q903" s="117">
        <v>0.1013</v>
      </c>
      <c r="R903" s="11">
        <f t="shared" si="946"/>
        <v>0</v>
      </c>
      <c r="S903" s="6">
        <f t="shared" si="947"/>
        <v>5325.39</v>
      </c>
      <c r="T903" s="20">
        <f t="shared" si="948"/>
        <v>5325.39</v>
      </c>
      <c r="U903" s="11">
        <f t="shared" si="949"/>
        <v>0</v>
      </c>
      <c r="V903" s="6">
        <f t="shared" si="950"/>
        <v>539.46200700000009</v>
      </c>
      <c r="W903" s="20">
        <f t="shared" si="951"/>
        <v>539.46200700000009</v>
      </c>
      <c r="X903" s="11">
        <f t="shared" si="952"/>
        <v>0</v>
      </c>
      <c r="Y903" s="6">
        <f t="shared" si="953"/>
        <v>4785.9279930000002</v>
      </c>
      <c r="Z903" s="20">
        <f t="shared" si="954"/>
        <v>4785.9279930000002</v>
      </c>
      <c r="AA903" s="25">
        <f t="shared" si="955"/>
        <v>0</v>
      </c>
      <c r="AB903" s="25">
        <f t="shared" si="956"/>
        <v>5325.39</v>
      </c>
      <c r="AC903" s="25">
        <f t="shared" si="957"/>
        <v>5325.39</v>
      </c>
      <c r="AD903" s="25">
        <f t="shared" si="958"/>
        <v>0</v>
      </c>
      <c r="AE903" s="25">
        <f t="shared" si="959"/>
        <v>539.46200700000009</v>
      </c>
      <c r="AF903" s="25">
        <f t="shared" si="960"/>
        <v>539.46200700000009</v>
      </c>
      <c r="AG903" s="25">
        <f t="shared" si="961"/>
        <v>0</v>
      </c>
      <c r="AH903" s="25">
        <f t="shared" si="962"/>
        <v>4785.9279930000002</v>
      </c>
      <c r="AI903" s="25">
        <f t="shared" si="963"/>
        <v>4785.9279930000002</v>
      </c>
      <c r="AJ903" s="7" t="s">
        <v>52</v>
      </c>
    </row>
    <row r="904" spans="1:36" outlineLevel="3" x14ac:dyDescent="0.25">
      <c r="A904" s="102" t="s">
        <v>164</v>
      </c>
      <c r="B904" s="99">
        <v>165</v>
      </c>
      <c r="N904" s="23">
        <f t="shared" si="944"/>
        <v>165</v>
      </c>
      <c r="O904" s="23">
        <f t="shared" si="945"/>
        <v>165</v>
      </c>
      <c r="P904" s="103"/>
      <c r="Q904" s="117">
        <v>0.1013</v>
      </c>
      <c r="R904" s="11">
        <f t="shared" si="946"/>
        <v>0</v>
      </c>
      <c r="S904" s="6">
        <f t="shared" si="947"/>
        <v>165</v>
      </c>
      <c r="T904" s="20">
        <f t="shared" si="948"/>
        <v>165</v>
      </c>
      <c r="U904" s="11">
        <f t="shared" si="949"/>
        <v>0</v>
      </c>
      <c r="V904" s="6">
        <f t="shared" si="950"/>
        <v>16.714500000000001</v>
      </c>
      <c r="W904" s="20">
        <f t="shared" si="951"/>
        <v>16.714500000000001</v>
      </c>
      <c r="X904" s="11">
        <f t="shared" si="952"/>
        <v>0</v>
      </c>
      <c r="Y904" s="6">
        <f t="shared" si="953"/>
        <v>148.28550000000001</v>
      </c>
      <c r="Z904" s="20">
        <f t="shared" si="954"/>
        <v>148.28550000000001</v>
      </c>
      <c r="AA904" s="25">
        <f t="shared" si="955"/>
        <v>0</v>
      </c>
      <c r="AB904" s="25">
        <f t="shared" si="956"/>
        <v>165</v>
      </c>
      <c r="AC904" s="25">
        <f t="shared" si="957"/>
        <v>165</v>
      </c>
      <c r="AD904" s="25">
        <f t="shared" si="958"/>
        <v>0</v>
      </c>
      <c r="AE904" s="25">
        <f t="shared" si="959"/>
        <v>16.714500000000001</v>
      </c>
      <c r="AF904" s="25">
        <f t="shared" si="960"/>
        <v>16.714500000000001</v>
      </c>
      <c r="AG904" s="25">
        <f t="shared" si="961"/>
        <v>0</v>
      </c>
      <c r="AH904" s="25">
        <f t="shared" si="962"/>
        <v>148.28550000000001</v>
      </c>
      <c r="AI904" s="25">
        <f t="shared" si="963"/>
        <v>148.28550000000001</v>
      </c>
      <c r="AJ904" s="7" t="s">
        <v>52</v>
      </c>
    </row>
    <row r="905" spans="1:36" outlineLevel="3" x14ac:dyDescent="0.25">
      <c r="A905" s="102" t="s">
        <v>164</v>
      </c>
      <c r="B905" s="99">
        <v>438.17</v>
      </c>
      <c r="N905" s="23">
        <f t="shared" si="944"/>
        <v>438.17</v>
      </c>
      <c r="O905" s="23">
        <f t="shared" si="945"/>
        <v>438.17</v>
      </c>
      <c r="P905" s="103"/>
      <c r="Q905" s="117">
        <v>0.1013</v>
      </c>
      <c r="R905" s="11">
        <f t="shared" si="946"/>
        <v>0</v>
      </c>
      <c r="S905" s="6">
        <f t="shared" si="947"/>
        <v>438.17</v>
      </c>
      <c r="T905" s="20">
        <f t="shared" si="948"/>
        <v>438.17</v>
      </c>
      <c r="U905" s="11">
        <f t="shared" si="949"/>
        <v>0</v>
      </c>
      <c r="V905" s="6">
        <f t="shared" si="950"/>
        <v>44.386621000000005</v>
      </c>
      <c r="W905" s="20">
        <f t="shared" si="951"/>
        <v>44.386621000000005</v>
      </c>
      <c r="X905" s="11">
        <f t="shared" si="952"/>
        <v>0</v>
      </c>
      <c r="Y905" s="6">
        <f t="shared" si="953"/>
        <v>393.78337900000002</v>
      </c>
      <c r="Z905" s="20">
        <f t="shared" si="954"/>
        <v>393.78337900000002</v>
      </c>
      <c r="AA905" s="25">
        <f t="shared" si="955"/>
        <v>0</v>
      </c>
      <c r="AB905" s="25">
        <f t="shared" si="956"/>
        <v>438.17</v>
      </c>
      <c r="AC905" s="25">
        <f t="shared" si="957"/>
        <v>438.17</v>
      </c>
      <c r="AD905" s="25">
        <f t="shared" si="958"/>
        <v>0</v>
      </c>
      <c r="AE905" s="25">
        <f t="shared" si="959"/>
        <v>44.386621000000005</v>
      </c>
      <c r="AF905" s="25">
        <f t="shared" si="960"/>
        <v>44.386621000000005</v>
      </c>
      <c r="AG905" s="25">
        <f t="shared" si="961"/>
        <v>0</v>
      </c>
      <c r="AH905" s="25">
        <f t="shared" si="962"/>
        <v>393.78337900000002</v>
      </c>
      <c r="AI905" s="25">
        <f t="shared" si="963"/>
        <v>393.78337900000002</v>
      </c>
      <c r="AJ905" s="7" t="s">
        <v>52</v>
      </c>
    </row>
    <row r="906" spans="1:36" outlineLevel="3" x14ac:dyDescent="0.25">
      <c r="A906" s="102" t="s">
        <v>164</v>
      </c>
      <c r="B906" s="99">
        <v>45387.82</v>
      </c>
      <c r="N906" s="23">
        <f t="shared" si="944"/>
        <v>45387.82</v>
      </c>
      <c r="O906" s="23">
        <f t="shared" si="945"/>
        <v>45387.82</v>
      </c>
      <c r="P906" s="103"/>
      <c r="Q906" s="117">
        <v>0.1013</v>
      </c>
      <c r="R906" s="11">
        <f t="shared" si="946"/>
        <v>0</v>
      </c>
      <c r="S906" s="6">
        <f t="shared" si="947"/>
        <v>45387.82</v>
      </c>
      <c r="T906" s="20">
        <f t="shared" si="948"/>
        <v>45387.82</v>
      </c>
      <c r="U906" s="11">
        <f t="shared" si="949"/>
        <v>0</v>
      </c>
      <c r="V906" s="6">
        <f t="shared" si="950"/>
        <v>4597.7861659999999</v>
      </c>
      <c r="W906" s="20">
        <f t="shared" si="951"/>
        <v>4597.7861659999999</v>
      </c>
      <c r="X906" s="11">
        <f t="shared" si="952"/>
        <v>0</v>
      </c>
      <c r="Y906" s="6">
        <f t="shared" si="953"/>
        <v>40790.033834000002</v>
      </c>
      <c r="Z906" s="20">
        <f t="shared" si="954"/>
        <v>40790.033834000002</v>
      </c>
      <c r="AA906" s="25">
        <f t="shared" si="955"/>
        <v>0</v>
      </c>
      <c r="AB906" s="25">
        <f t="shared" si="956"/>
        <v>45387.82</v>
      </c>
      <c r="AC906" s="25">
        <f t="shared" si="957"/>
        <v>45387.82</v>
      </c>
      <c r="AD906" s="25">
        <f t="shared" si="958"/>
        <v>0</v>
      </c>
      <c r="AE906" s="25">
        <f t="shared" si="959"/>
        <v>4597.7861659999999</v>
      </c>
      <c r="AF906" s="25">
        <f t="shared" si="960"/>
        <v>4597.7861659999999</v>
      </c>
      <c r="AG906" s="25">
        <f t="shared" si="961"/>
        <v>0</v>
      </c>
      <c r="AH906" s="25">
        <f t="shared" si="962"/>
        <v>40790.033834000002</v>
      </c>
      <c r="AI906" s="25">
        <f t="shared" si="963"/>
        <v>40790.033834000002</v>
      </c>
      <c r="AJ906" s="7" t="s">
        <v>52</v>
      </c>
    </row>
    <row r="907" spans="1:36" outlineLevel="3" x14ac:dyDescent="0.25">
      <c r="A907" s="102" t="s">
        <v>164</v>
      </c>
      <c r="B907" s="99">
        <v>100.91</v>
      </c>
      <c r="N907" s="23">
        <f t="shared" si="944"/>
        <v>100.91</v>
      </c>
      <c r="O907" s="23">
        <f t="shared" si="945"/>
        <v>100.91</v>
      </c>
      <c r="P907" s="103"/>
      <c r="Q907" s="117">
        <v>0.1013</v>
      </c>
      <c r="R907" s="11">
        <f t="shared" si="946"/>
        <v>0</v>
      </c>
      <c r="S907" s="6">
        <f t="shared" si="947"/>
        <v>100.91</v>
      </c>
      <c r="T907" s="20">
        <f t="shared" si="948"/>
        <v>100.91</v>
      </c>
      <c r="U907" s="11">
        <f t="shared" si="949"/>
        <v>0</v>
      </c>
      <c r="V907" s="6">
        <f t="shared" si="950"/>
        <v>10.222182999999999</v>
      </c>
      <c r="W907" s="20">
        <f t="shared" si="951"/>
        <v>10.222182999999999</v>
      </c>
      <c r="X907" s="11">
        <f t="shared" si="952"/>
        <v>0</v>
      </c>
      <c r="Y907" s="6">
        <f t="shared" si="953"/>
        <v>90.687816999999995</v>
      </c>
      <c r="Z907" s="20">
        <f t="shared" si="954"/>
        <v>90.687816999999995</v>
      </c>
      <c r="AA907" s="25">
        <f t="shared" si="955"/>
        <v>0</v>
      </c>
      <c r="AB907" s="25">
        <f t="shared" si="956"/>
        <v>100.91</v>
      </c>
      <c r="AC907" s="25">
        <f t="shared" si="957"/>
        <v>100.91</v>
      </c>
      <c r="AD907" s="25">
        <f t="shared" si="958"/>
        <v>0</v>
      </c>
      <c r="AE907" s="25">
        <f t="shared" si="959"/>
        <v>10.222182999999999</v>
      </c>
      <c r="AF907" s="25">
        <f t="shared" si="960"/>
        <v>10.222182999999999</v>
      </c>
      <c r="AG907" s="25">
        <f t="shared" si="961"/>
        <v>0</v>
      </c>
      <c r="AH907" s="25">
        <f t="shared" si="962"/>
        <v>90.687816999999995</v>
      </c>
      <c r="AI907" s="25">
        <f t="shared" si="963"/>
        <v>90.687816999999995</v>
      </c>
      <c r="AJ907" s="7" t="s">
        <v>52</v>
      </c>
    </row>
    <row r="908" spans="1:36" outlineLevel="3" x14ac:dyDescent="0.25">
      <c r="A908" s="102" t="s">
        <v>164</v>
      </c>
      <c r="B908" s="99">
        <v>35.78</v>
      </c>
      <c r="N908" s="23">
        <f t="shared" si="944"/>
        <v>35.78</v>
      </c>
      <c r="O908" s="23">
        <f t="shared" si="945"/>
        <v>35.78</v>
      </c>
      <c r="P908" s="103"/>
      <c r="Q908" s="117">
        <v>0.1013</v>
      </c>
      <c r="R908" s="11">
        <f t="shared" si="946"/>
        <v>0</v>
      </c>
      <c r="S908" s="6">
        <f t="shared" si="947"/>
        <v>35.78</v>
      </c>
      <c r="T908" s="20">
        <f t="shared" si="948"/>
        <v>35.78</v>
      </c>
      <c r="U908" s="11">
        <f t="shared" si="949"/>
        <v>0</v>
      </c>
      <c r="V908" s="6">
        <f t="shared" si="950"/>
        <v>3.624514</v>
      </c>
      <c r="W908" s="20">
        <f t="shared" si="951"/>
        <v>3.624514</v>
      </c>
      <c r="X908" s="11">
        <f t="shared" si="952"/>
        <v>0</v>
      </c>
      <c r="Y908" s="6">
        <f t="shared" si="953"/>
        <v>32.155486000000003</v>
      </c>
      <c r="Z908" s="20">
        <f t="shared" si="954"/>
        <v>32.155486000000003</v>
      </c>
      <c r="AA908" s="25">
        <f t="shared" si="955"/>
        <v>0</v>
      </c>
      <c r="AB908" s="25">
        <f t="shared" si="956"/>
        <v>35.78</v>
      </c>
      <c r="AC908" s="25">
        <f t="shared" si="957"/>
        <v>35.78</v>
      </c>
      <c r="AD908" s="25">
        <f t="shared" si="958"/>
        <v>0</v>
      </c>
      <c r="AE908" s="25">
        <f t="shared" si="959"/>
        <v>3.624514</v>
      </c>
      <c r="AF908" s="25">
        <f t="shared" si="960"/>
        <v>3.624514</v>
      </c>
      <c r="AG908" s="25">
        <f t="shared" si="961"/>
        <v>0</v>
      </c>
      <c r="AH908" s="25">
        <f t="shared" si="962"/>
        <v>32.155486000000003</v>
      </c>
      <c r="AI908" s="25">
        <f t="shared" si="963"/>
        <v>32.155486000000003</v>
      </c>
      <c r="AJ908" s="7" t="s">
        <v>52</v>
      </c>
    </row>
    <row r="909" spans="1:36" outlineLevel="3" x14ac:dyDescent="0.25">
      <c r="A909" s="102" t="s">
        <v>164</v>
      </c>
      <c r="B909" s="99">
        <v>1420.71</v>
      </c>
      <c r="N909" s="23">
        <f t="shared" si="944"/>
        <v>1420.71</v>
      </c>
      <c r="O909" s="23">
        <f t="shared" si="945"/>
        <v>1420.71</v>
      </c>
      <c r="P909" s="103"/>
      <c r="Q909" s="117">
        <v>0.1013</v>
      </c>
      <c r="R909" s="11">
        <f t="shared" si="946"/>
        <v>0</v>
      </c>
      <c r="S909" s="6">
        <f t="shared" si="947"/>
        <v>1420.71</v>
      </c>
      <c r="T909" s="20">
        <f t="shared" si="948"/>
        <v>1420.71</v>
      </c>
      <c r="U909" s="11">
        <f t="shared" si="949"/>
        <v>0</v>
      </c>
      <c r="V909" s="6">
        <f t="shared" si="950"/>
        <v>143.917923</v>
      </c>
      <c r="W909" s="20">
        <f t="shared" si="951"/>
        <v>143.917923</v>
      </c>
      <c r="X909" s="11">
        <f t="shared" si="952"/>
        <v>0</v>
      </c>
      <c r="Y909" s="6">
        <f t="shared" si="953"/>
        <v>1276.7920770000001</v>
      </c>
      <c r="Z909" s="20">
        <f t="shared" si="954"/>
        <v>1276.7920770000001</v>
      </c>
      <c r="AA909" s="25">
        <f t="shared" si="955"/>
        <v>0</v>
      </c>
      <c r="AB909" s="25">
        <f t="shared" si="956"/>
        <v>1420.71</v>
      </c>
      <c r="AC909" s="25">
        <f t="shared" si="957"/>
        <v>1420.71</v>
      </c>
      <c r="AD909" s="25">
        <f t="shared" si="958"/>
        <v>0</v>
      </c>
      <c r="AE909" s="25">
        <f t="shared" si="959"/>
        <v>143.917923</v>
      </c>
      <c r="AF909" s="25">
        <f t="shared" si="960"/>
        <v>143.917923</v>
      </c>
      <c r="AG909" s="25">
        <f t="shared" si="961"/>
        <v>0</v>
      </c>
      <c r="AH909" s="25">
        <f t="shared" si="962"/>
        <v>1276.7920770000001</v>
      </c>
      <c r="AI909" s="25">
        <f t="shared" si="963"/>
        <v>1276.7920770000001</v>
      </c>
      <c r="AJ909" s="7" t="s">
        <v>52</v>
      </c>
    </row>
    <row r="910" spans="1:36" outlineLevel="3" x14ac:dyDescent="0.25">
      <c r="A910" s="102" t="s">
        <v>164</v>
      </c>
      <c r="B910" s="99"/>
      <c r="N910" s="23">
        <f t="shared" si="944"/>
        <v>0</v>
      </c>
      <c r="O910" s="23">
        <f t="shared" si="945"/>
        <v>0</v>
      </c>
      <c r="P910" s="103"/>
      <c r="Q910" s="117">
        <v>0.1013</v>
      </c>
      <c r="R910" s="11">
        <f t="shared" si="946"/>
        <v>0</v>
      </c>
      <c r="S910" s="6">
        <f t="shared" si="947"/>
        <v>0</v>
      </c>
      <c r="T910" s="20">
        <f t="shared" si="948"/>
        <v>0</v>
      </c>
      <c r="U910" s="11">
        <f t="shared" si="949"/>
        <v>0</v>
      </c>
      <c r="V910" s="6">
        <f t="shared" si="950"/>
        <v>0</v>
      </c>
      <c r="W910" s="20">
        <f t="shared" si="951"/>
        <v>0</v>
      </c>
      <c r="X910" s="11">
        <f t="shared" si="952"/>
        <v>0</v>
      </c>
      <c r="Y910" s="6">
        <f t="shared" si="953"/>
        <v>0</v>
      </c>
      <c r="Z910" s="20">
        <f t="shared" si="954"/>
        <v>0</v>
      </c>
      <c r="AA910" s="25">
        <f t="shared" si="955"/>
        <v>0</v>
      </c>
      <c r="AB910" s="25">
        <f t="shared" si="956"/>
        <v>0</v>
      </c>
      <c r="AC910" s="25">
        <f t="shared" si="957"/>
        <v>0</v>
      </c>
      <c r="AD910" s="25">
        <f t="shared" si="958"/>
        <v>0</v>
      </c>
      <c r="AE910" s="25">
        <f t="shared" si="959"/>
        <v>0</v>
      </c>
      <c r="AF910" s="25">
        <f t="shared" si="960"/>
        <v>0</v>
      </c>
      <c r="AG910" s="25">
        <f t="shared" si="961"/>
        <v>0</v>
      </c>
      <c r="AH910" s="25">
        <f t="shared" si="962"/>
        <v>0</v>
      </c>
      <c r="AI910" s="25">
        <f t="shared" si="963"/>
        <v>0</v>
      </c>
      <c r="AJ910" s="7" t="s">
        <v>52</v>
      </c>
    </row>
    <row r="911" spans="1:36" outlineLevel="3" x14ac:dyDescent="0.25">
      <c r="A911" s="102" t="s">
        <v>164</v>
      </c>
      <c r="B911" s="99">
        <v>0.1</v>
      </c>
      <c r="N911" s="109">
        <f t="shared" si="944"/>
        <v>0.1</v>
      </c>
      <c r="O911" s="109">
        <f t="shared" si="945"/>
        <v>0.1</v>
      </c>
      <c r="P911" s="103"/>
      <c r="Q911" s="117">
        <v>0.1013</v>
      </c>
      <c r="R911" s="11">
        <f t="shared" si="946"/>
        <v>0</v>
      </c>
      <c r="S911" s="6">
        <f t="shared" si="947"/>
        <v>0.1</v>
      </c>
      <c r="T911" s="20">
        <f t="shared" si="948"/>
        <v>0.1</v>
      </c>
      <c r="U911" s="11">
        <f t="shared" si="949"/>
        <v>0</v>
      </c>
      <c r="V911" s="6">
        <f t="shared" si="950"/>
        <v>1.013E-2</v>
      </c>
      <c r="W911" s="20">
        <f t="shared" si="951"/>
        <v>1.013E-2</v>
      </c>
      <c r="X911" s="11">
        <f t="shared" si="952"/>
        <v>0</v>
      </c>
      <c r="Y911" s="6">
        <f t="shared" si="953"/>
        <v>8.9870000000000005E-2</v>
      </c>
      <c r="Z911" s="20">
        <f t="shared" si="954"/>
        <v>8.9870000000000005E-2</v>
      </c>
      <c r="AA911" s="25">
        <f t="shared" si="955"/>
        <v>0</v>
      </c>
      <c r="AB911" s="25">
        <f t="shared" si="956"/>
        <v>0.1</v>
      </c>
      <c r="AC911" s="25">
        <f t="shared" si="957"/>
        <v>0.1</v>
      </c>
      <c r="AD911" s="25">
        <f t="shared" si="958"/>
        <v>0</v>
      </c>
      <c r="AE911" s="25">
        <f t="shared" si="959"/>
        <v>1.013E-2</v>
      </c>
      <c r="AF911" s="25">
        <f t="shared" si="960"/>
        <v>1.013E-2</v>
      </c>
      <c r="AG911" s="25">
        <f t="shared" si="961"/>
        <v>0</v>
      </c>
      <c r="AH911" s="25">
        <f t="shared" si="962"/>
        <v>8.9870000000000005E-2</v>
      </c>
      <c r="AI911" s="25">
        <f t="shared" si="963"/>
        <v>8.9870000000000005E-2</v>
      </c>
      <c r="AJ911" s="107" t="s">
        <v>52</v>
      </c>
    </row>
    <row r="912" spans="1:36" outlineLevel="3" x14ac:dyDescent="0.25">
      <c r="A912" s="102" t="s">
        <v>164</v>
      </c>
      <c r="B912" s="99">
        <v>54435.51</v>
      </c>
      <c r="N912" s="109">
        <f t="shared" si="944"/>
        <v>54435.51</v>
      </c>
      <c r="O912" s="109">
        <f t="shared" si="945"/>
        <v>54435.51</v>
      </c>
      <c r="P912" s="103"/>
      <c r="Q912" s="117">
        <v>0.1013</v>
      </c>
      <c r="R912" s="11">
        <f t="shared" si="946"/>
        <v>0</v>
      </c>
      <c r="S912" s="6">
        <f t="shared" si="947"/>
        <v>54435.51</v>
      </c>
      <c r="T912" s="20">
        <f t="shared" si="948"/>
        <v>54435.51</v>
      </c>
      <c r="U912" s="11">
        <f t="shared" si="949"/>
        <v>0</v>
      </c>
      <c r="V912" s="6">
        <f t="shared" si="950"/>
        <v>5514.3171630000006</v>
      </c>
      <c r="W912" s="20">
        <f t="shared" si="951"/>
        <v>5514.3171630000006</v>
      </c>
      <c r="X912" s="11">
        <f t="shared" si="952"/>
        <v>0</v>
      </c>
      <c r="Y912" s="6">
        <f t="shared" si="953"/>
        <v>48921.192837000002</v>
      </c>
      <c r="Z912" s="20">
        <f t="shared" si="954"/>
        <v>48921.192837000002</v>
      </c>
      <c r="AA912" s="25">
        <f t="shared" si="955"/>
        <v>0</v>
      </c>
      <c r="AB912" s="25">
        <f t="shared" si="956"/>
        <v>54435.51</v>
      </c>
      <c r="AC912" s="25">
        <f t="shared" si="957"/>
        <v>54435.51</v>
      </c>
      <c r="AD912" s="25">
        <f t="shared" si="958"/>
        <v>0</v>
      </c>
      <c r="AE912" s="25">
        <f t="shared" si="959"/>
        <v>5514.3171630000006</v>
      </c>
      <c r="AF912" s="25">
        <f t="shared" si="960"/>
        <v>5514.3171630000006</v>
      </c>
      <c r="AG912" s="25">
        <f t="shared" si="961"/>
        <v>0</v>
      </c>
      <c r="AH912" s="25">
        <f t="shared" si="962"/>
        <v>48921.192837000002</v>
      </c>
      <c r="AI912" s="25">
        <f t="shared" si="963"/>
        <v>48921.192837000002</v>
      </c>
      <c r="AJ912" s="107" t="s">
        <v>52</v>
      </c>
    </row>
    <row r="913" spans="1:36" outlineLevel="2" x14ac:dyDescent="0.25">
      <c r="A913" s="102"/>
      <c r="B913" s="99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9"/>
      <c r="O913" s="109"/>
      <c r="P913" s="103"/>
      <c r="Q913" s="117"/>
      <c r="R913" s="11">
        <f t="shared" ref="R913:Z913" si="964">SUBTOTAL(9,R891:R912)</f>
        <v>0</v>
      </c>
      <c r="S913" s="6">
        <f t="shared" si="964"/>
        <v>325693.62000000005</v>
      </c>
      <c r="T913" s="20">
        <f t="shared" si="964"/>
        <v>325693.62000000005</v>
      </c>
      <c r="U913" s="11">
        <f t="shared" si="964"/>
        <v>0</v>
      </c>
      <c r="V913" s="6">
        <f t="shared" si="964"/>
        <v>32992.763705999998</v>
      </c>
      <c r="W913" s="20">
        <f t="shared" si="964"/>
        <v>32992.763705999998</v>
      </c>
      <c r="X913" s="11">
        <f t="shared" si="964"/>
        <v>0</v>
      </c>
      <c r="Y913" s="6">
        <f t="shared" si="964"/>
        <v>292700.856294</v>
      </c>
      <c r="Z913" s="20">
        <f t="shared" si="964"/>
        <v>292700.856294</v>
      </c>
      <c r="AA913" s="25"/>
      <c r="AB913" s="25"/>
      <c r="AC913" s="25"/>
      <c r="AD913" s="25"/>
      <c r="AE913" s="25"/>
      <c r="AF913" s="25"/>
      <c r="AG913" s="25"/>
      <c r="AH913" s="25"/>
      <c r="AI913" s="25"/>
      <c r="AJ913" s="118" t="s">
        <v>268</v>
      </c>
    </row>
    <row r="914" spans="1:36" outlineLevel="3" x14ac:dyDescent="0.25">
      <c r="A914" s="102" t="s">
        <v>164</v>
      </c>
      <c r="B914" s="99">
        <v>1437.09</v>
      </c>
      <c r="N914" s="109">
        <f>B914</f>
        <v>1437.09</v>
      </c>
      <c r="O914" s="109">
        <f>SUM(B914:M914)</f>
        <v>1437.09</v>
      </c>
      <c r="P914" s="103"/>
      <c r="Q914" s="117">
        <v>0.1487</v>
      </c>
      <c r="R914" s="11">
        <f>IF(LEFT(AJ914,6)="Direct",N914,0)</f>
        <v>0</v>
      </c>
      <c r="S914" s="6">
        <f>N914-R914</f>
        <v>1437.09</v>
      </c>
      <c r="T914" s="20">
        <f>R914+S914</f>
        <v>1437.09</v>
      </c>
      <c r="U914" s="11">
        <f>IF(LEFT(AJ914,9)="direct-wa", N914,0)</f>
        <v>0</v>
      </c>
      <c r="V914" s="6">
        <f>IF(AJ914="direct-wa",0,N914*Q914)</f>
        <v>213.69528299999999</v>
      </c>
      <c r="W914" s="20">
        <f>U914+V914</f>
        <v>213.69528299999999</v>
      </c>
      <c r="X914" s="11">
        <f>IF(LEFT(AJ914,9)="direct-or",N914,0)</f>
        <v>0</v>
      </c>
      <c r="Y914" s="6">
        <f>S914-V914</f>
        <v>1223.3947169999999</v>
      </c>
      <c r="Z914" s="20">
        <f>X914+Y914</f>
        <v>1223.3947169999999</v>
      </c>
      <c r="AA914" s="25">
        <f>IF(LEFT(AJ914,6)="Direct",O914,0)</f>
        <v>0</v>
      </c>
      <c r="AB914" s="25">
        <f>O914-AA914</f>
        <v>1437.09</v>
      </c>
      <c r="AC914" s="25">
        <f>AA914+AB914</f>
        <v>1437.09</v>
      </c>
      <c r="AD914" s="25">
        <f>IF(LEFT(AJ914,9)="direct-wa", O914,0)</f>
        <v>0</v>
      </c>
      <c r="AE914" s="25">
        <f>IF(AJ914="direct-wa",0,O914*Q914)</f>
        <v>213.69528299999999</v>
      </c>
      <c r="AF914" s="25">
        <f>AD914+AE914</f>
        <v>213.69528299999999</v>
      </c>
      <c r="AG914" s="25">
        <f>IF(LEFT(AJ914,9)="direct-or",O914,0)</f>
        <v>0</v>
      </c>
      <c r="AH914" s="25">
        <f>AB914-AE914</f>
        <v>1223.3947169999999</v>
      </c>
      <c r="AI914" s="25">
        <f>AG914+AH914</f>
        <v>1223.3947169999999</v>
      </c>
      <c r="AJ914" s="107" t="s">
        <v>69</v>
      </c>
    </row>
    <row r="915" spans="1:36" outlineLevel="3" x14ac:dyDescent="0.25">
      <c r="A915" s="102" t="s">
        <v>164</v>
      </c>
      <c r="B915" s="99">
        <v>2244.87</v>
      </c>
      <c r="N915" s="109">
        <f>B915</f>
        <v>2244.87</v>
      </c>
      <c r="O915" s="109">
        <f>SUM(B915:M915)</f>
        <v>2244.87</v>
      </c>
      <c r="P915" s="103"/>
      <c r="Q915" s="117">
        <v>0.1487</v>
      </c>
      <c r="R915" s="11">
        <f>IF(LEFT(AJ915,6)="Direct",N915,0)</f>
        <v>0</v>
      </c>
      <c r="S915" s="6">
        <f>N915-R915</f>
        <v>2244.87</v>
      </c>
      <c r="T915" s="20">
        <f>R915+S915</f>
        <v>2244.87</v>
      </c>
      <c r="U915" s="11">
        <f>IF(LEFT(AJ915,9)="direct-wa", N915,0)</f>
        <v>0</v>
      </c>
      <c r="V915" s="6">
        <f>IF(AJ915="direct-wa",0,N915*Q915)</f>
        <v>333.81216899999998</v>
      </c>
      <c r="W915" s="20">
        <f>U915+V915</f>
        <v>333.81216899999998</v>
      </c>
      <c r="X915" s="11">
        <f>IF(LEFT(AJ915,9)="direct-or",N915,0)</f>
        <v>0</v>
      </c>
      <c r="Y915" s="6">
        <f>S915-V915</f>
        <v>1911.0578309999999</v>
      </c>
      <c r="Z915" s="20">
        <f>X915+Y915</f>
        <v>1911.0578309999999</v>
      </c>
      <c r="AA915" s="25">
        <f>IF(LEFT(AJ915,6)="Direct",O915,0)</f>
        <v>0</v>
      </c>
      <c r="AB915" s="25">
        <f>O915-AA915</f>
        <v>2244.87</v>
      </c>
      <c r="AC915" s="25">
        <f>AA915+AB915</f>
        <v>2244.87</v>
      </c>
      <c r="AD915" s="25">
        <f>IF(LEFT(AJ915,9)="direct-wa", O915,0)</f>
        <v>0</v>
      </c>
      <c r="AE915" s="25">
        <f>IF(AJ915="direct-wa",0,O915*Q915)</f>
        <v>333.81216899999998</v>
      </c>
      <c r="AF915" s="25">
        <f>AD915+AE915</f>
        <v>333.81216899999998</v>
      </c>
      <c r="AG915" s="25">
        <f>IF(LEFT(AJ915,9)="direct-or",O915,0)</f>
        <v>0</v>
      </c>
      <c r="AH915" s="25">
        <f>AB915-AE915</f>
        <v>1911.0578309999999</v>
      </c>
      <c r="AI915" s="25">
        <f>AG915+AH915</f>
        <v>1911.0578309999999</v>
      </c>
      <c r="AJ915" s="107" t="s">
        <v>69</v>
      </c>
    </row>
    <row r="916" spans="1:36" outlineLevel="2" x14ac:dyDescent="0.25">
      <c r="A916" s="102"/>
      <c r="B916" s="99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9"/>
      <c r="O916" s="109"/>
      <c r="P916" s="103"/>
      <c r="Q916" s="117"/>
      <c r="R916" s="11">
        <f t="shared" ref="R916:Z916" si="965">SUBTOTAL(9,R914:R915)</f>
        <v>0</v>
      </c>
      <c r="S916" s="6">
        <f t="shared" si="965"/>
        <v>3681.96</v>
      </c>
      <c r="T916" s="20">
        <f t="shared" si="965"/>
        <v>3681.96</v>
      </c>
      <c r="U916" s="11">
        <f t="shared" si="965"/>
        <v>0</v>
      </c>
      <c r="V916" s="6">
        <f t="shared" si="965"/>
        <v>547.50745199999994</v>
      </c>
      <c r="W916" s="20">
        <f t="shared" si="965"/>
        <v>547.50745199999994</v>
      </c>
      <c r="X916" s="11">
        <f t="shared" si="965"/>
        <v>0</v>
      </c>
      <c r="Y916" s="6">
        <f t="shared" si="965"/>
        <v>3134.4525479999998</v>
      </c>
      <c r="Z916" s="20">
        <f t="shared" si="965"/>
        <v>3134.4525479999998</v>
      </c>
      <c r="AA916" s="25"/>
      <c r="AB916" s="25"/>
      <c r="AC916" s="25"/>
      <c r="AD916" s="25"/>
      <c r="AE916" s="25"/>
      <c r="AF916" s="25"/>
      <c r="AG916" s="25"/>
      <c r="AH916" s="25"/>
      <c r="AI916" s="25"/>
      <c r="AJ916" s="118" t="s">
        <v>287</v>
      </c>
    </row>
    <row r="917" spans="1:36" outlineLevel="3" x14ac:dyDescent="0.25">
      <c r="A917" s="102" t="s">
        <v>164</v>
      </c>
      <c r="B917" s="99">
        <v>9419.7000000000007</v>
      </c>
      <c r="N917" s="109">
        <f t="shared" ref="N917:N923" si="966">B917</f>
        <v>9419.7000000000007</v>
      </c>
      <c r="O917" s="109">
        <f t="shared" ref="O917:O923" si="967">SUM(B917:M917)</f>
        <v>9419.7000000000007</v>
      </c>
      <c r="P917" s="103"/>
      <c r="Q917" s="117">
        <v>0.1086</v>
      </c>
      <c r="R917" s="11">
        <f t="shared" ref="R917:R923" si="968">IF(LEFT(AJ917,6)="Direct",N917,0)</f>
        <v>0</v>
      </c>
      <c r="S917" s="6">
        <f t="shared" ref="S917:S923" si="969">N917-R917</f>
        <v>9419.7000000000007</v>
      </c>
      <c r="T917" s="20">
        <f t="shared" ref="T917:T923" si="970">R917+S917</f>
        <v>9419.7000000000007</v>
      </c>
      <c r="U917" s="11">
        <f t="shared" ref="U917:U923" si="971">IF(LEFT(AJ917,9)="direct-wa", N917,0)</f>
        <v>0</v>
      </c>
      <c r="V917" s="6">
        <f t="shared" ref="V917:V923" si="972">IF(AJ917="direct-wa",0,N917*Q917)</f>
        <v>1022.9794200000001</v>
      </c>
      <c r="W917" s="20">
        <f t="shared" ref="W917:W923" si="973">U917+V917</f>
        <v>1022.9794200000001</v>
      </c>
      <c r="X917" s="11">
        <f t="shared" ref="X917:X923" si="974">IF(LEFT(AJ917,9)="direct-or",N917,0)</f>
        <v>0</v>
      </c>
      <c r="Y917" s="6">
        <f t="shared" ref="Y917:Y923" si="975">S917-V917</f>
        <v>8396.7205800000011</v>
      </c>
      <c r="Z917" s="20">
        <f t="shared" ref="Z917:Z923" si="976">X917+Y917</f>
        <v>8396.7205800000011</v>
      </c>
      <c r="AA917" s="25">
        <f t="shared" ref="AA917:AA923" si="977">IF(LEFT(AJ917,6)="Direct",O917,0)</f>
        <v>0</v>
      </c>
      <c r="AB917" s="25">
        <f t="shared" ref="AB917:AB923" si="978">O917-AA917</f>
        <v>9419.7000000000007</v>
      </c>
      <c r="AC917" s="25">
        <f t="shared" ref="AC917:AC923" si="979">AA917+AB917</f>
        <v>9419.7000000000007</v>
      </c>
      <c r="AD917" s="25">
        <f t="shared" ref="AD917:AD923" si="980">IF(LEFT(AJ917,9)="direct-wa", O917,0)</f>
        <v>0</v>
      </c>
      <c r="AE917" s="25">
        <f t="shared" ref="AE917:AE923" si="981">IF(AJ917="direct-wa",0,O917*Q917)</f>
        <v>1022.9794200000001</v>
      </c>
      <c r="AF917" s="25">
        <f t="shared" ref="AF917:AF923" si="982">AD917+AE917</f>
        <v>1022.9794200000001</v>
      </c>
      <c r="AG917" s="25">
        <f t="shared" ref="AG917:AG923" si="983">IF(LEFT(AJ917,9)="direct-or",O917,0)</f>
        <v>0</v>
      </c>
      <c r="AH917" s="25">
        <f t="shared" ref="AH917:AH923" si="984">AB917-AE917</f>
        <v>8396.7205800000011</v>
      </c>
      <c r="AI917" s="25">
        <f t="shared" ref="AI917:AI923" si="985">AG917+AH917</f>
        <v>8396.7205800000011</v>
      </c>
      <c r="AJ917" s="107" t="s">
        <v>60</v>
      </c>
    </row>
    <row r="918" spans="1:36" outlineLevel="3" x14ac:dyDescent="0.25">
      <c r="A918" s="102" t="s">
        <v>164</v>
      </c>
      <c r="B918" s="99"/>
      <c r="N918" s="109">
        <f t="shared" si="966"/>
        <v>0</v>
      </c>
      <c r="O918" s="109">
        <f t="shared" si="967"/>
        <v>0</v>
      </c>
      <c r="P918" s="103"/>
      <c r="Q918" s="117">
        <v>0.1086</v>
      </c>
      <c r="R918" s="11">
        <f t="shared" si="968"/>
        <v>0</v>
      </c>
      <c r="S918" s="6">
        <f t="shared" si="969"/>
        <v>0</v>
      </c>
      <c r="T918" s="20">
        <f t="shared" si="970"/>
        <v>0</v>
      </c>
      <c r="U918" s="11">
        <f t="shared" si="971"/>
        <v>0</v>
      </c>
      <c r="V918" s="6">
        <f t="shared" si="972"/>
        <v>0</v>
      </c>
      <c r="W918" s="20">
        <f t="shared" si="973"/>
        <v>0</v>
      </c>
      <c r="X918" s="11">
        <f t="shared" si="974"/>
        <v>0</v>
      </c>
      <c r="Y918" s="6">
        <f t="shared" si="975"/>
        <v>0</v>
      </c>
      <c r="Z918" s="20">
        <f t="shared" si="976"/>
        <v>0</v>
      </c>
      <c r="AA918" s="25">
        <f t="shared" si="977"/>
        <v>0</v>
      </c>
      <c r="AB918" s="25">
        <f t="shared" si="978"/>
        <v>0</v>
      </c>
      <c r="AC918" s="25">
        <f t="shared" si="979"/>
        <v>0</v>
      </c>
      <c r="AD918" s="25">
        <f t="shared" si="980"/>
        <v>0</v>
      </c>
      <c r="AE918" s="25">
        <f t="shared" si="981"/>
        <v>0</v>
      </c>
      <c r="AF918" s="25">
        <f t="shared" si="982"/>
        <v>0</v>
      </c>
      <c r="AG918" s="25">
        <f t="shared" si="983"/>
        <v>0</v>
      </c>
      <c r="AH918" s="25">
        <f t="shared" si="984"/>
        <v>0</v>
      </c>
      <c r="AI918" s="25">
        <f t="shared" si="985"/>
        <v>0</v>
      </c>
      <c r="AJ918" s="107" t="s">
        <v>60</v>
      </c>
    </row>
    <row r="919" spans="1:36" outlineLevel="3" x14ac:dyDescent="0.25">
      <c r="A919" s="102" t="s">
        <v>164</v>
      </c>
      <c r="B919" s="99">
        <v>3501.81</v>
      </c>
      <c r="N919" s="109">
        <f t="shared" si="966"/>
        <v>3501.81</v>
      </c>
      <c r="O919" s="109">
        <f t="shared" si="967"/>
        <v>3501.81</v>
      </c>
      <c r="P919" s="103"/>
      <c r="Q919" s="117">
        <v>0.1086</v>
      </c>
      <c r="R919" s="11">
        <f t="shared" si="968"/>
        <v>0</v>
      </c>
      <c r="S919" s="6">
        <f t="shared" si="969"/>
        <v>3501.81</v>
      </c>
      <c r="T919" s="20">
        <f t="shared" si="970"/>
        <v>3501.81</v>
      </c>
      <c r="U919" s="11">
        <f t="shared" si="971"/>
        <v>0</v>
      </c>
      <c r="V919" s="6">
        <f t="shared" si="972"/>
        <v>380.29656599999998</v>
      </c>
      <c r="W919" s="20">
        <f t="shared" si="973"/>
        <v>380.29656599999998</v>
      </c>
      <c r="X919" s="11">
        <f t="shared" si="974"/>
        <v>0</v>
      </c>
      <c r="Y919" s="6">
        <f t="shared" si="975"/>
        <v>3121.513434</v>
      </c>
      <c r="Z919" s="20">
        <f t="shared" si="976"/>
        <v>3121.513434</v>
      </c>
      <c r="AA919" s="25">
        <f t="shared" si="977"/>
        <v>0</v>
      </c>
      <c r="AB919" s="25">
        <f t="shared" si="978"/>
        <v>3501.81</v>
      </c>
      <c r="AC919" s="25">
        <f t="shared" si="979"/>
        <v>3501.81</v>
      </c>
      <c r="AD919" s="25">
        <f t="shared" si="980"/>
        <v>0</v>
      </c>
      <c r="AE919" s="25">
        <f t="shared" si="981"/>
        <v>380.29656599999998</v>
      </c>
      <c r="AF919" s="25">
        <f t="shared" si="982"/>
        <v>380.29656599999998</v>
      </c>
      <c r="AG919" s="25">
        <f t="shared" si="983"/>
        <v>0</v>
      </c>
      <c r="AH919" s="25">
        <f t="shared" si="984"/>
        <v>3121.513434</v>
      </c>
      <c r="AI919" s="25">
        <f t="shared" si="985"/>
        <v>3121.513434</v>
      </c>
      <c r="AJ919" s="107" t="s">
        <v>60</v>
      </c>
    </row>
    <row r="920" spans="1:36" outlineLevel="3" x14ac:dyDescent="0.25">
      <c r="A920" s="102" t="s">
        <v>164</v>
      </c>
      <c r="B920" s="99">
        <v>62.18</v>
      </c>
      <c r="N920" s="109">
        <f t="shared" si="966"/>
        <v>62.18</v>
      </c>
      <c r="O920" s="109">
        <f t="shared" si="967"/>
        <v>62.18</v>
      </c>
      <c r="P920" s="103"/>
      <c r="Q920" s="117">
        <v>0.1086</v>
      </c>
      <c r="R920" s="11">
        <f t="shared" si="968"/>
        <v>0</v>
      </c>
      <c r="S920" s="6">
        <f t="shared" si="969"/>
        <v>62.18</v>
      </c>
      <c r="T920" s="20">
        <f t="shared" si="970"/>
        <v>62.18</v>
      </c>
      <c r="U920" s="11">
        <f t="shared" si="971"/>
        <v>0</v>
      </c>
      <c r="V920" s="6">
        <f t="shared" si="972"/>
        <v>6.7527480000000004</v>
      </c>
      <c r="W920" s="20">
        <f t="shared" si="973"/>
        <v>6.7527480000000004</v>
      </c>
      <c r="X920" s="11">
        <f t="shared" si="974"/>
        <v>0</v>
      </c>
      <c r="Y920" s="6">
        <f t="shared" si="975"/>
        <v>55.427251999999996</v>
      </c>
      <c r="Z920" s="20">
        <f t="shared" si="976"/>
        <v>55.427251999999996</v>
      </c>
      <c r="AA920" s="25">
        <f t="shared" si="977"/>
        <v>0</v>
      </c>
      <c r="AB920" s="25">
        <f t="shared" si="978"/>
        <v>62.18</v>
      </c>
      <c r="AC920" s="25">
        <f t="shared" si="979"/>
        <v>62.18</v>
      </c>
      <c r="AD920" s="25">
        <f t="shared" si="980"/>
        <v>0</v>
      </c>
      <c r="AE920" s="25">
        <f t="shared" si="981"/>
        <v>6.7527480000000004</v>
      </c>
      <c r="AF920" s="25">
        <f t="shared" si="982"/>
        <v>6.7527480000000004</v>
      </c>
      <c r="AG920" s="25">
        <f t="shared" si="983"/>
        <v>0</v>
      </c>
      <c r="AH920" s="25">
        <f t="shared" si="984"/>
        <v>55.427251999999996</v>
      </c>
      <c r="AI920" s="25">
        <f t="shared" si="985"/>
        <v>55.427251999999996</v>
      </c>
      <c r="AJ920" s="107" t="s">
        <v>60</v>
      </c>
    </row>
    <row r="921" spans="1:36" outlineLevel="3" x14ac:dyDescent="0.25">
      <c r="A921" s="102" t="s">
        <v>164</v>
      </c>
      <c r="B921" s="99">
        <v>486.07</v>
      </c>
      <c r="N921" s="109">
        <f t="shared" si="966"/>
        <v>486.07</v>
      </c>
      <c r="O921" s="109">
        <f t="shared" si="967"/>
        <v>486.07</v>
      </c>
      <c r="P921" s="103"/>
      <c r="Q921" s="117">
        <v>0.1086</v>
      </c>
      <c r="R921" s="11">
        <f t="shared" si="968"/>
        <v>0</v>
      </c>
      <c r="S921" s="6">
        <f t="shared" si="969"/>
        <v>486.07</v>
      </c>
      <c r="T921" s="20">
        <f t="shared" si="970"/>
        <v>486.07</v>
      </c>
      <c r="U921" s="11">
        <f t="shared" si="971"/>
        <v>0</v>
      </c>
      <c r="V921" s="6">
        <f t="shared" si="972"/>
        <v>52.787202000000001</v>
      </c>
      <c r="W921" s="20">
        <f t="shared" si="973"/>
        <v>52.787202000000001</v>
      </c>
      <c r="X921" s="11">
        <f t="shared" si="974"/>
        <v>0</v>
      </c>
      <c r="Y921" s="6">
        <f t="shared" si="975"/>
        <v>433.28279800000001</v>
      </c>
      <c r="Z921" s="20">
        <f t="shared" si="976"/>
        <v>433.28279800000001</v>
      </c>
      <c r="AA921" s="25">
        <f t="shared" si="977"/>
        <v>0</v>
      </c>
      <c r="AB921" s="25">
        <f t="shared" si="978"/>
        <v>486.07</v>
      </c>
      <c r="AC921" s="25">
        <f t="shared" si="979"/>
        <v>486.07</v>
      </c>
      <c r="AD921" s="25">
        <f t="shared" si="980"/>
        <v>0</v>
      </c>
      <c r="AE921" s="25">
        <f t="shared" si="981"/>
        <v>52.787202000000001</v>
      </c>
      <c r="AF921" s="25">
        <f t="shared" si="982"/>
        <v>52.787202000000001</v>
      </c>
      <c r="AG921" s="25">
        <f t="shared" si="983"/>
        <v>0</v>
      </c>
      <c r="AH921" s="25">
        <f t="shared" si="984"/>
        <v>433.28279800000001</v>
      </c>
      <c r="AI921" s="25">
        <f t="shared" si="985"/>
        <v>433.28279800000001</v>
      </c>
      <c r="AJ921" s="107" t="s">
        <v>60</v>
      </c>
    </row>
    <row r="922" spans="1:36" outlineLevel="3" x14ac:dyDescent="0.25">
      <c r="A922" s="102" t="s">
        <v>164</v>
      </c>
      <c r="B922" s="99">
        <v>11006.25</v>
      </c>
      <c r="N922" s="109">
        <f t="shared" si="966"/>
        <v>11006.25</v>
      </c>
      <c r="O922" s="109">
        <f t="shared" si="967"/>
        <v>11006.25</v>
      </c>
      <c r="P922" s="103"/>
      <c r="Q922" s="117">
        <v>0.1086</v>
      </c>
      <c r="R922" s="11">
        <f t="shared" si="968"/>
        <v>0</v>
      </c>
      <c r="S922" s="6">
        <f t="shared" si="969"/>
        <v>11006.25</v>
      </c>
      <c r="T922" s="20">
        <f t="shared" si="970"/>
        <v>11006.25</v>
      </c>
      <c r="U922" s="11">
        <f t="shared" si="971"/>
        <v>0</v>
      </c>
      <c r="V922" s="6">
        <f t="shared" si="972"/>
        <v>1195.2787499999999</v>
      </c>
      <c r="W922" s="20">
        <f t="shared" si="973"/>
        <v>1195.2787499999999</v>
      </c>
      <c r="X922" s="11">
        <f t="shared" si="974"/>
        <v>0</v>
      </c>
      <c r="Y922" s="6">
        <f t="shared" si="975"/>
        <v>9810.9712500000005</v>
      </c>
      <c r="Z922" s="20">
        <f t="shared" si="976"/>
        <v>9810.9712500000005</v>
      </c>
      <c r="AA922" s="25">
        <f t="shared" si="977"/>
        <v>0</v>
      </c>
      <c r="AB922" s="25">
        <f t="shared" si="978"/>
        <v>11006.25</v>
      </c>
      <c r="AC922" s="25">
        <f t="shared" si="979"/>
        <v>11006.25</v>
      </c>
      <c r="AD922" s="25">
        <f t="shared" si="980"/>
        <v>0</v>
      </c>
      <c r="AE922" s="25">
        <f t="shared" si="981"/>
        <v>1195.2787499999999</v>
      </c>
      <c r="AF922" s="25">
        <f t="shared" si="982"/>
        <v>1195.2787499999999</v>
      </c>
      <c r="AG922" s="25">
        <f t="shared" si="983"/>
        <v>0</v>
      </c>
      <c r="AH922" s="25">
        <f t="shared" si="984"/>
        <v>9810.9712500000005</v>
      </c>
      <c r="AI922" s="25">
        <f t="shared" si="985"/>
        <v>9810.9712500000005</v>
      </c>
      <c r="AJ922" s="107" t="s">
        <v>64</v>
      </c>
    </row>
    <row r="923" spans="1:36" outlineLevel="3" x14ac:dyDescent="0.25">
      <c r="A923" s="102" t="s">
        <v>164</v>
      </c>
      <c r="B923" s="99">
        <v>809.85</v>
      </c>
      <c r="N923" s="109">
        <f t="shared" si="966"/>
        <v>809.85</v>
      </c>
      <c r="O923" s="109">
        <f t="shared" si="967"/>
        <v>809.85</v>
      </c>
      <c r="P923" s="103"/>
      <c r="Q923" s="117">
        <v>0.1086</v>
      </c>
      <c r="R923" s="11">
        <f t="shared" si="968"/>
        <v>0</v>
      </c>
      <c r="S923" s="6">
        <f t="shared" si="969"/>
        <v>809.85</v>
      </c>
      <c r="T923" s="20">
        <f t="shared" si="970"/>
        <v>809.85</v>
      </c>
      <c r="U923" s="11">
        <f t="shared" si="971"/>
        <v>0</v>
      </c>
      <c r="V923" s="6">
        <f t="shared" si="972"/>
        <v>87.94971000000001</v>
      </c>
      <c r="W923" s="20">
        <f t="shared" si="973"/>
        <v>87.94971000000001</v>
      </c>
      <c r="X923" s="11">
        <f t="shared" si="974"/>
        <v>0</v>
      </c>
      <c r="Y923" s="6">
        <f t="shared" si="975"/>
        <v>721.90029000000004</v>
      </c>
      <c r="Z923" s="20">
        <f t="shared" si="976"/>
        <v>721.90029000000004</v>
      </c>
      <c r="AA923" s="25">
        <f t="shared" si="977"/>
        <v>0</v>
      </c>
      <c r="AB923" s="25">
        <f t="shared" si="978"/>
        <v>809.85</v>
      </c>
      <c r="AC923" s="25">
        <f t="shared" si="979"/>
        <v>809.85</v>
      </c>
      <c r="AD923" s="25">
        <f t="shared" si="980"/>
        <v>0</v>
      </c>
      <c r="AE923" s="25">
        <f t="shared" si="981"/>
        <v>87.94971000000001</v>
      </c>
      <c r="AF923" s="25">
        <f t="shared" si="982"/>
        <v>87.94971000000001</v>
      </c>
      <c r="AG923" s="25">
        <f t="shared" si="983"/>
        <v>0</v>
      </c>
      <c r="AH923" s="25">
        <f t="shared" si="984"/>
        <v>721.90029000000004</v>
      </c>
      <c r="AI923" s="25">
        <f t="shared" si="985"/>
        <v>721.90029000000004</v>
      </c>
      <c r="AJ923" s="107" t="s">
        <v>64</v>
      </c>
    </row>
    <row r="924" spans="1:36" outlineLevel="2" x14ac:dyDescent="0.25">
      <c r="A924" s="102"/>
      <c r="B924" s="99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9"/>
      <c r="O924" s="109"/>
      <c r="P924" s="103"/>
      <c r="Q924" s="117"/>
      <c r="R924" s="11">
        <f t="shared" ref="R924:Z924" si="986">SUBTOTAL(9,R917:R923)</f>
        <v>0</v>
      </c>
      <c r="S924" s="6">
        <f t="shared" si="986"/>
        <v>25285.86</v>
      </c>
      <c r="T924" s="20">
        <f t="shared" si="986"/>
        <v>25285.86</v>
      </c>
      <c r="U924" s="11">
        <f t="shared" si="986"/>
        <v>0</v>
      </c>
      <c r="V924" s="6">
        <f t="shared" si="986"/>
        <v>2746.0443960000002</v>
      </c>
      <c r="W924" s="20">
        <f t="shared" si="986"/>
        <v>2746.0443960000002</v>
      </c>
      <c r="X924" s="11">
        <f t="shared" si="986"/>
        <v>0</v>
      </c>
      <c r="Y924" s="6">
        <f t="shared" si="986"/>
        <v>22539.815604000003</v>
      </c>
      <c r="Z924" s="20">
        <f t="shared" si="986"/>
        <v>22539.815604000003</v>
      </c>
      <c r="AA924" s="25"/>
      <c r="AB924" s="25"/>
      <c r="AC924" s="25"/>
      <c r="AD924" s="25"/>
      <c r="AE924" s="25"/>
      <c r="AF924" s="25"/>
      <c r="AG924" s="25"/>
      <c r="AH924" s="25"/>
      <c r="AI924" s="25"/>
      <c r="AJ924" s="118" t="s">
        <v>266</v>
      </c>
    </row>
    <row r="925" spans="1:36" outlineLevel="3" x14ac:dyDescent="0.25">
      <c r="A925" s="102" t="s">
        <v>164</v>
      </c>
      <c r="B925" s="99">
        <v>859.01</v>
      </c>
      <c r="N925" s="109">
        <f>B925</f>
        <v>859.01</v>
      </c>
      <c r="O925" s="109">
        <f>SUM(B925:M925)</f>
        <v>859.01</v>
      </c>
      <c r="P925" s="103"/>
      <c r="Q925" s="117">
        <v>0.2535</v>
      </c>
      <c r="R925" s="11">
        <f>IF(LEFT(AJ925,6)="Direct",N925,0)</f>
        <v>0</v>
      </c>
      <c r="S925" s="6">
        <f>N925-R925</f>
        <v>859.01</v>
      </c>
      <c r="T925" s="20">
        <f>R925+S925</f>
        <v>859.01</v>
      </c>
      <c r="U925" s="11">
        <f>IF(LEFT(AJ925,9)="direct-wa", N925,0)</f>
        <v>0</v>
      </c>
      <c r="V925" s="6">
        <f>IF(AJ925="direct-wa",0,N925*Q925)</f>
        <v>217.75903500000001</v>
      </c>
      <c r="W925" s="20">
        <f>U925+V925</f>
        <v>217.75903500000001</v>
      </c>
      <c r="X925" s="11">
        <f>IF(LEFT(AJ925,9)="direct-or",N925,0)</f>
        <v>0</v>
      </c>
      <c r="Y925" s="6">
        <f>S925-V925</f>
        <v>641.25096499999995</v>
      </c>
      <c r="Z925" s="20">
        <f>X925+Y925</f>
        <v>641.25096499999995</v>
      </c>
      <c r="AA925" s="25">
        <f>IF(LEFT(AJ925,6)="Direct",O925,0)</f>
        <v>0</v>
      </c>
      <c r="AB925" s="25">
        <f>O925-AA925</f>
        <v>859.01</v>
      </c>
      <c r="AC925" s="25">
        <f>AA925+AB925</f>
        <v>859.01</v>
      </c>
      <c r="AD925" s="25">
        <f>IF(LEFT(AJ925,9)="direct-wa", O925,0)</f>
        <v>0</v>
      </c>
      <c r="AE925" s="25">
        <f>IF(AJ925="direct-wa",0,O925*Q925)</f>
        <v>217.75903500000001</v>
      </c>
      <c r="AF925" s="25">
        <f>AD925+AE925</f>
        <v>217.75903500000001</v>
      </c>
      <c r="AG925" s="25">
        <f>IF(LEFT(AJ925,9)="direct-or",O925,0)</f>
        <v>0</v>
      </c>
      <c r="AH925" s="25">
        <f>AB925-AE925</f>
        <v>641.25096499999995</v>
      </c>
      <c r="AI925" s="25">
        <f>AG925+AH925</f>
        <v>641.25096499999995</v>
      </c>
      <c r="AJ925" s="107" t="s">
        <v>51</v>
      </c>
    </row>
    <row r="926" spans="1:36" outlineLevel="2" x14ac:dyDescent="0.25">
      <c r="A926" s="102"/>
      <c r="B926" s="99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9"/>
      <c r="O926" s="109"/>
      <c r="P926" s="103"/>
      <c r="Q926" s="117"/>
      <c r="R926" s="11">
        <f t="shared" ref="R926:Z926" si="987">SUBTOTAL(9,R925:R925)</f>
        <v>0</v>
      </c>
      <c r="S926" s="6">
        <f t="shared" si="987"/>
        <v>859.01</v>
      </c>
      <c r="T926" s="20">
        <f t="shared" si="987"/>
        <v>859.01</v>
      </c>
      <c r="U926" s="11">
        <f t="shared" si="987"/>
        <v>0</v>
      </c>
      <c r="V926" s="6">
        <f t="shared" si="987"/>
        <v>217.75903500000001</v>
      </c>
      <c r="W926" s="20">
        <f t="shared" si="987"/>
        <v>217.75903500000001</v>
      </c>
      <c r="X926" s="11">
        <f t="shared" si="987"/>
        <v>0</v>
      </c>
      <c r="Y926" s="6">
        <f t="shared" si="987"/>
        <v>641.25096499999995</v>
      </c>
      <c r="Z926" s="20">
        <f t="shared" si="987"/>
        <v>641.25096499999995</v>
      </c>
      <c r="AA926" s="25"/>
      <c r="AB926" s="25"/>
      <c r="AC926" s="25"/>
      <c r="AD926" s="25"/>
      <c r="AE926" s="25"/>
      <c r="AF926" s="25"/>
      <c r="AG926" s="25"/>
      <c r="AH926" s="25"/>
      <c r="AI926" s="25"/>
      <c r="AJ926" s="118" t="s">
        <v>280</v>
      </c>
    </row>
    <row r="927" spans="1:36" outlineLevel="3" x14ac:dyDescent="0.25">
      <c r="A927" s="102" t="s">
        <v>164</v>
      </c>
      <c r="B927" s="99">
        <v>142.88999999999999</v>
      </c>
      <c r="N927" s="109">
        <f t="shared" ref="N927:N942" si="988">B927</f>
        <v>142.88999999999999</v>
      </c>
      <c r="O927" s="109">
        <f t="shared" ref="O927:O942" si="989">SUM(B927:M927)</f>
        <v>142.88999999999999</v>
      </c>
      <c r="P927" s="103"/>
      <c r="Q927" s="117">
        <v>0</v>
      </c>
      <c r="R927" s="11">
        <f t="shared" ref="R927:R942" si="990">IF(LEFT(AJ927,6)="Direct",N927,0)</f>
        <v>142.88999999999999</v>
      </c>
      <c r="S927" s="6">
        <f t="shared" ref="S927:S942" si="991">N927-R927</f>
        <v>0</v>
      </c>
      <c r="T927" s="20">
        <f t="shared" ref="T927:T942" si="992">R927+S927</f>
        <v>142.88999999999999</v>
      </c>
      <c r="U927" s="11">
        <f t="shared" ref="U927:U942" si="993">IF(LEFT(AJ927,9)="direct-wa", N927,0)</f>
        <v>0</v>
      </c>
      <c r="V927" s="6">
        <f t="shared" ref="V927:V942" si="994">IF(AJ927="direct-wa",0,N927*Q927)</f>
        <v>0</v>
      </c>
      <c r="W927" s="20">
        <f t="shared" ref="W927:W942" si="995">U927+V927</f>
        <v>0</v>
      </c>
      <c r="X927" s="11">
        <f t="shared" ref="X927:X942" si="996">IF(LEFT(AJ927,9)="direct-or",N927,0)</f>
        <v>142.88999999999999</v>
      </c>
      <c r="Y927" s="6">
        <f t="shared" ref="Y927:Y942" si="997">S927-V927</f>
        <v>0</v>
      </c>
      <c r="Z927" s="20">
        <f t="shared" ref="Z927:Z942" si="998">X927+Y927</f>
        <v>142.88999999999999</v>
      </c>
      <c r="AA927" s="25">
        <f t="shared" ref="AA927:AA942" si="999">IF(LEFT(AJ927,6)="Direct",O927,0)</f>
        <v>142.88999999999999</v>
      </c>
      <c r="AB927" s="25">
        <f t="shared" ref="AB927:AB942" si="1000">O927-AA927</f>
        <v>0</v>
      </c>
      <c r="AC927" s="25">
        <f t="shared" ref="AC927:AC942" si="1001">AA927+AB927</f>
        <v>142.88999999999999</v>
      </c>
      <c r="AD927" s="25">
        <f t="shared" ref="AD927:AD942" si="1002">IF(LEFT(AJ927,9)="direct-wa", O927,0)</f>
        <v>0</v>
      </c>
      <c r="AE927" s="25">
        <f t="shared" ref="AE927:AE942" si="1003">IF(AJ927="direct-wa",0,O927*Q927)</f>
        <v>0</v>
      </c>
      <c r="AF927" s="25">
        <f t="shared" ref="AF927:AF942" si="1004">AD927+AE927</f>
        <v>0</v>
      </c>
      <c r="AG927" s="25">
        <f t="shared" ref="AG927:AG942" si="1005">IF(LEFT(AJ927,9)="direct-or",O927,0)</f>
        <v>142.88999999999999</v>
      </c>
      <c r="AH927" s="25">
        <f t="shared" ref="AH927:AH942" si="1006">AB927-AE927</f>
        <v>0</v>
      </c>
      <c r="AI927" s="25">
        <f t="shared" ref="AI927:AI942" si="1007">AG927+AH927</f>
        <v>142.88999999999999</v>
      </c>
      <c r="AJ927" s="107" t="s">
        <v>61</v>
      </c>
    </row>
    <row r="928" spans="1:36" outlineLevel="3" x14ac:dyDescent="0.25">
      <c r="A928" s="102" t="s">
        <v>164</v>
      </c>
      <c r="B928" s="99">
        <v>750</v>
      </c>
      <c r="N928" s="109">
        <f t="shared" si="988"/>
        <v>750</v>
      </c>
      <c r="O928" s="109">
        <f t="shared" si="989"/>
        <v>750</v>
      </c>
      <c r="P928" s="103"/>
      <c r="Q928" s="117">
        <v>0</v>
      </c>
      <c r="R928" s="11">
        <f t="shared" si="990"/>
        <v>750</v>
      </c>
      <c r="S928" s="6">
        <f t="shared" si="991"/>
        <v>0</v>
      </c>
      <c r="T928" s="20">
        <f t="shared" si="992"/>
        <v>750</v>
      </c>
      <c r="U928" s="11">
        <f t="shared" si="993"/>
        <v>0</v>
      </c>
      <c r="V928" s="6">
        <f t="shared" si="994"/>
        <v>0</v>
      </c>
      <c r="W928" s="20">
        <f t="shared" si="995"/>
        <v>0</v>
      </c>
      <c r="X928" s="11">
        <f t="shared" si="996"/>
        <v>750</v>
      </c>
      <c r="Y928" s="6">
        <f t="shared" si="997"/>
        <v>0</v>
      </c>
      <c r="Z928" s="20">
        <f t="shared" si="998"/>
        <v>750</v>
      </c>
      <c r="AA928" s="25">
        <f t="shared" si="999"/>
        <v>750</v>
      </c>
      <c r="AB928" s="25">
        <f t="shared" si="1000"/>
        <v>0</v>
      </c>
      <c r="AC928" s="25">
        <f t="shared" si="1001"/>
        <v>750</v>
      </c>
      <c r="AD928" s="25">
        <f t="shared" si="1002"/>
        <v>0</v>
      </c>
      <c r="AE928" s="25">
        <f t="shared" si="1003"/>
        <v>0</v>
      </c>
      <c r="AF928" s="25">
        <f t="shared" si="1004"/>
        <v>0</v>
      </c>
      <c r="AG928" s="25">
        <f t="shared" si="1005"/>
        <v>750</v>
      </c>
      <c r="AH928" s="25">
        <f t="shared" si="1006"/>
        <v>0</v>
      </c>
      <c r="AI928" s="25">
        <f t="shared" si="1007"/>
        <v>750</v>
      </c>
      <c r="AJ928" s="107" t="s">
        <v>61</v>
      </c>
    </row>
    <row r="929" spans="1:36" outlineLevel="3" x14ac:dyDescent="0.25">
      <c r="A929" s="102" t="s">
        <v>164</v>
      </c>
      <c r="B929" s="99">
        <v>1590.74</v>
      </c>
      <c r="N929" s="109">
        <f t="shared" si="988"/>
        <v>1590.74</v>
      </c>
      <c r="O929" s="109">
        <f t="shared" si="989"/>
        <v>1590.74</v>
      </c>
      <c r="P929" s="103"/>
      <c r="Q929" s="117">
        <v>0</v>
      </c>
      <c r="R929" s="11">
        <f t="shared" si="990"/>
        <v>1590.74</v>
      </c>
      <c r="S929" s="6">
        <f t="shared" si="991"/>
        <v>0</v>
      </c>
      <c r="T929" s="20">
        <f t="shared" si="992"/>
        <v>1590.74</v>
      </c>
      <c r="U929" s="11">
        <f t="shared" si="993"/>
        <v>0</v>
      </c>
      <c r="V929" s="6">
        <f t="shared" si="994"/>
        <v>0</v>
      </c>
      <c r="W929" s="20">
        <f t="shared" si="995"/>
        <v>0</v>
      </c>
      <c r="X929" s="11">
        <f t="shared" si="996"/>
        <v>1590.74</v>
      </c>
      <c r="Y929" s="6">
        <f t="shared" si="997"/>
        <v>0</v>
      </c>
      <c r="Z929" s="20">
        <f t="shared" si="998"/>
        <v>1590.74</v>
      </c>
      <c r="AA929" s="25">
        <f t="shared" si="999"/>
        <v>1590.74</v>
      </c>
      <c r="AB929" s="25">
        <f t="shared" si="1000"/>
        <v>0</v>
      </c>
      <c r="AC929" s="25">
        <f t="shared" si="1001"/>
        <v>1590.74</v>
      </c>
      <c r="AD929" s="25">
        <f t="shared" si="1002"/>
        <v>0</v>
      </c>
      <c r="AE929" s="25">
        <f t="shared" si="1003"/>
        <v>0</v>
      </c>
      <c r="AF929" s="25">
        <f t="shared" si="1004"/>
        <v>0</v>
      </c>
      <c r="AG929" s="25">
        <f t="shared" si="1005"/>
        <v>1590.74</v>
      </c>
      <c r="AH929" s="25">
        <f t="shared" si="1006"/>
        <v>0</v>
      </c>
      <c r="AI929" s="25">
        <f t="shared" si="1007"/>
        <v>1590.74</v>
      </c>
      <c r="AJ929" s="107" t="s">
        <v>61</v>
      </c>
    </row>
    <row r="930" spans="1:36" outlineLevel="3" x14ac:dyDescent="0.25">
      <c r="A930" s="102" t="s">
        <v>164</v>
      </c>
      <c r="B930" s="99">
        <v>2803.44</v>
      </c>
      <c r="N930" s="109">
        <f t="shared" si="988"/>
        <v>2803.44</v>
      </c>
      <c r="O930" s="109">
        <f t="shared" si="989"/>
        <v>2803.44</v>
      </c>
      <c r="P930" s="103"/>
      <c r="Q930" s="117">
        <v>0</v>
      </c>
      <c r="R930" s="11">
        <f t="shared" si="990"/>
        <v>2803.44</v>
      </c>
      <c r="S930" s="6">
        <f t="shared" si="991"/>
        <v>0</v>
      </c>
      <c r="T930" s="20">
        <f t="shared" si="992"/>
        <v>2803.44</v>
      </c>
      <c r="U930" s="11">
        <f t="shared" si="993"/>
        <v>0</v>
      </c>
      <c r="V930" s="6">
        <f t="shared" si="994"/>
        <v>0</v>
      </c>
      <c r="W930" s="20">
        <f t="shared" si="995"/>
        <v>0</v>
      </c>
      <c r="X930" s="11">
        <f t="shared" si="996"/>
        <v>2803.44</v>
      </c>
      <c r="Y930" s="6">
        <f t="shared" si="997"/>
        <v>0</v>
      </c>
      <c r="Z930" s="20">
        <f t="shared" si="998"/>
        <v>2803.44</v>
      </c>
      <c r="AA930" s="25">
        <f t="shared" si="999"/>
        <v>2803.44</v>
      </c>
      <c r="AB930" s="25">
        <f t="shared" si="1000"/>
        <v>0</v>
      </c>
      <c r="AC930" s="25">
        <f t="shared" si="1001"/>
        <v>2803.44</v>
      </c>
      <c r="AD930" s="25">
        <f t="shared" si="1002"/>
        <v>0</v>
      </c>
      <c r="AE930" s="25">
        <f t="shared" si="1003"/>
        <v>0</v>
      </c>
      <c r="AF930" s="25">
        <f t="shared" si="1004"/>
        <v>0</v>
      </c>
      <c r="AG930" s="25">
        <f t="shared" si="1005"/>
        <v>2803.44</v>
      </c>
      <c r="AH930" s="25">
        <f t="shared" si="1006"/>
        <v>0</v>
      </c>
      <c r="AI930" s="25">
        <f t="shared" si="1007"/>
        <v>2803.44</v>
      </c>
      <c r="AJ930" s="107" t="s">
        <v>61</v>
      </c>
    </row>
    <row r="931" spans="1:36" outlineLevel="3" x14ac:dyDescent="0.25">
      <c r="A931" s="102" t="s">
        <v>164</v>
      </c>
      <c r="B931" s="99">
        <v>1.63</v>
      </c>
      <c r="N931" s="109">
        <f t="shared" si="988"/>
        <v>1.63</v>
      </c>
      <c r="O931" s="109">
        <f t="shared" si="989"/>
        <v>1.63</v>
      </c>
      <c r="P931" s="103"/>
      <c r="Q931" s="117">
        <v>0</v>
      </c>
      <c r="R931" s="11">
        <f t="shared" si="990"/>
        <v>1.63</v>
      </c>
      <c r="S931" s="6">
        <f t="shared" si="991"/>
        <v>0</v>
      </c>
      <c r="T931" s="20">
        <f t="shared" si="992"/>
        <v>1.63</v>
      </c>
      <c r="U931" s="11">
        <f t="shared" si="993"/>
        <v>0</v>
      </c>
      <c r="V931" s="6">
        <f t="shared" si="994"/>
        <v>0</v>
      </c>
      <c r="W931" s="20">
        <f t="shared" si="995"/>
        <v>0</v>
      </c>
      <c r="X931" s="11">
        <f t="shared" si="996"/>
        <v>1.63</v>
      </c>
      <c r="Y931" s="6">
        <f t="shared" si="997"/>
        <v>0</v>
      </c>
      <c r="Z931" s="20">
        <f t="shared" si="998"/>
        <v>1.63</v>
      </c>
      <c r="AA931" s="25">
        <f t="shared" si="999"/>
        <v>1.63</v>
      </c>
      <c r="AB931" s="25">
        <f t="shared" si="1000"/>
        <v>0</v>
      </c>
      <c r="AC931" s="25">
        <f t="shared" si="1001"/>
        <v>1.63</v>
      </c>
      <c r="AD931" s="25">
        <f t="shared" si="1002"/>
        <v>0</v>
      </c>
      <c r="AE931" s="25">
        <f t="shared" si="1003"/>
        <v>0</v>
      </c>
      <c r="AF931" s="25">
        <f t="shared" si="1004"/>
        <v>0</v>
      </c>
      <c r="AG931" s="25">
        <f t="shared" si="1005"/>
        <v>1.63</v>
      </c>
      <c r="AH931" s="25">
        <f t="shared" si="1006"/>
        <v>0</v>
      </c>
      <c r="AI931" s="25">
        <f t="shared" si="1007"/>
        <v>1.63</v>
      </c>
      <c r="AJ931" s="107" t="s">
        <v>61</v>
      </c>
    </row>
    <row r="932" spans="1:36" outlineLevel="3" x14ac:dyDescent="0.25">
      <c r="A932" s="102" t="s">
        <v>164</v>
      </c>
      <c r="B932" s="99">
        <v>8617.68</v>
      </c>
      <c r="N932" s="109">
        <f t="shared" si="988"/>
        <v>8617.68</v>
      </c>
      <c r="O932" s="109">
        <f t="shared" si="989"/>
        <v>8617.68</v>
      </c>
      <c r="P932" s="103"/>
      <c r="Q932" s="117">
        <v>0</v>
      </c>
      <c r="R932" s="11">
        <f t="shared" si="990"/>
        <v>8617.68</v>
      </c>
      <c r="S932" s="6">
        <f t="shared" si="991"/>
        <v>0</v>
      </c>
      <c r="T932" s="20">
        <f t="shared" si="992"/>
        <v>8617.68</v>
      </c>
      <c r="U932" s="11">
        <f t="shared" si="993"/>
        <v>0</v>
      </c>
      <c r="V932" s="6">
        <f t="shared" si="994"/>
        <v>0</v>
      </c>
      <c r="W932" s="20">
        <f t="shared" si="995"/>
        <v>0</v>
      </c>
      <c r="X932" s="11">
        <f t="shared" si="996"/>
        <v>8617.68</v>
      </c>
      <c r="Y932" s="6">
        <f t="shared" si="997"/>
        <v>0</v>
      </c>
      <c r="Z932" s="20">
        <f t="shared" si="998"/>
        <v>8617.68</v>
      </c>
      <c r="AA932" s="25">
        <f t="shared" si="999"/>
        <v>8617.68</v>
      </c>
      <c r="AB932" s="25">
        <f t="shared" si="1000"/>
        <v>0</v>
      </c>
      <c r="AC932" s="25">
        <f t="shared" si="1001"/>
        <v>8617.68</v>
      </c>
      <c r="AD932" s="25">
        <f t="shared" si="1002"/>
        <v>0</v>
      </c>
      <c r="AE932" s="25">
        <f t="shared" si="1003"/>
        <v>0</v>
      </c>
      <c r="AF932" s="25">
        <f t="shared" si="1004"/>
        <v>0</v>
      </c>
      <c r="AG932" s="25">
        <f t="shared" si="1005"/>
        <v>8617.68</v>
      </c>
      <c r="AH932" s="25">
        <f t="shared" si="1006"/>
        <v>0</v>
      </c>
      <c r="AI932" s="25">
        <f t="shared" si="1007"/>
        <v>8617.68</v>
      </c>
      <c r="AJ932" s="107" t="s">
        <v>61</v>
      </c>
    </row>
    <row r="933" spans="1:36" outlineLevel="3" x14ac:dyDescent="0.25">
      <c r="A933" s="102" t="s">
        <v>164</v>
      </c>
      <c r="B933" s="99">
        <v>5293.54</v>
      </c>
      <c r="N933" s="109">
        <f t="shared" si="988"/>
        <v>5293.54</v>
      </c>
      <c r="O933" s="109">
        <f t="shared" si="989"/>
        <v>5293.54</v>
      </c>
      <c r="P933" s="103"/>
      <c r="Q933" s="117">
        <v>0</v>
      </c>
      <c r="R933" s="11">
        <f t="shared" si="990"/>
        <v>5293.54</v>
      </c>
      <c r="S933" s="6">
        <f t="shared" si="991"/>
        <v>0</v>
      </c>
      <c r="T933" s="20">
        <f t="shared" si="992"/>
        <v>5293.54</v>
      </c>
      <c r="U933" s="11">
        <f t="shared" si="993"/>
        <v>0</v>
      </c>
      <c r="V933" s="6">
        <f t="shared" si="994"/>
        <v>0</v>
      </c>
      <c r="W933" s="20">
        <f t="shared" si="995"/>
        <v>0</v>
      </c>
      <c r="X933" s="11">
        <f t="shared" si="996"/>
        <v>5293.54</v>
      </c>
      <c r="Y933" s="6">
        <f t="shared" si="997"/>
        <v>0</v>
      </c>
      <c r="Z933" s="20">
        <f t="shared" si="998"/>
        <v>5293.54</v>
      </c>
      <c r="AA933" s="25">
        <f t="shared" si="999"/>
        <v>5293.54</v>
      </c>
      <c r="AB933" s="25">
        <f t="shared" si="1000"/>
        <v>0</v>
      </c>
      <c r="AC933" s="25">
        <f t="shared" si="1001"/>
        <v>5293.54</v>
      </c>
      <c r="AD933" s="25">
        <f t="shared" si="1002"/>
        <v>0</v>
      </c>
      <c r="AE933" s="25">
        <f t="shared" si="1003"/>
        <v>0</v>
      </c>
      <c r="AF933" s="25">
        <f t="shared" si="1004"/>
        <v>0</v>
      </c>
      <c r="AG933" s="25">
        <f t="shared" si="1005"/>
        <v>5293.54</v>
      </c>
      <c r="AH933" s="25">
        <f t="shared" si="1006"/>
        <v>0</v>
      </c>
      <c r="AI933" s="25">
        <f t="shared" si="1007"/>
        <v>5293.54</v>
      </c>
      <c r="AJ933" s="107" t="s">
        <v>61</v>
      </c>
    </row>
    <row r="934" spans="1:36" outlineLevel="3" x14ac:dyDescent="0.25">
      <c r="A934" s="102" t="s">
        <v>164</v>
      </c>
      <c r="B934" s="99">
        <v>1442.66</v>
      </c>
      <c r="N934" s="109">
        <f t="shared" si="988"/>
        <v>1442.66</v>
      </c>
      <c r="O934" s="109">
        <f t="shared" si="989"/>
        <v>1442.66</v>
      </c>
      <c r="P934" s="103"/>
      <c r="Q934" s="117">
        <v>0</v>
      </c>
      <c r="R934" s="11">
        <f t="shared" si="990"/>
        <v>1442.66</v>
      </c>
      <c r="S934" s="6">
        <f t="shared" si="991"/>
        <v>0</v>
      </c>
      <c r="T934" s="20">
        <f t="shared" si="992"/>
        <v>1442.66</v>
      </c>
      <c r="U934" s="11">
        <f t="shared" si="993"/>
        <v>0</v>
      </c>
      <c r="V934" s="6">
        <f t="shared" si="994"/>
        <v>0</v>
      </c>
      <c r="W934" s="20">
        <f t="shared" si="995"/>
        <v>0</v>
      </c>
      <c r="X934" s="11">
        <f t="shared" si="996"/>
        <v>1442.66</v>
      </c>
      <c r="Y934" s="6">
        <f t="shared" si="997"/>
        <v>0</v>
      </c>
      <c r="Z934" s="20">
        <f t="shared" si="998"/>
        <v>1442.66</v>
      </c>
      <c r="AA934" s="25">
        <f t="shared" si="999"/>
        <v>1442.66</v>
      </c>
      <c r="AB934" s="25">
        <f t="shared" si="1000"/>
        <v>0</v>
      </c>
      <c r="AC934" s="25">
        <f t="shared" si="1001"/>
        <v>1442.66</v>
      </c>
      <c r="AD934" s="25">
        <f t="shared" si="1002"/>
        <v>0</v>
      </c>
      <c r="AE934" s="25">
        <f t="shared" si="1003"/>
        <v>0</v>
      </c>
      <c r="AF934" s="25">
        <f t="shared" si="1004"/>
        <v>0</v>
      </c>
      <c r="AG934" s="25">
        <f t="shared" si="1005"/>
        <v>1442.66</v>
      </c>
      <c r="AH934" s="25">
        <f t="shared" si="1006"/>
        <v>0</v>
      </c>
      <c r="AI934" s="25">
        <f t="shared" si="1007"/>
        <v>1442.66</v>
      </c>
      <c r="AJ934" s="107" t="s">
        <v>61</v>
      </c>
    </row>
    <row r="935" spans="1:36" outlineLevel="3" x14ac:dyDescent="0.25">
      <c r="A935" s="102" t="s">
        <v>164</v>
      </c>
      <c r="B935" s="99">
        <v>2690.52</v>
      </c>
      <c r="N935" s="109">
        <f t="shared" si="988"/>
        <v>2690.52</v>
      </c>
      <c r="O935" s="109">
        <f t="shared" si="989"/>
        <v>2690.52</v>
      </c>
      <c r="P935" s="103"/>
      <c r="Q935" s="117">
        <v>0</v>
      </c>
      <c r="R935" s="11">
        <f t="shared" si="990"/>
        <v>2690.52</v>
      </c>
      <c r="S935" s="6">
        <f t="shared" si="991"/>
        <v>0</v>
      </c>
      <c r="T935" s="20">
        <f t="shared" si="992"/>
        <v>2690.52</v>
      </c>
      <c r="U935" s="11">
        <f t="shared" si="993"/>
        <v>0</v>
      </c>
      <c r="V935" s="6">
        <f t="shared" si="994"/>
        <v>0</v>
      </c>
      <c r="W935" s="20">
        <f t="shared" si="995"/>
        <v>0</v>
      </c>
      <c r="X935" s="11">
        <f t="shared" si="996"/>
        <v>2690.52</v>
      </c>
      <c r="Y935" s="6">
        <f t="shared" si="997"/>
        <v>0</v>
      </c>
      <c r="Z935" s="20">
        <f t="shared" si="998"/>
        <v>2690.52</v>
      </c>
      <c r="AA935" s="25">
        <f t="shared" si="999"/>
        <v>2690.52</v>
      </c>
      <c r="AB935" s="25">
        <f t="shared" si="1000"/>
        <v>0</v>
      </c>
      <c r="AC935" s="25">
        <f t="shared" si="1001"/>
        <v>2690.52</v>
      </c>
      <c r="AD935" s="25">
        <f t="shared" si="1002"/>
        <v>0</v>
      </c>
      <c r="AE935" s="25">
        <f t="shared" si="1003"/>
        <v>0</v>
      </c>
      <c r="AF935" s="25">
        <f t="shared" si="1004"/>
        <v>0</v>
      </c>
      <c r="AG935" s="25">
        <f t="shared" si="1005"/>
        <v>2690.52</v>
      </c>
      <c r="AH935" s="25">
        <f t="shared" si="1006"/>
        <v>0</v>
      </c>
      <c r="AI935" s="25">
        <f t="shared" si="1007"/>
        <v>2690.52</v>
      </c>
      <c r="AJ935" s="107" t="s">
        <v>61</v>
      </c>
    </row>
    <row r="936" spans="1:36" outlineLevel="3" x14ac:dyDescent="0.25">
      <c r="A936" s="102" t="s">
        <v>164</v>
      </c>
      <c r="B936" s="99">
        <v>14579.32</v>
      </c>
      <c r="N936" s="109">
        <f t="shared" si="988"/>
        <v>14579.32</v>
      </c>
      <c r="O936" s="109">
        <f t="shared" si="989"/>
        <v>14579.32</v>
      </c>
      <c r="P936" s="103"/>
      <c r="Q936" s="117">
        <v>0</v>
      </c>
      <c r="R936" s="11">
        <f t="shared" si="990"/>
        <v>14579.32</v>
      </c>
      <c r="S936" s="6">
        <f t="shared" si="991"/>
        <v>0</v>
      </c>
      <c r="T936" s="20">
        <f t="shared" si="992"/>
        <v>14579.32</v>
      </c>
      <c r="U936" s="11">
        <f t="shared" si="993"/>
        <v>0</v>
      </c>
      <c r="V936" s="6">
        <f t="shared" si="994"/>
        <v>0</v>
      </c>
      <c r="W936" s="20">
        <f t="shared" si="995"/>
        <v>0</v>
      </c>
      <c r="X936" s="11">
        <f t="shared" si="996"/>
        <v>14579.32</v>
      </c>
      <c r="Y936" s="6">
        <f t="shared" si="997"/>
        <v>0</v>
      </c>
      <c r="Z936" s="20">
        <f t="shared" si="998"/>
        <v>14579.32</v>
      </c>
      <c r="AA936" s="25">
        <f t="shared" si="999"/>
        <v>14579.32</v>
      </c>
      <c r="AB936" s="25">
        <f t="shared" si="1000"/>
        <v>0</v>
      </c>
      <c r="AC936" s="25">
        <f t="shared" si="1001"/>
        <v>14579.32</v>
      </c>
      <c r="AD936" s="25">
        <f t="shared" si="1002"/>
        <v>0</v>
      </c>
      <c r="AE936" s="25">
        <f t="shared" si="1003"/>
        <v>0</v>
      </c>
      <c r="AF936" s="25">
        <f t="shared" si="1004"/>
        <v>0</v>
      </c>
      <c r="AG936" s="25">
        <f t="shared" si="1005"/>
        <v>14579.32</v>
      </c>
      <c r="AH936" s="25">
        <f t="shared" si="1006"/>
        <v>0</v>
      </c>
      <c r="AI936" s="25">
        <f t="shared" si="1007"/>
        <v>14579.32</v>
      </c>
      <c r="AJ936" s="107" t="s">
        <v>61</v>
      </c>
    </row>
    <row r="937" spans="1:36" outlineLevel="3" x14ac:dyDescent="0.25">
      <c r="A937" s="102" t="s">
        <v>164</v>
      </c>
      <c r="B937" s="99">
        <v>3598.92</v>
      </c>
      <c r="N937" s="109">
        <f t="shared" si="988"/>
        <v>3598.92</v>
      </c>
      <c r="O937" s="109">
        <f t="shared" si="989"/>
        <v>3598.92</v>
      </c>
      <c r="P937" s="103"/>
      <c r="Q937" s="117">
        <v>0</v>
      </c>
      <c r="R937" s="11">
        <f t="shared" si="990"/>
        <v>3598.92</v>
      </c>
      <c r="S937" s="6">
        <f t="shared" si="991"/>
        <v>0</v>
      </c>
      <c r="T937" s="20">
        <f t="shared" si="992"/>
        <v>3598.92</v>
      </c>
      <c r="U937" s="11">
        <f t="shared" si="993"/>
        <v>0</v>
      </c>
      <c r="V937" s="6">
        <f t="shared" si="994"/>
        <v>0</v>
      </c>
      <c r="W937" s="20">
        <f t="shared" si="995"/>
        <v>0</v>
      </c>
      <c r="X937" s="11">
        <f t="shared" si="996"/>
        <v>3598.92</v>
      </c>
      <c r="Y937" s="6">
        <f t="shared" si="997"/>
        <v>0</v>
      </c>
      <c r="Z937" s="20">
        <f t="shared" si="998"/>
        <v>3598.92</v>
      </c>
      <c r="AA937" s="25">
        <f t="shared" si="999"/>
        <v>3598.92</v>
      </c>
      <c r="AB937" s="25">
        <f t="shared" si="1000"/>
        <v>0</v>
      </c>
      <c r="AC937" s="25">
        <f t="shared" si="1001"/>
        <v>3598.92</v>
      </c>
      <c r="AD937" s="25">
        <f t="shared" si="1002"/>
        <v>0</v>
      </c>
      <c r="AE937" s="25">
        <f t="shared" si="1003"/>
        <v>0</v>
      </c>
      <c r="AF937" s="25">
        <f t="shared" si="1004"/>
        <v>0</v>
      </c>
      <c r="AG937" s="25">
        <f t="shared" si="1005"/>
        <v>3598.92</v>
      </c>
      <c r="AH937" s="25">
        <f t="shared" si="1006"/>
        <v>0</v>
      </c>
      <c r="AI937" s="25">
        <f t="shared" si="1007"/>
        <v>3598.92</v>
      </c>
      <c r="AJ937" s="107" t="s">
        <v>61</v>
      </c>
    </row>
    <row r="938" spans="1:36" outlineLevel="3" x14ac:dyDescent="0.25">
      <c r="A938" s="102" t="s">
        <v>164</v>
      </c>
      <c r="B938" s="99">
        <v>2269.6999999999998</v>
      </c>
      <c r="N938" s="109">
        <f t="shared" si="988"/>
        <v>2269.6999999999998</v>
      </c>
      <c r="O938" s="109">
        <f t="shared" si="989"/>
        <v>2269.6999999999998</v>
      </c>
      <c r="P938" s="103"/>
      <c r="Q938" s="117">
        <v>0</v>
      </c>
      <c r="R938" s="11">
        <f t="shared" si="990"/>
        <v>2269.6999999999998</v>
      </c>
      <c r="S938" s="6">
        <f t="shared" si="991"/>
        <v>0</v>
      </c>
      <c r="T938" s="20">
        <f t="shared" si="992"/>
        <v>2269.6999999999998</v>
      </c>
      <c r="U938" s="11">
        <f t="shared" si="993"/>
        <v>0</v>
      </c>
      <c r="V938" s="6">
        <f t="shared" si="994"/>
        <v>0</v>
      </c>
      <c r="W938" s="20">
        <f t="shared" si="995"/>
        <v>0</v>
      </c>
      <c r="X938" s="11">
        <f t="shared" si="996"/>
        <v>2269.6999999999998</v>
      </c>
      <c r="Y938" s="6">
        <f t="shared" si="997"/>
        <v>0</v>
      </c>
      <c r="Z938" s="20">
        <f t="shared" si="998"/>
        <v>2269.6999999999998</v>
      </c>
      <c r="AA938" s="25">
        <f t="shared" si="999"/>
        <v>2269.6999999999998</v>
      </c>
      <c r="AB938" s="25">
        <f t="shared" si="1000"/>
        <v>0</v>
      </c>
      <c r="AC938" s="25">
        <f t="shared" si="1001"/>
        <v>2269.6999999999998</v>
      </c>
      <c r="AD938" s="25">
        <f t="shared" si="1002"/>
        <v>0</v>
      </c>
      <c r="AE938" s="25">
        <f t="shared" si="1003"/>
        <v>0</v>
      </c>
      <c r="AF938" s="25">
        <f t="shared" si="1004"/>
        <v>0</v>
      </c>
      <c r="AG938" s="25">
        <f t="shared" si="1005"/>
        <v>2269.6999999999998</v>
      </c>
      <c r="AH938" s="25">
        <f t="shared" si="1006"/>
        <v>0</v>
      </c>
      <c r="AI938" s="25">
        <f t="shared" si="1007"/>
        <v>2269.6999999999998</v>
      </c>
      <c r="AJ938" s="107" t="s">
        <v>61</v>
      </c>
    </row>
    <row r="939" spans="1:36" outlineLevel="3" x14ac:dyDescent="0.25">
      <c r="A939" s="102" t="s">
        <v>164</v>
      </c>
      <c r="B939" s="99"/>
      <c r="N939" s="109">
        <f t="shared" si="988"/>
        <v>0</v>
      </c>
      <c r="O939" s="109">
        <f t="shared" si="989"/>
        <v>0</v>
      </c>
      <c r="P939" s="103"/>
      <c r="Q939" s="117">
        <v>0</v>
      </c>
      <c r="R939" s="11">
        <f t="shared" si="990"/>
        <v>0</v>
      </c>
      <c r="S939" s="6">
        <f t="shared" si="991"/>
        <v>0</v>
      </c>
      <c r="T939" s="20">
        <f t="shared" si="992"/>
        <v>0</v>
      </c>
      <c r="U939" s="11">
        <f t="shared" si="993"/>
        <v>0</v>
      </c>
      <c r="V939" s="6">
        <f t="shared" si="994"/>
        <v>0</v>
      </c>
      <c r="W939" s="20">
        <f t="shared" si="995"/>
        <v>0</v>
      </c>
      <c r="X939" s="11">
        <f t="shared" si="996"/>
        <v>0</v>
      </c>
      <c r="Y939" s="6">
        <f t="shared" si="997"/>
        <v>0</v>
      </c>
      <c r="Z939" s="20">
        <f t="shared" si="998"/>
        <v>0</v>
      </c>
      <c r="AA939" s="25">
        <f t="shared" si="999"/>
        <v>0</v>
      </c>
      <c r="AB939" s="25">
        <f t="shared" si="1000"/>
        <v>0</v>
      </c>
      <c r="AC939" s="25">
        <f t="shared" si="1001"/>
        <v>0</v>
      </c>
      <c r="AD939" s="25">
        <f t="shared" si="1002"/>
        <v>0</v>
      </c>
      <c r="AE939" s="25">
        <f t="shared" si="1003"/>
        <v>0</v>
      </c>
      <c r="AF939" s="25">
        <f t="shared" si="1004"/>
        <v>0</v>
      </c>
      <c r="AG939" s="25">
        <f t="shared" si="1005"/>
        <v>0</v>
      </c>
      <c r="AH939" s="25">
        <f t="shared" si="1006"/>
        <v>0</v>
      </c>
      <c r="AI939" s="25">
        <f t="shared" si="1007"/>
        <v>0</v>
      </c>
      <c r="AJ939" s="107" t="s">
        <v>61</v>
      </c>
    </row>
    <row r="940" spans="1:36" outlineLevel="3" x14ac:dyDescent="0.25">
      <c r="A940" s="102" t="s">
        <v>164</v>
      </c>
      <c r="B940" s="99">
        <v>3142.31</v>
      </c>
      <c r="N940" s="109">
        <f t="shared" si="988"/>
        <v>3142.31</v>
      </c>
      <c r="O940" s="109">
        <f t="shared" si="989"/>
        <v>3142.31</v>
      </c>
      <c r="P940" s="103"/>
      <c r="Q940" s="117">
        <v>0</v>
      </c>
      <c r="R940" s="11">
        <f t="shared" si="990"/>
        <v>3142.31</v>
      </c>
      <c r="S940" s="6">
        <f t="shared" si="991"/>
        <v>0</v>
      </c>
      <c r="T940" s="20">
        <f t="shared" si="992"/>
        <v>3142.31</v>
      </c>
      <c r="U940" s="11">
        <f t="shared" si="993"/>
        <v>0</v>
      </c>
      <c r="V940" s="6">
        <f t="shared" si="994"/>
        <v>0</v>
      </c>
      <c r="W940" s="20">
        <f t="shared" si="995"/>
        <v>0</v>
      </c>
      <c r="X940" s="11">
        <f t="shared" si="996"/>
        <v>3142.31</v>
      </c>
      <c r="Y940" s="6">
        <f t="shared" si="997"/>
        <v>0</v>
      </c>
      <c r="Z940" s="20">
        <f t="shared" si="998"/>
        <v>3142.31</v>
      </c>
      <c r="AA940" s="25">
        <f t="shared" si="999"/>
        <v>3142.31</v>
      </c>
      <c r="AB940" s="25">
        <f t="shared" si="1000"/>
        <v>0</v>
      </c>
      <c r="AC940" s="25">
        <f t="shared" si="1001"/>
        <v>3142.31</v>
      </c>
      <c r="AD940" s="25">
        <f t="shared" si="1002"/>
        <v>0</v>
      </c>
      <c r="AE940" s="25">
        <f t="shared" si="1003"/>
        <v>0</v>
      </c>
      <c r="AF940" s="25">
        <f t="shared" si="1004"/>
        <v>0</v>
      </c>
      <c r="AG940" s="25">
        <f t="shared" si="1005"/>
        <v>3142.31</v>
      </c>
      <c r="AH940" s="25">
        <f t="shared" si="1006"/>
        <v>0</v>
      </c>
      <c r="AI940" s="25">
        <f t="shared" si="1007"/>
        <v>3142.31</v>
      </c>
      <c r="AJ940" s="107" t="s">
        <v>61</v>
      </c>
    </row>
    <row r="941" spans="1:36" outlineLevel="3" x14ac:dyDescent="0.25">
      <c r="A941" s="102" t="s">
        <v>164</v>
      </c>
      <c r="B941" s="99">
        <v>4250.25</v>
      </c>
      <c r="N941" s="109">
        <f t="shared" si="988"/>
        <v>4250.25</v>
      </c>
      <c r="O941" s="109">
        <f t="shared" si="989"/>
        <v>4250.25</v>
      </c>
      <c r="P941" s="103"/>
      <c r="Q941" s="117">
        <v>0</v>
      </c>
      <c r="R941" s="11">
        <f t="shared" si="990"/>
        <v>4250.25</v>
      </c>
      <c r="S941" s="6">
        <f t="shared" si="991"/>
        <v>0</v>
      </c>
      <c r="T941" s="20">
        <f t="shared" si="992"/>
        <v>4250.25</v>
      </c>
      <c r="U941" s="11">
        <f t="shared" si="993"/>
        <v>0</v>
      </c>
      <c r="V941" s="6">
        <f t="shared" si="994"/>
        <v>0</v>
      </c>
      <c r="W941" s="20">
        <f t="shared" si="995"/>
        <v>0</v>
      </c>
      <c r="X941" s="11">
        <f t="shared" si="996"/>
        <v>4250.25</v>
      </c>
      <c r="Y941" s="6">
        <f t="shared" si="997"/>
        <v>0</v>
      </c>
      <c r="Z941" s="20">
        <f t="shared" si="998"/>
        <v>4250.25</v>
      </c>
      <c r="AA941" s="25">
        <f t="shared" si="999"/>
        <v>4250.25</v>
      </c>
      <c r="AB941" s="25">
        <f t="shared" si="1000"/>
        <v>0</v>
      </c>
      <c r="AC941" s="25">
        <f t="shared" si="1001"/>
        <v>4250.25</v>
      </c>
      <c r="AD941" s="25">
        <f t="shared" si="1002"/>
        <v>0</v>
      </c>
      <c r="AE941" s="25">
        <f t="shared" si="1003"/>
        <v>0</v>
      </c>
      <c r="AF941" s="25">
        <f t="shared" si="1004"/>
        <v>0</v>
      </c>
      <c r="AG941" s="25">
        <f t="shared" si="1005"/>
        <v>4250.25</v>
      </c>
      <c r="AH941" s="25">
        <f t="shared" si="1006"/>
        <v>0</v>
      </c>
      <c r="AI941" s="25">
        <f t="shared" si="1007"/>
        <v>4250.25</v>
      </c>
      <c r="AJ941" s="107" t="s">
        <v>61</v>
      </c>
    </row>
    <row r="942" spans="1:36" outlineLevel="3" x14ac:dyDescent="0.25">
      <c r="A942" s="102" t="s">
        <v>164</v>
      </c>
      <c r="B942" s="99">
        <v>638.32000000000005</v>
      </c>
      <c r="N942" s="109">
        <f t="shared" si="988"/>
        <v>638.32000000000005</v>
      </c>
      <c r="O942" s="109">
        <f t="shared" si="989"/>
        <v>638.32000000000005</v>
      </c>
      <c r="P942" s="103"/>
      <c r="Q942" s="117">
        <v>0</v>
      </c>
      <c r="R942" s="11">
        <f t="shared" si="990"/>
        <v>638.32000000000005</v>
      </c>
      <c r="S942" s="6">
        <f t="shared" si="991"/>
        <v>0</v>
      </c>
      <c r="T942" s="20">
        <f t="shared" si="992"/>
        <v>638.32000000000005</v>
      </c>
      <c r="U942" s="11">
        <f t="shared" si="993"/>
        <v>0</v>
      </c>
      <c r="V942" s="6">
        <f t="shared" si="994"/>
        <v>0</v>
      </c>
      <c r="W942" s="20">
        <f t="shared" si="995"/>
        <v>0</v>
      </c>
      <c r="X942" s="11">
        <f t="shared" si="996"/>
        <v>638.32000000000005</v>
      </c>
      <c r="Y942" s="6">
        <f t="shared" si="997"/>
        <v>0</v>
      </c>
      <c r="Z942" s="20">
        <f t="shared" si="998"/>
        <v>638.32000000000005</v>
      </c>
      <c r="AA942" s="25">
        <f t="shared" si="999"/>
        <v>638.32000000000005</v>
      </c>
      <c r="AB942" s="25">
        <f t="shared" si="1000"/>
        <v>0</v>
      </c>
      <c r="AC942" s="25">
        <f t="shared" si="1001"/>
        <v>638.32000000000005</v>
      </c>
      <c r="AD942" s="25">
        <f t="shared" si="1002"/>
        <v>0</v>
      </c>
      <c r="AE942" s="25">
        <f t="shared" si="1003"/>
        <v>0</v>
      </c>
      <c r="AF942" s="25">
        <f t="shared" si="1004"/>
        <v>0</v>
      </c>
      <c r="AG942" s="25">
        <f t="shared" si="1005"/>
        <v>638.32000000000005</v>
      </c>
      <c r="AH942" s="25">
        <f t="shared" si="1006"/>
        <v>0</v>
      </c>
      <c r="AI942" s="25">
        <f t="shared" si="1007"/>
        <v>638.32000000000005</v>
      </c>
      <c r="AJ942" s="107" t="s">
        <v>61</v>
      </c>
    </row>
    <row r="943" spans="1:36" outlineLevel="2" x14ac:dyDescent="0.25">
      <c r="A943" s="102"/>
      <c r="B943" s="99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9"/>
      <c r="O943" s="109"/>
      <c r="P943" s="103"/>
      <c r="Q943" s="117"/>
      <c r="R943" s="11">
        <f t="shared" ref="R943:Z943" si="1008">SUBTOTAL(9,R927:R942)</f>
        <v>51811.919999999991</v>
      </c>
      <c r="S943" s="6">
        <f t="shared" si="1008"/>
        <v>0</v>
      </c>
      <c r="T943" s="20">
        <f t="shared" si="1008"/>
        <v>51811.919999999991</v>
      </c>
      <c r="U943" s="11">
        <f t="shared" si="1008"/>
        <v>0</v>
      </c>
      <c r="V943" s="6">
        <f t="shared" si="1008"/>
        <v>0</v>
      </c>
      <c r="W943" s="20">
        <f t="shared" si="1008"/>
        <v>0</v>
      </c>
      <c r="X943" s="11">
        <f t="shared" si="1008"/>
        <v>51811.919999999991</v>
      </c>
      <c r="Y943" s="6">
        <f t="shared" si="1008"/>
        <v>0</v>
      </c>
      <c r="Z943" s="20">
        <f t="shared" si="1008"/>
        <v>51811.919999999991</v>
      </c>
      <c r="AA943" s="25"/>
      <c r="AB943" s="25"/>
      <c r="AC943" s="25"/>
      <c r="AD943" s="25"/>
      <c r="AE943" s="25"/>
      <c r="AF943" s="25"/>
      <c r="AG943" s="25"/>
      <c r="AH943" s="25"/>
      <c r="AI943" s="25"/>
      <c r="AJ943" s="118" t="s">
        <v>267</v>
      </c>
    </row>
    <row r="944" spans="1:36" outlineLevel="3" x14ac:dyDescent="0.25">
      <c r="A944" s="102" t="s">
        <v>164</v>
      </c>
      <c r="B944" s="99">
        <v>5914.63</v>
      </c>
      <c r="N944" s="109">
        <f>B944</f>
        <v>5914.63</v>
      </c>
      <c r="O944" s="109">
        <f>SUM(B944:M944)</f>
        <v>5914.63</v>
      </c>
      <c r="P944" s="103"/>
      <c r="Q944" s="117">
        <v>1</v>
      </c>
      <c r="R944" s="11">
        <f>IF(LEFT(AJ944,6)="Direct",N944,0)</f>
        <v>5914.63</v>
      </c>
      <c r="S944" s="6">
        <f>N944-R944</f>
        <v>0</v>
      </c>
      <c r="T944" s="20">
        <f>R944+S944</f>
        <v>5914.63</v>
      </c>
      <c r="U944" s="11">
        <f>IF(LEFT(AJ944,9)="direct-wa", N944,0)</f>
        <v>5914.63</v>
      </c>
      <c r="V944" s="6">
        <f>IF(AJ944="direct-wa",0,N944*Q944)</f>
        <v>0</v>
      </c>
      <c r="W944" s="20">
        <f>U944+V944</f>
        <v>5914.63</v>
      </c>
      <c r="X944" s="11">
        <f>IF(LEFT(AJ944,9)="direct-or",N944,0)</f>
        <v>0</v>
      </c>
      <c r="Y944" s="6">
        <f>S944-V944</f>
        <v>0</v>
      </c>
      <c r="Z944" s="20">
        <f>X944+Y944</f>
        <v>0</v>
      </c>
      <c r="AA944" s="25">
        <f>IF(LEFT(AJ944,6)="Direct",O944,0)</f>
        <v>5914.63</v>
      </c>
      <c r="AB944" s="25">
        <f>O944-AA944</f>
        <v>0</v>
      </c>
      <c r="AC944" s="25">
        <f>AA944+AB944</f>
        <v>5914.63</v>
      </c>
      <c r="AD944" s="25">
        <f>IF(LEFT(AJ944,9)="direct-wa", O944,0)</f>
        <v>5914.63</v>
      </c>
      <c r="AE944" s="25">
        <f>IF(AJ944="direct-wa",0,O944*Q944)</f>
        <v>0</v>
      </c>
      <c r="AF944" s="25">
        <f>AD944+AE944</f>
        <v>5914.63</v>
      </c>
      <c r="AG944" s="25">
        <f>IF(LEFT(AJ944,9)="direct-or",O944,0)</f>
        <v>0</v>
      </c>
      <c r="AH944" s="25">
        <f>AB944-AE944</f>
        <v>0</v>
      </c>
      <c r="AI944" s="25">
        <f>AG944+AH944</f>
        <v>0</v>
      </c>
      <c r="AJ944" s="107" t="s">
        <v>66</v>
      </c>
    </row>
    <row r="945" spans="1:37" outlineLevel="2" x14ac:dyDescent="0.25">
      <c r="A945" s="102"/>
      <c r="B945" s="99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9"/>
      <c r="O945" s="109"/>
      <c r="P945" s="103"/>
      <c r="Q945" s="117"/>
      <c r="R945" s="11">
        <f t="shared" ref="R945:Z945" si="1009">SUBTOTAL(9,R944:R944)</f>
        <v>5914.63</v>
      </c>
      <c r="S945" s="6">
        <f t="shared" si="1009"/>
        <v>0</v>
      </c>
      <c r="T945" s="20">
        <f t="shared" si="1009"/>
        <v>5914.63</v>
      </c>
      <c r="U945" s="11">
        <f t="shared" si="1009"/>
        <v>5914.63</v>
      </c>
      <c r="V945" s="6">
        <f t="shared" si="1009"/>
        <v>0</v>
      </c>
      <c r="W945" s="20">
        <f t="shared" si="1009"/>
        <v>5914.63</v>
      </c>
      <c r="X945" s="11">
        <f t="shared" si="1009"/>
        <v>0</v>
      </c>
      <c r="Y945" s="6">
        <f t="shared" si="1009"/>
        <v>0</v>
      </c>
      <c r="Z945" s="20">
        <f t="shared" si="1009"/>
        <v>0</v>
      </c>
      <c r="AA945" s="25"/>
      <c r="AB945" s="25"/>
      <c r="AC945" s="25"/>
      <c r="AD945" s="25"/>
      <c r="AE945" s="25"/>
      <c r="AF945" s="25"/>
      <c r="AG945" s="25"/>
      <c r="AH945" s="25"/>
      <c r="AI945" s="25"/>
      <c r="AJ945" s="118" t="s">
        <v>272</v>
      </c>
    </row>
    <row r="946" spans="1:37" outlineLevel="3" x14ac:dyDescent="0.25">
      <c r="A946" s="102" t="s">
        <v>164</v>
      </c>
      <c r="B946" s="99"/>
      <c r="N946" s="109">
        <f>B946</f>
        <v>0</v>
      </c>
      <c r="O946" s="109">
        <f>SUM(B946:M946)</f>
        <v>0</v>
      </c>
      <c r="P946" s="103"/>
      <c r="Q946" s="117">
        <v>9.3100000000000002E-2</v>
      </c>
      <c r="R946" s="11">
        <f>IF(LEFT(AJ946,6)="Direct",N946,0)</f>
        <v>0</v>
      </c>
      <c r="S946" s="6">
        <f>N946-R946</f>
        <v>0</v>
      </c>
      <c r="T946" s="20">
        <f>R946+S946</f>
        <v>0</v>
      </c>
      <c r="U946" s="11">
        <f>IF(LEFT(AJ946,9)="direct-wa", N946,0)</f>
        <v>0</v>
      </c>
      <c r="V946" s="6">
        <f>IF(AJ946="direct-wa",0,N946*Q946)</f>
        <v>0</v>
      </c>
      <c r="W946" s="20">
        <f>U946+V946</f>
        <v>0</v>
      </c>
      <c r="X946" s="11">
        <f>IF(LEFT(AJ946,9)="direct-or",N946,0)</f>
        <v>0</v>
      </c>
      <c r="Y946" s="6">
        <f>S946-V946</f>
        <v>0</v>
      </c>
      <c r="Z946" s="20">
        <f>X946+Y946</f>
        <v>0</v>
      </c>
      <c r="AA946" s="25">
        <f>IF(LEFT(AJ946,6)="Direct",O946,0)</f>
        <v>0</v>
      </c>
      <c r="AB946" s="25">
        <f>O946-AA946</f>
        <v>0</v>
      </c>
      <c r="AC946" s="25">
        <f>AA946+AB946</f>
        <v>0</v>
      </c>
      <c r="AD946" s="25">
        <f>IF(LEFT(AJ946,9)="direct-wa", O946,0)</f>
        <v>0</v>
      </c>
      <c r="AE946" s="25">
        <f>IF(AJ946="direct-wa",0,O946*Q946)</f>
        <v>0</v>
      </c>
      <c r="AF946" s="25">
        <f>AD946+AE946</f>
        <v>0</v>
      </c>
      <c r="AG946" s="25">
        <f>IF(LEFT(AJ946,9)="direct-or",O946,0)</f>
        <v>0</v>
      </c>
      <c r="AH946" s="25">
        <f>AB946-AE946</f>
        <v>0</v>
      </c>
      <c r="AI946" s="25">
        <f>AG946+AH946</f>
        <v>0</v>
      </c>
      <c r="AJ946" s="107" t="s">
        <v>62</v>
      </c>
    </row>
    <row r="947" spans="1:37" outlineLevel="3" x14ac:dyDescent="0.25">
      <c r="A947" s="102" t="s">
        <v>164</v>
      </c>
      <c r="B947" s="99">
        <v>369.12</v>
      </c>
      <c r="N947" s="109">
        <f>B947</f>
        <v>369.12</v>
      </c>
      <c r="O947" s="109">
        <f>SUM(B947:M947)</f>
        <v>369.12</v>
      </c>
      <c r="P947" s="103"/>
      <c r="Q947" s="117">
        <v>9.3100000000000002E-2</v>
      </c>
      <c r="R947" s="11">
        <f>IF(LEFT(AJ947,6)="Direct",N947,0)</f>
        <v>0</v>
      </c>
      <c r="S947" s="6">
        <f>N947-R947</f>
        <v>369.12</v>
      </c>
      <c r="T947" s="20">
        <f>R947+S947</f>
        <v>369.12</v>
      </c>
      <c r="U947" s="11">
        <f>IF(LEFT(AJ947,9)="direct-wa", N947,0)</f>
        <v>0</v>
      </c>
      <c r="V947" s="6">
        <f>IF(AJ947="direct-wa",0,N947*Q947)</f>
        <v>34.365071999999998</v>
      </c>
      <c r="W947" s="20">
        <f>U947+V947</f>
        <v>34.365071999999998</v>
      </c>
      <c r="X947" s="11">
        <f>IF(LEFT(AJ947,9)="direct-or",N947,0)</f>
        <v>0</v>
      </c>
      <c r="Y947" s="6">
        <f>S947-V947</f>
        <v>334.75492800000001</v>
      </c>
      <c r="Z947" s="20">
        <f>X947+Y947</f>
        <v>334.75492800000001</v>
      </c>
      <c r="AA947" s="25">
        <f>IF(LEFT(AJ947,6)="Direct",O947,0)</f>
        <v>0</v>
      </c>
      <c r="AB947" s="25">
        <f>O947-AA947</f>
        <v>369.12</v>
      </c>
      <c r="AC947" s="25">
        <f>AA947+AB947</f>
        <v>369.12</v>
      </c>
      <c r="AD947" s="25">
        <f>IF(LEFT(AJ947,9)="direct-wa", O947,0)</f>
        <v>0</v>
      </c>
      <c r="AE947" s="25">
        <f>IF(AJ947="direct-wa",0,O947*Q947)</f>
        <v>34.365071999999998</v>
      </c>
      <c r="AF947" s="25">
        <f>AD947+AE947</f>
        <v>34.365071999999998</v>
      </c>
      <c r="AG947" s="25">
        <f>IF(LEFT(AJ947,9)="direct-or",O947,0)</f>
        <v>0</v>
      </c>
      <c r="AH947" s="25">
        <f>AB947-AE947</f>
        <v>334.75492800000001</v>
      </c>
      <c r="AI947" s="25">
        <f>AG947+AH947</f>
        <v>334.75492800000001</v>
      </c>
      <c r="AJ947" s="107" t="s">
        <v>62</v>
      </c>
    </row>
    <row r="948" spans="1:37" outlineLevel="3" x14ac:dyDescent="0.25">
      <c r="A948" s="102" t="s">
        <v>164</v>
      </c>
      <c r="B948" s="99">
        <v>0</v>
      </c>
      <c r="N948" s="109">
        <f>B948</f>
        <v>0</v>
      </c>
      <c r="O948" s="109">
        <f>SUM(B948:M948)</f>
        <v>0</v>
      </c>
      <c r="P948" s="103"/>
      <c r="Q948" s="117">
        <v>9.3100000000000002E-2</v>
      </c>
      <c r="R948" s="11">
        <f>IF(LEFT(AJ948,6)="Direct",N948,0)</f>
        <v>0</v>
      </c>
      <c r="S948" s="6">
        <f>N948-R948</f>
        <v>0</v>
      </c>
      <c r="T948" s="20">
        <f>R948+S948</f>
        <v>0</v>
      </c>
      <c r="U948" s="11">
        <f>IF(LEFT(AJ948,9)="direct-wa", N948,0)</f>
        <v>0</v>
      </c>
      <c r="V948" s="6">
        <f>IF(AJ948="direct-wa",0,N948*Q948)</f>
        <v>0</v>
      </c>
      <c r="W948" s="20">
        <f>U948+V948</f>
        <v>0</v>
      </c>
      <c r="X948" s="11">
        <f>IF(LEFT(AJ948,9)="direct-or",N948,0)</f>
        <v>0</v>
      </c>
      <c r="Y948" s="6">
        <f>S948-V948</f>
        <v>0</v>
      </c>
      <c r="Z948" s="20">
        <f>X948+Y948</f>
        <v>0</v>
      </c>
      <c r="AA948" s="25">
        <f>IF(LEFT(AJ948,6)="Direct",O948,0)</f>
        <v>0</v>
      </c>
      <c r="AB948" s="25">
        <f>O948-AA948</f>
        <v>0</v>
      </c>
      <c r="AC948" s="25">
        <f>AA948+AB948</f>
        <v>0</v>
      </c>
      <c r="AD948" s="25">
        <f>IF(LEFT(AJ948,9)="direct-wa", O948,0)</f>
        <v>0</v>
      </c>
      <c r="AE948" s="25">
        <f>IF(AJ948="direct-wa",0,O948*Q948)</f>
        <v>0</v>
      </c>
      <c r="AF948" s="25">
        <f>AD948+AE948</f>
        <v>0</v>
      </c>
      <c r="AG948" s="25">
        <f>IF(LEFT(AJ948,9)="direct-or",O948,0)</f>
        <v>0</v>
      </c>
      <c r="AH948" s="25">
        <f>AB948-AE948</f>
        <v>0</v>
      </c>
      <c r="AI948" s="25">
        <f>AG948+AH948</f>
        <v>0</v>
      </c>
      <c r="AJ948" s="107" t="s">
        <v>62</v>
      </c>
    </row>
    <row r="949" spans="1:37" outlineLevel="3" x14ac:dyDescent="0.25">
      <c r="A949" s="102" t="s">
        <v>164</v>
      </c>
      <c r="B949" s="99">
        <v>36421.31</v>
      </c>
      <c r="N949" s="109">
        <f>B949</f>
        <v>36421.31</v>
      </c>
      <c r="O949" s="109">
        <f>SUM(B949:M949)</f>
        <v>36421.31</v>
      </c>
      <c r="P949" s="103"/>
      <c r="Q949" s="117">
        <v>9.3100000000000002E-2</v>
      </c>
      <c r="R949" s="11">
        <f>IF(LEFT(AJ949,6)="Direct",N949,0)</f>
        <v>0</v>
      </c>
      <c r="S949" s="6">
        <f>N949-R949</f>
        <v>36421.31</v>
      </c>
      <c r="T949" s="20">
        <f>R949+S949</f>
        <v>36421.31</v>
      </c>
      <c r="U949" s="11">
        <f>IF(LEFT(AJ949,9)="direct-wa", N949,0)</f>
        <v>0</v>
      </c>
      <c r="V949" s="6">
        <f>IF(AJ949="direct-wa",0,N949*Q949)</f>
        <v>3390.8239610000001</v>
      </c>
      <c r="W949" s="20">
        <f>U949+V949</f>
        <v>3390.8239610000001</v>
      </c>
      <c r="X949" s="11">
        <f>IF(LEFT(AJ949,9)="direct-or",N949,0)</f>
        <v>0</v>
      </c>
      <c r="Y949" s="6">
        <f>S949-V949</f>
        <v>33030.486038999996</v>
      </c>
      <c r="Z949" s="20">
        <f>X949+Y949</f>
        <v>33030.486038999996</v>
      </c>
      <c r="AA949" s="25">
        <f>IF(LEFT(AJ949,6)="Direct",O949,0)</f>
        <v>0</v>
      </c>
      <c r="AB949" s="25">
        <f>O949-AA949</f>
        <v>36421.31</v>
      </c>
      <c r="AC949" s="25">
        <f>AA949+AB949</f>
        <v>36421.31</v>
      </c>
      <c r="AD949" s="25">
        <f>IF(LEFT(AJ949,9)="direct-wa", O949,0)</f>
        <v>0</v>
      </c>
      <c r="AE949" s="25">
        <f>IF(AJ949="direct-wa",0,O949*Q949)</f>
        <v>3390.8239610000001</v>
      </c>
      <c r="AF949" s="25">
        <f>AD949+AE949</f>
        <v>3390.8239610000001</v>
      </c>
      <c r="AG949" s="25">
        <f>IF(LEFT(AJ949,9)="direct-or",O949,0)</f>
        <v>0</v>
      </c>
      <c r="AH949" s="25">
        <f>AB949-AE949</f>
        <v>33030.486038999996</v>
      </c>
      <c r="AI949" s="25">
        <f>AG949+AH949</f>
        <v>33030.486038999996</v>
      </c>
      <c r="AJ949" s="107" t="s">
        <v>62</v>
      </c>
    </row>
    <row r="950" spans="1:37" outlineLevel="2" x14ac:dyDescent="0.25">
      <c r="A950" s="102"/>
      <c r="B950" s="99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9"/>
      <c r="O950" s="109"/>
      <c r="P950" s="103"/>
      <c r="Q950" s="117"/>
      <c r="R950" s="11">
        <f t="shared" ref="R950:Z950" si="1010">SUBTOTAL(9,R946:R949)</f>
        <v>0</v>
      </c>
      <c r="S950" s="6">
        <f t="shared" si="1010"/>
        <v>36790.43</v>
      </c>
      <c r="T950" s="20">
        <f t="shared" si="1010"/>
        <v>36790.43</v>
      </c>
      <c r="U950" s="11">
        <f t="shared" si="1010"/>
        <v>0</v>
      </c>
      <c r="V950" s="6">
        <f t="shared" si="1010"/>
        <v>3425.1890330000001</v>
      </c>
      <c r="W950" s="20">
        <f t="shared" si="1010"/>
        <v>3425.1890330000001</v>
      </c>
      <c r="X950" s="11">
        <f t="shared" si="1010"/>
        <v>0</v>
      </c>
      <c r="Y950" s="6">
        <f t="shared" si="1010"/>
        <v>33365.240966999998</v>
      </c>
      <c r="Z950" s="20">
        <f t="shared" si="1010"/>
        <v>33365.240966999998</v>
      </c>
      <c r="AA950" s="25"/>
      <c r="AB950" s="25"/>
      <c r="AC950" s="25"/>
      <c r="AD950" s="25"/>
      <c r="AE950" s="25"/>
      <c r="AF950" s="25"/>
      <c r="AG950" s="25"/>
      <c r="AH950" s="25"/>
      <c r="AI950" s="25"/>
      <c r="AJ950" s="118" t="s">
        <v>265</v>
      </c>
    </row>
    <row r="951" spans="1:37" outlineLevel="3" x14ac:dyDescent="0.25">
      <c r="A951" s="102" t="s">
        <v>164</v>
      </c>
      <c r="B951" s="99"/>
      <c r="N951" s="109">
        <f>B951</f>
        <v>0</v>
      </c>
      <c r="O951" s="109">
        <f>SUM(B951:M951)</f>
        <v>0</v>
      </c>
      <c r="P951" s="103"/>
      <c r="Q951" s="117">
        <v>7.9699999999999993E-2</v>
      </c>
      <c r="R951" s="11">
        <f>IF(LEFT(AJ951,6)="Direct",N951,0)</f>
        <v>0</v>
      </c>
      <c r="S951" s="6">
        <f>N951-R951</f>
        <v>0</v>
      </c>
      <c r="T951" s="20">
        <f>R951+S951</f>
        <v>0</v>
      </c>
      <c r="U951" s="11">
        <f>IF(LEFT(AJ951,9)="direct-wa", N951,0)</f>
        <v>0</v>
      </c>
      <c r="V951" s="6">
        <f>IF(AJ951="direct-wa",0,N951*Q951)</f>
        <v>0</v>
      </c>
      <c r="W951" s="20">
        <f>U951+V951</f>
        <v>0</v>
      </c>
      <c r="X951" s="11">
        <f>IF(LEFT(AJ951,9)="direct-or",N951,0)</f>
        <v>0</v>
      </c>
      <c r="Y951" s="6">
        <f>S951-V951</f>
        <v>0</v>
      </c>
      <c r="Z951" s="20">
        <f>X951+Y951</f>
        <v>0</v>
      </c>
      <c r="AA951" s="25">
        <f>IF(LEFT(AJ951,6)="Direct",O951,0)</f>
        <v>0</v>
      </c>
      <c r="AB951" s="25">
        <f>O951-AA951</f>
        <v>0</v>
      </c>
      <c r="AC951" s="25">
        <f>AA951+AB951</f>
        <v>0</v>
      </c>
      <c r="AD951" s="25">
        <f>IF(LEFT(AJ951,9)="direct-wa", O951,0)</f>
        <v>0</v>
      </c>
      <c r="AE951" s="25">
        <f>IF(AJ951="direct-wa",0,O951*Q951)</f>
        <v>0</v>
      </c>
      <c r="AF951" s="25">
        <f>AD951+AE951</f>
        <v>0</v>
      </c>
      <c r="AG951" s="25">
        <f>IF(LEFT(AJ951,9)="direct-or",O951,0)</f>
        <v>0</v>
      </c>
      <c r="AH951" s="25">
        <f>AB951-AE951</f>
        <v>0</v>
      </c>
      <c r="AI951" s="25">
        <f>AG951+AH951</f>
        <v>0</v>
      </c>
      <c r="AJ951" s="107" t="s">
        <v>48</v>
      </c>
    </row>
    <row r="952" spans="1:37" outlineLevel="3" x14ac:dyDescent="0.25">
      <c r="A952" s="102" t="s">
        <v>164</v>
      </c>
      <c r="B952" s="99">
        <v>3369.63</v>
      </c>
      <c r="N952" s="109">
        <f>B952</f>
        <v>3369.63</v>
      </c>
      <c r="O952" s="109">
        <f>SUM(B952:M952)</f>
        <v>3369.63</v>
      </c>
      <c r="P952" s="103"/>
      <c r="Q952" s="117">
        <v>7.9699999999999993E-2</v>
      </c>
      <c r="R952" s="11">
        <f>IF(LEFT(AJ952,6)="Direct",N952,0)</f>
        <v>0</v>
      </c>
      <c r="S952" s="6">
        <f>N952-R952</f>
        <v>3369.63</v>
      </c>
      <c r="T952" s="20">
        <f>R952+S952</f>
        <v>3369.63</v>
      </c>
      <c r="U952" s="11">
        <f>IF(LEFT(AJ952,9)="direct-wa", N952,0)</f>
        <v>0</v>
      </c>
      <c r="V952" s="6">
        <f>IF(AJ952="direct-wa",0,N952*Q952)</f>
        <v>268.55951099999999</v>
      </c>
      <c r="W952" s="20">
        <f>U952+V952</f>
        <v>268.55951099999999</v>
      </c>
      <c r="X952" s="11">
        <f>IF(LEFT(AJ952,9)="direct-or",N952,0)</f>
        <v>0</v>
      </c>
      <c r="Y952" s="6">
        <f>S952-V952</f>
        <v>3101.0704890000002</v>
      </c>
      <c r="Z952" s="20">
        <f>X952+Y952</f>
        <v>3101.0704890000002</v>
      </c>
      <c r="AA952" s="25">
        <f>IF(LEFT(AJ952,6)="Direct",O952,0)</f>
        <v>0</v>
      </c>
      <c r="AB952" s="25">
        <f>O952-AA952</f>
        <v>3369.63</v>
      </c>
      <c r="AC952" s="25">
        <f>AA952+AB952</f>
        <v>3369.63</v>
      </c>
      <c r="AD952" s="25">
        <f>IF(LEFT(AJ952,9)="direct-wa", O952,0)</f>
        <v>0</v>
      </c>
      <c r="AE952" s="25">
        <f>IF(AJ952="direct-wa",0,O952*Q952)</f>
        <v>268.55951099999999</v>
      </c>
      <c r="AF952" s="25">
        <f>AD952+AE952</f>
        <v>268.55951099999999</v>
      </c>
      <c r="AG952" s="25">
        <f>IF(LEFT(AJ952,9)="direct-or",O952,0)</f>
        <v>0</v>
      </c>
      <c r="AH952" s="25">
        <f>AB952-AE952</f>
        <v>3101.0704890000002</v>
      </c>
      <c r="AI952" s="25">
        <f>AG952+AH952</f>
        <v>3101.0704890000002</v>
      </c>
      <c r="AJ952" s="107" t="s">
        <v>48</v>
      </c>
    </row>
    <row r="953" spans="1:37" outlineLevel="3" x14ac:dyDescent="0.25">
      <c r="A953" s="102" t="s">
        <v>164</v>
      </c>
      <c r="B953" s="99">
        <v>504.81</v>
      </c>
      <c r="N953" s="109">
        <f>B953</f>
        <v>504.81</v>
      </c>
      <c r="O953" s="109">
        <f>SUM(B953:M953)</f>
        <v>504.81</v>
      </c>
      <c r="P953" s="103"/>
      <c r="Q953" s="117">
        <v>7.9699999999999993E-2</v>
      </c>
      <c r="R953" s="11">
        <f>IF(LEFT(AJ953,6)="Direct",N953,0)</f>
        <v>0</v>
      </c>
      <c r="S953" s="6">
        <f>N953-R953</f>
        <v>504.81</v>
      </c>
      <c r="T953" s="20">
        <f>R953+S953</f>
        <v>504.81</v>
      </c>
      <c r="U953" s="11">
        <f>IF(LEFT(AJ953,9)="direct-wa", N953,0)</f>
        <v>0</v>
      </c>
      <c r="V953" s="6">
        <f>IF(AJ953="direct-wa",0,N953*Q953)</f>
        <v>40.233356999999998</v>
      </c>
      <c r="W953" s="20">
        <f>U953+V953</f>
        <v>40.233356999999998</v>
      </c>
      <c r="X953" s="11">
        <f>IF(LEFT(AJ953,9)="direct-or",N953,0)</f>
        <v>0</v>
      </c>
      <c r="Y953" s="6">
        <f>S953-V953</f>
        <v>464.57664299999999</v>
      </c>
      <c r="Z953" s="20">
        <f>X953+Y953</f>
        <v>464.57664299999999</v>
      </c>
      <c r="AA953" s="25">
        <f>IF(LEFT(AJ953,6)="Direct",O953,0)</f>
        <v>0</v>
      </c>
      <c r="AB953" s="25">
        <f>O953-AA953</f>
        <v>504.81</v>
      </c>
      <c r="AC953" s="25">
        <f>AA953+AB953</f>
        <v>504.81</v>
      </c>
      <c r="AD953" s="25">
        <f>IF(LEFT(AJ953,9)="direct-wa", O953,0)</f>
        <v>0</v>
      </c>
      <c r="AE953" s="25">
        <f>IF(AJ953="direct-wa",0,O953*Q953)</f>
        <v>40.233356999999998</v>
      </c>
      <c r="AF953" s="25">
        <f>AD953+AE953</f>
        <v>40.233356999999998</v>
      </c>
      <c r="AG953" s="25">
        <f>IF(LEFT(AJ953,9)="direct-or",O953,0)</f>
        <v>0</v>
      </c>
      <c r="AH953" s="25">
        <f>AB953-AE953</f>
        <v>464.57664299999999</v>
      </c>
      <c r="AI953" s="25">
        <f>AG953+AH953</f>
        <v>464.57664299999999</v>
      </c>
      <c r="AJ953" s="107" t="s">
        <v>48</v>
      </c>
    </row>
    <row r="954" spans="1:37" outlineLevel="3" x14ac:dyDescent="0.25">
      <c r="A954" s="102" t="s">
        <v>164</v>
      </c>
      <c r="B954" s="99"/>
      <c r="N954" s="109">
        <f>B954</f>
        <v>0</v>
      </c>
      <c r="O954" s="109">
        <f>SUM(B954:M954)</f>
        <v>0</v>
      </c>
      <c r="P954" s="103"/>
      <c r="Q954" s="117">
        <v>7.9699999999999993E-2</v>
      </c>
      <c r="R954" s="11">
        <f>IF(LEFT(AJ954,6)="Direct",N954,0)</f>
        <v>0</v>
      </c>
      <c r="S954" s="6">
        <f>N954-R954</f>
        <v>0</v>
      </c>
      <c r="T954" s="20">
        <f>R954+S954</f>
        <v>0</v>
      </c>
      <c r="U954" s="11">
        <f>IF(LEFT(AJ954,9)="direct-wa", N954,0)</f>
        <v>0</v>
      </c>
      <c r="V954" s="6">
        <f>IF(AJ954="direct-wa",0,N954*Q954)</f>
        <v>0</v>
      </c>
      <c r="W954" s="20">
        <f>U954+V954</f>
        <v>0</v>
      </c>
      <c r="X954" s="11">
        <f>IF(LEFT(AJ954,9)="direct-or",N954,0)</f>
        <v>0</v>
      </c>
      <c r="Y954" s="6">
        <f>S954-V954</f>
        <v>0</v>
      </c>
      <c r="Z954" s="20">
        <f>X954+Y954</f>
        <v>0</v>
      </c>
      <c r="AA954" s="25">
        <f>IF(LEFT(AJ954,6)="Direct",O954,0)</f>
        <v>0</v>
      </c>
      <c r="AB954" s="25">
        <f>O954-AA954</f>
        <v>0</v>
      </c>
      <c r="AC954" s="25">
        <f>AA954+AB954</f>
        <v>0</v>
      </c>
      <c r="AD954" s="25">
        <f>IF(LEFT(AJ954,9)="direct-wa", O954,0)</f>
        <v>0</v>
      </c>
      <c r="AE954" s="25">
        <f>IF(AJ954="direct-wa",0,O954*Q954)</f>
        <v>0</v>
      </c>
      <c r="AF954" s="25">
        <f>AD954+AE954</f>
        <v>0</v>
      </c>
      <c r="AG954" s="25">
        <f>IF(LEFT(AJ954,9)="direct-or",O954,0)</f>
        <v>0</v>
      </c>
      <c r="AH954" s="25">
        <f>AB954-AE954</f>
        <v>0</v>
      </c>
      <c r="AI954" s="25">
        <f>AG954+AH954</f>
        <v>0</v>
      </c>
      <c r="AJ954" s="107" t="s">
        <v>48</v>
      </c>
    </row>
    <row r="955" spans="1:37" outlineLevel="2" x14ac:dyDescent="0.25">
      <c r="A955" s="102"/>
      <c r="B955" s="99"/>
      <c r="C955" s="101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9"/>
      <c r="O955" s="109"/>
      <c r="P955" s="103"/>
      <c r="Q955" s="117"/>
      <c r="R955" s="11">
        <f t="shared" ref="R955:Z955" si="1011">SUBTOTAL(9,R951:R954)</f>
        <v>0</v>
      </c>
      <c r="S955" s="6">
        <f t="shared" si="1011"/>
        <v>3874.44</v>
      </c>
      <c r="T955" s="20">
        <f t="shared" si="1011"/>
        <v>3874.44</v>
      </c>
      <c r="U955" s="11">
        <f t="shared" si="1011"/>
        <v>0</v>
      </c>
      <c r="V955" s="6">
        <f t="shared" si="1011"/>
        <v>308.792868</v>
      </c>
      <c r="W955" s="20">
        <f t="shared" si="1011"/>
        <v>308.792868</v>
      </c>
      <c r="X955" s="11">
        <f t="shared" si="1011"/>
        <v>0</v>
      </c>
      <c r="Y955" s="6">
        <f t="shared" si="1011"/>
        <v>3565.6471320000001</v>
      </c>
      <c r="Z955" s="20">
        <f t="shared" si="1011"/>
        <v>3565.6471320000001</v>
      </c>
      <c r="AA955" s="25"/>
      <c r="AB955" s="25"/>
      <c r="AC955" s="25"/>
      <c r="AD955" s="25"/>
      <c r="AE955" s="25"/>
      <c r="AF955" s="25"/>
      <c r="AG955" s="25"/>
      <c r="AH955" s="25"/>
      <c r="AI955" s="25"/>
      <c r="AJ955" s="118" t="s">
        <v>269</v>
      </c>
    </row>
    <row r="956" spans="1:37" outlineLevel="3" x14ac:dyDescent="0.25">
      <c r="A956" s="102" t="s">
        <v>164</v>
      </c>
      <c r="B956" s="99"/>
      <c r="N956" s="109">
        <f>B956</f>
        <v>0</v>
      </c>
      <c r="O956" s="109">
        <f>SUM(B956:M956)</f>
        <v>0</v>
      </c>
      <c r="P956" s="103"/>
      <c r="Q956" s="117">
        <v>1.17E-2</v>
      </c>
      <c r="R956" s="11">
        <f>IF(LEFT(AJ956,6)="Direct",N956,0)</f>
        <v>0</v>
      </c>
      <c r="S956" s="6">
        <f>N956-R956</f>
        <v>0</v>
      </c>
      <c r="T956" s="20">
        <f>R956+S956</f>
        <v>0</v>
      </c>
      <c r="U956" s="11">
        <f>IF(LEFT(AJ956,9)="direct-wa", N956,0)</f>
        <v>0</v>
      </c>
      <c r="V956" s="6">
        <f>IF(AJ956="direct-wa",0,N956*Q956)</f>
        <v>0</v>
      </c>
      <c r="W956" s="20">
        <f>U956+V956</f>
        <v>0</v>
      </c>
      <c r="X956" s="11">
        <f>IF(LEFT(AJ956,9)="direct-or",N956,0)</f>
        <v>0</v>
      </c>
      <c r="Y956" s="6">
        <f>S956-V956</f>
        <v>0</v>
      </c>
      <c r="Z956" s="20">
        <f>X956+Y956</f>
        <v>0</v>
      </c>
      <c r="AA956" s="25">
        <f>IF(LEFT(AJ956,6)="Direct",O956,0)</f>
        <v>0</v>
      </c>
      <c r="AB956" s="25">
        <f>O956-AA956</f>
        <v>0</v>
      </c>
      <c r="AC956" s="25">
        <f>AA956+AB956</f>
        <v>0</v>
      </c>
      <c r="AD956" s="25">
        <f>IF(LEFT(AJ956,9)="direct-wa", O956,0)</f>
        <v>0</v>
      </c>
      <c r="AE956" s="25">
        <f>IF(AJ956="direct-wa",0,O956*Q956)</f>
        <v>0</v>
      </c>
      <c r="AF956" s="25">
        <f>AD956+AE956</f>
        <v>0</v>
      </c>
      <c r="AG956" s="25">
        <f>IF(LEFT(AJ956,9)="direct-or",O956,0)</f>
        <v>0</v>
      </c>
      <c r="AH956" s="25">
        <f>AB956-AE956</f>
        <v>0</v>
      </c>
      <c r="AI956" s="25">
        <f>AG956+AH956</f>
        <v>0</v>
      </c>
      <c r="AJ956" s="107" t="s">
        <v>262</v>
      </c>
    </row>
    <row r="957" spans="1:37" outlineLevel="3" x14ac:dyDescent="0.25">
      <c r="A957" s="102" t="s">
        <v>164</v>
      </c>
      <c r="B957" s="99"/>
      <c r="N957" s="109">
        <f>B957</f>
        <v>0</v>
      </c>
      <c r="O957" s="109">
        <f>SUM(B957:M957)</f>
        <v>0</v>
      </c>
      <c r="P957" s="103"/>
      <c r="Q957" s="117">
        <v>1.17E-2</v>
      </c>
      <c r="R957" s="11">
        <f>IF(LEFT(AJ957,6)="Direct",N957,0)</f>
        <v>0</v>
      </c>
      <c r="S957" s="6">
        <f>N957-R957</f>
        <v>0</v>
      </c>
      <c r="T957" s="20">
        <f>R957+S957</f>
        <v>0</v>
      </c>
      <c r="U957" s="11">
        <f>IF(LEFT(AJ957,9)="direct-wa", N957,0)</f>
        <v>0</v>
      </c>
      <c r="V957" s="6">
        <f>IF(AJ957="direct-wa",0,N957*Q957)</f>
        <v>0</v>
      </c>
      <c r="W957" s="20">
        <f>U957+V957</f>
        <v>0</v>
      </c>
      <c r="X957" s="11">
        <f>IF(LEFT(AJ957,9)="direct-or",N957,0)</f>
        <v>0</v>
      </c>
      <c r="Y957" s="6">
        <f>S957-V957</f>
        <v>0</v>
      </c>
      <c r="Z957" s="20">
        <f>X957+Y957</f>
        <v>0</v>
      </c>
      <c r="AA957" s="25">
        <f>IF(LEFT(AJ957,6)="Direct",O957,0)</f>
        <v>0</v>
      </c>
      <c r="AB957" s="25">
        <f>O957-AA957</f>
        <v>0</v>
      </c>
      <c r="AC957" s="25">
        <f>AA957+AB957</f>
        <v>0</v>
      </c>
      <c r="AD957" s="25">
        <f>IF(LEFT(AJ957,9)="direct-wa", O957,0)</f>
        <v>0</v>
      </c>
      <c r="AE957" s="25">
        <f>IF(AJ957="direct-wa",0,O957*Q957)</f>
        <v>0</v>
      </c>
      <c r="AF957" s="25">
        <f>AD957+AE957</f>
        <v>0</v>
      </c>
      <c r="AG957" s="25">
        <f>IF(LEFT(AJ957,9)="direct-or",O957,0)</f>
        <v>0</v>
      </c>
      <c r="AH957" s="25">
        <f>AB957-AE957</f>
        <v>0</v>
      </c>
      <c r="AI957" s="25">
        <f>AG957+AH957</f>
        <v>0</v>
      </c>
      <c r="AJ957" s="107" t="s">
        <v>262</v>
      </c>
    </row>
    <row r="958" spans="1:37" outlineLevel="3" x14ac:dyDescent="0.25">
      <c r="A958" s="102" t="s">
        <v>164</v>
      </c>
      <c r="B958" s="99">
        <v>195.51</v>
      </c>
      <c r="N958" s="109">
        <f>B958</f>
        <v>195.51</v>
      </c>
      <c r="O958" s="109">
        <f>SUM(B958:M958)</f>
        <v>195.51</v>
      </c>
      <c r="P958" s="103"/>
      <c r="Q958" s="117">
        <v>1.17E-2</v>
      </c>
      <c r="R958" s="11">
        <f>IF(LEFT(AJ958,6)="Direct",N958,0)</f>
        <v>0</v>
      </c>
      <c r="S958" s="6">
        <f>N958-R958</f>
        <v>195.51</v>
      </c>
      <c r="T958" s="20">
        <f>R958+S958</f>
        <v>195.51</v>
      </c>
      <c r="U958" s="11">
        <f>IF(LEFT(AJ958,9)="direct-wa", N958,0)</f>
        <v>0</v>
      </c>
      <c r="V958" s="6">
        <f>IF(AJ958="direct-wa",0,N958*Q958)</f>
        <v>2.2874669999999999</v>
      </c>
      <c r="W958" s="20">
        <f>U958+V958</f>
        <v>2.2874669999999999</v>
      </c>
      <c r="X958" s="11">
        <f>IF(LEFT(AJ958,9)="direct-or",N958,0)</f>
        <v>0</v>
      </c>
      <c r="Y958" s="6">
        <f>S958-V958</f>
        <v>193.222533</v>
      </c>
      <c r="Z958" s="20">
        <f>X958+Y958</f>
        <v>193.222533</v>
      </c>
      <c r="AA958" s="25">
        <f>IF(LEFT(AJ958,6)="Direct",O958,0)</f>
        <v>0</v>
      </c>
      <c r="AB958" s="25">
        <f>O958-AA958</f>
        <v>195.51</v>
      </c>
      <c r="AC958" s="25">
        <f>AA958+AB958</f>
        <v>195.51</v>
      </c>
      <c r="AD958" s="25">
        <f>IF(LEFT(AJ958,9)="direct-wa", O958,0)</f>
        <v>0</v>
      </c>
      <c r="AE958" s="25">
        <f>IF(AJ958="direct-wa",0,O958*Q958)</f>
        <v>2.2874669999999999</v>
      </c>
      <c r="AF958" s="25">
        <f>AD958+AE958</f>
        <v>2.2874669999999999</v>
      </c>
      <c r="AG958" s="25">
        <f>IF(LEFT(AJ958,9)="direct-or",O958,0)</f>
        <v>0</v>
      </c>
      <c r="AH958" s="25">
        <f>AB958-AE958</f>
        <v>193.222533</v>
      </c>
      <c r="AI958" s="25">
        <f>AG958+AH958</f>
        <v>193.222533</v>
      </c>
      <c r="AJ958" s="107" t="s">
        <v>262</v>
      </c>
    </row>
    <row r="959" spans="1:37" outlineLevel="2" x14ac:dyDescent="0.25">
      <c r="A959" s="102"/>
      <c r="B959" s="99"/>
      <c r="C959" s="101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9"/>
      <c r="O959" s="109"/>
      <c r="P959" s="103"/>
      <c r="Q959" s="117"/>
      <c r="R959" s="137">
        <f t="shared" ref="R959:Z959" si="1012">SUBTOTAL(9,R956:R958)</f>
        <v>0</v>
      </c>
      <c r="S959" s="6">
        <f t="shared" si="1012"/>
        <v>195.51</v>
      </c>
      <c r="T959" s="6">
        <f t="shared" si="1012"/>
        <v>195.51</v>
      </c>
      <c r="U959" s="137">
        <f t="shared" si="1012"/>
        <v>0</v>
      </c>
      <c r="V959" s="6">
        <f t="shared" si="1012"/>
        <v>2.2874669999999999</v>
      </c>
      <c r="W959" s="6">
        <f t="shared" si="1012"/>
        <v>2.2874669999999999</v>
      </c>
      <c r="X959" s="137">
        <f t="shared" si="1012"/>
        <v>0</v>
      </c>
      <c r="Y959" s="6">
        <f t="shared" si="1012"/>
        <v>193.222533</v>
      </c>
      <c r="Z959" s="6">
        <f t="shared" si="1012"/>
        <v>193.222533</v>
      </c>
      <c r="AA959" s="25"/>
      <c r="AB959" s="25"/>
      <c r="AC959" s="25"/>
      <c r="AD959" s="25"/>
      <c r="AE959" s="25"/>
      <c r="AF959" s="25"/>
      <c r="AG959" s="25"/>
      <c r="AH959" s="25"/>
      <c r="AI959" s="25"/>
      <c r="AJ959" s="140" t="s">
        <v>270</v>
      </c>
      <c r="AK959" s="141"/>
    </row>
    <row r="960" spans="1:37" outlineLevel="1" x14ac:dyDescent="0.25">
      <c r="A960" s="128" t="s">
        <v>163</v>
      </c>
      <c r="B960" s="119"/>
      <c r="C960" s="120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1"/>
      <c r="O960" s="121"/>
      <c r="P960" s="122"/>
      <c r="Q960" s="123"/>
      <c r="R960" s="125">
        <f t="shared" ref="R960:Z960" si="1013">SUBTOTAL(9,R891:R958)</f>
        <v>57726.549999999988</v>
      </c>
      <c r="S960" s="125">
        <f t="shared" si="1013"/>
        <v>396380.83000000007</v>
      </c>
      <c r="T960" s="125">
        <f t="shared" si="1013"/>
        <v>454107.38000000006</v>
      </c>
      <c r="U960" s="125">
        <f t="shared" si="1013"/>
        <v>5914.63</v>
      </c>
      <c r="V960" s="125">
        <f t="shared" si="1013"/>
        <v>40240.343956999997</v>
      </c>
      <c r="W960" s="125">
        <f t="shared" si="1013"/>
        <v>46154.973956999995</v>
      </c>
      <c r="X960" s="125">
        <f t="shared" si="1013"/>
        <v>51811.919999999991</v>
      </c>
      <c r="Y960" s="125">
        <f t="shared" si="1013"/>
        <v>356140.48604300007</v>
      </c>
      <c r="Z960" s="125">
        <f t="shared" si="1013"/>
        <v>407952.40604300005</v>
      </c>
      <c r="AA960" s="125"/>
      <c r="AB960" s="125"/>
      <c r="AC960" s="125"/>
      <c r="AD960" s="125"/>
      <c r="AE960" s="125"/>
      <c r="AF960" s="125"/>
      <c r="AG960" s="125"/>
      <c r="AH960" s="125"/>
      <c r="AI960" s="125"/>
      <c r="AJ960" s="120"/>
      <c r="AK960" s="141"/>
    </row>
    <row r="961" spans="1:36" x14ac:dyDescent="0.25">
      <c r="A961" s="100" t="s">
        <v>165</v>
      </c>
      <c r="B961" s="99"/>
      <c r="C961" s="101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9"/>
      <c r="O961" s="109"/>
      <c r="P961" s="103"/>
      <c r="Q961" s="117"/>
      <c r="R961" s="6">
        <f t="shared" ref="R961:Z961" si="1014">SUBTOTAL(9,R8:R958)</f>
        <v>1026321.9599999997</v>
      </c>
      <c r="S961" s="6">
        <f t="shared" si="1014"/>
        <v>12033310.99000001</v>
      </c>
      <c r="T961" s="6">
        <f t="shared" si="1014"/>
        <v>13059632.950000009</v>
      </c>
      <c r="U961" s="6">
        <f t="shared" si="1014"/>
        <v>69923.47</v>
      </c>
      <c r="V961" s="6">
        <f t="shared" si="1014"/>
        <v>1245592.0664034009</v>
      </c>
      <c r="W961" s="6">
        <f t="shared" si="1014"/>
        <v>1315515.5364034011</v>
      </c>
      <c r="X961" s="6">
        <f t="shared" si="1014"/>
        <v>956398.49</v>
      </c>
      <c r="Y961" s="6">
        <f t="shared" si="1014"/>
        <v>10787718.923596594</v>
      </c>
      <c r="Z961" s="6">
        <f t="shared" si="1014"/>
        <v>11744117.413596598</v>
      </c>
      <c r="AA961" s="25"/>
      <c r="AB961" s="25"/>
      <c r="AC961" s="25"/>
      <c r="AD961" s="25"/>
      <c r="AE961" s="25"/>
      <c r="AF961" s="25"/>
      <c r="AG961" s="25"/>
      <c r="AH961" s="25"/>
      <c r="AI961" s="25"/>
      <c r="AJ961" s="106"/>
    </row>
  </sheetData>
  <sortState ref="A8:AJ767">
    <sortCondition ref="A8:A767"/>
    <sortCondition ref="AJ8:AJ767"/>
  </sortState>
  <mergeCells count="3">
    <mergeCell ref="R5:T5"/>
    <mergeCell ref="U5:W5"/>
    <mergeCell ref="X5:Z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7"/>
  <sheetViews>
    <sheetView showGridLines="0" topLeftCell="C1" workbookViewId="0">
      <selection activeCell="O76" sqref="O76"/>
    </sheetView>
  </sheetViews>
  <sheetFormatPr defaultRowHeight="15" outlineLevelCol="1" x14ac:dyDescent="0.25"/>
  <cols>
    <col min="1" max="1" width="0" hidden="1" customWidth="1" outlineLevel="1"/>
    <col min="2" max="2" width="53.85546875" hidden="1" customWidth="1" outlineLevel="1"/>
    <col min="3" max="3" width="1.5703125" customWidth="1" collapsed="1"/>
    <col min="4" max="4" width="2.42578125" customWidth="1"/>
    <col min="6" max="6" width="53.28515625" bestFit="1" customWidth="1"/>
    <col min="7" max="7" width="11.5703125" customWidth="1"/>
    <col min="8" max="8" width="4.42578125" customWidth="1"/>
    <col min="9" max="9" width="11.5703125" customWidth="1"/>
    <col min="10" max="10" width="4.7109375" customWidth="1"/>
    <col min="11" max="11" width="11.5703125" customWidth="1"/>
  </cols>
  <sheetData>
    <row r="1" spans="1:12" x14ac:dyDescent="0.25">
      <c r="A1" s="41"/>
      <c r="B1" s="41"/>
      <c r="C1" s="45" t="s">
        <v>171</v>
      </c>
      <c r="D1" s="45"/>
      <c r="E1" s="45"/>
      <c r="F1" s="46"/>
      <c r="G1" s="41"/>
      <c r="H1" s="41"/>
      <c r="I1" s="41"/>
      <c r="J1" s="41"/>
      <c r="K1" s="47"/>
      <c r="L1" s="41"/>
    </row>
    <row r="2" spans="1:12" x14ac:dyDescent="0.25">
      <c r="A2" s="48"/>
      <c r="B2" s="48"/>
      <c r="C2" s="45" t="s">
        <v>194</v>
      </c>
      <c r="D2" s="45"/>
      <c r="E2" s="45"/>
      <c r="F2" s="45"/>
      <c r="G2" s="48"/>
      <c r="H2" s="48"/>
      <c r="I2" s="48"/>
      <c r="J2" s="48"/>
      <c r="K2" s="47"/>
      <c r="L2" s="48"/>
    </row>
    <row r="3" spans="1:12" x14ac:dyDescent="0.25">
      <c r="A3" s="48"/>
      <c r="B3" s="48"/>
      <c r="C3" s="45" t="s">
        <v>195</v>
      </c>
      <c r="D3" s="45"/>
      <c r="E3" s="45"/>
      <c r="F3" s="45"/>
      <c r="G3" s="46"/>
      <c r="H3" s="48"/>
      <c r="I3" s="48"/>
      <c r="J3" s="48"/>
      <c r="K3" s="48"/>
      <c r="L3" s="48"/>
    </row>
    <row r="4" spans="1:12" x14ac:dyDescent="0.25">
      <c r="A4" s="48"/>
      <c r="B4" s="48"/>
      <c r="C4" s="104" t="s">
        <v>291</v>
      </c>
      <c r="D4" s="49"/>
      <c r="E4" s="49"/>
      <c r="F4" s="49"/>
      <c r="G4" s="44" t="s">
        <v>196</v>
      </c>
      <c r="H4" s="48"/>
      <c r="I4" s="48"/>
      <c r="J4" s="48"/>
      <c r="K4" s="48"/>
      <c r="L4" s="48"/>
    </row>
    <row r="5" spans="1:12" x14ac:dyDescent="0.25">
      <c r="A5" s="48"/>
      <c r="B5" s="48"/>
      <c r="C5" s="50"/>
      <c r="D5" s="50"/>
      <c r="E5" s="51"/>
      <c r="F5" s="52"/>
      <c r="G5" s="48"/>
      <c r="H5" s="48"/>
      <c r="I5" s="48"/>
      <c r="J5" s="48"/>
      <c r="K5" s="48"/>
      <c r="L5" s="48"/>
    </row>
    <row r="6" spans="1:12" x14ac:dyDescent="0.25">
      <c r="A6" s="48"/>
      <c r="B6" s="48"/>
      <c r="C6" s="41"/>
      <c r="D6" s="45"/>
      <c r="E6" s="45"/>
      <c r="F6" s="45"/>
      <c r="G6" s="54" t="s">
        <v>169</v>
      </c>
      <c r="H6" s="41"/>
      <c r="I6" s="54" t="s">
        <v>167</v>
      </c>
      <c r="J6" s="41"/>
      <c r="K6" s="55" t="s">
        <v>168</v>
      </c>
      <c r="L6" s="48"/>
    </row>
    <row r="7" spans="1:12" x14ac:dyDescent="0.25">
      <c r="A7" s="48"/>
      <c r="B7" s="48"/>
      <c r="C7" s="53" t="s">
        <v>197</v>
      </c>
      <c r="D7" s="45"/>
      <c r="E7" s="45"/>
      <c r="F7" s="45"/>
      <c r="G7" s="71"/>
      <c r="H7" s="41"/>
      <c r="I7" s="71"/>
      <c r="J7" s="41"/>
      <c r="K7" s="72"/>
      <c r="L7" s="48"/>
    </row>
    <row r="8" spans="1:12" x14ac:dyDescent="0.25">
      <c r="A8" s="48"/>
      <c r="B8" s="48"/>
      <c r="C8" s="52"/>
      <c r="D8" s="50" t="s">
        <v>198</v>
      </c>
      <c r="E8" s="56"/>
      <c r="F8" s="50"/>
      <c r="G8" s="57"/>
      <c r="H8" s="41"/>
      <c r="I8" s="57"/>
      <c r="J8" s="48"/>
      <c r="K8" s="48"/>
      <c r="L8" s="48"/>
    </row>
    <row r="9" spans="1:12" x14ac:dyDescent="0.25">
      <c r="A9" s="48"/>
      <c r="B9" s="48"/>
      <c r="C9" s="50"/>
      <c r="D9" s="50"/>
      <c r="E9" s="58" t="s">
        <v>199</v>
      </c>
      <c r="F9" s="58"/>
      <c r="G9" s="57"/>
      <c r="H9" s="41"/>
      <c r="I9" s="57"/>
      <c r="J9" s="48"/>
      <c r="K9" s="48"/>
      <c r="L9" s="48"/>
    </row>
    <row r="10" spans="1:12" x14ac:dyDescent="0.25">
      <c r="A10" s="44" t="s">
        <v>0</v>
      </c>
      <c r="B10" s="44" t="s">
        <v>72</v>
      </c>
      <c r="C10" s="50"/>
      <c r="D10" s="50"/>
      <c r="E10" s="51" t="s">
        <v>0</v>
      </c>
      <c r="F10" s="52" t="s">
        <v>200</v>
      </c>
      <c r="G10" s="59">
        <f>VLOOKUP(B10,'JAN Detail Report'!$A$7:$Z$958,20,FALSE)</f>
        <v>50788.280000000006</v>
      </c>
      <c r="H10" s="41"/>
      <c r="I10" s="59">
        <f>VLOOKUP(B10,'JAN Detail Report'!$A$7:$Z$958,23,FALSE)</f>
        <v>4728.388868</v>
      </c>
      <c r="J10" s="41"/>
      <c r="K10" s="59">
        <f>VLOOKUP(B10,'JAN Detail Report'!$A$7:$Z$958,26,FALSE)</f>
        <v>46059.891132000004</v>
      </c>
      <c r="L10" s="48"/>
    </row>
    <row r="11" spans="1:12" x14ac:dyDescent="0.25">
      <c r="A11" s="44" t="s">
        <v>1</v>
      </c>
      <c r="B11" s="44" t="s">
        <v>74</v>
      </c>
      <c r="C11" s="50"/>
      <c r="D11" s="50"/>
      <c r="E11" s="51" t="s">
        <v>1</v>
      </c>
      <c r="F11" s="60" t="s">
        <v>201</v>
      </c>
      <c r="G11" s="110">
        <v>0</v>
      </c>
      <c r="H11" s="105"/>
      <c r="I11" s="110">
        <v>0</v>
      </c>
      <c r="J11" s="105"/>
      <c r="K11" s="110">
        <v>0</v>
      </c>
      <c r="L11" s="48"/>
    </row>
    <row r="12" spans="1:12" x14ac:dyDescent="0.25">
      <c r="A12" s="44" t="s">
        <v>2</v>
      </c>
      <c r="B12" s="44" t="s">
        <v>75</v>
      </c>
      <c r="C12" s="50"/>
      <c r="D12" s="50"/>
      <c r="E12" s="61" t="s">
        <v>2</v>
      </c>
      <c r="F12" s="60" t="s">
        <v>202</v>
      </c>
      <c r="G12" s="110">
        <f>VLOOKUP(B12,'JAN Detail Report'!$A$7:$Z$958,20,FALSE)</f>
        <v>0</v>
      </c>
      <c r="H12" s="105"/>
      <c r="I12" s="110">
        <f>VLOOKUP(B12,'JAN Detail Report'!$A$7:$Z$958,23,FALSE)</f>
        <v>0</v>
      </c>
      <c r="J12" s="105"/>
      <c r="K12" s="110">
        <f>VLOOKUP(B12,'JAN Detail Report'!$A$7:$Z$958,26,FALSE)</f>
        <v>0</v>
      </c>
      <c r="L12" s="48"/>
    </row>
    <row r="13" spans="1:12" x14ac:dyDescent="0.25">
      <c r="A13" s="44" t="s">
        <v>3</v>
      </c>
      <c r="B13" s="44" t="s">
        <v>77</v>
      </c>
      <c r="C13" s="50"/>
      <c r="D13" s="50"/>
      <c r="E13" s="51" t="s">
        <v>3</v>
      </c>
      <c r="F13" s="60" t="s">
        <v>203</v>
      </c>
      <c r="G13" s="110">
        <f>VLOOKUP(B13,'JAN Detail Report'!$A$7:$Z$958,20,FALSE)</f>
        <v>197832.31000000003</v>
      </c>
      <c r="H13" s="105"/>
      <c r="I13" s="110">
        <f>VLOOKUP(B13,'JAN Detail Report'!$A$7:$Z$958,23,FALSE)</f>
        <v>18282.781559000003</v>
      </c>
      <c r="J13" s="105"/>
      <c r="K13" s="110">
        <f>VLOOKUP(B13,'JAN Detail Report'!$A$7:$Z$958,26,FALSE)</f>
        <v>179549.52844100003</v>
      </c>
      <c r="L13" s="48"/>
    </row>
    <row r="14" spans="1:12" x14ac:dyDescent="0.25">
      <c r="A14" s="44" t="s">
        <v>4</v>
      </c>
      <c r="B14" s="44" t="s">
        <v>79</v>
      </c>
      <c r="C14" s="50"/>
      <c r="D14" s="50"/>
      <c r="E14" s="51" t="s">
        <v>4</v>
      </c>
      <c r="F14" s="52" t="s">
        <v>204</v>
      </c>
      <c r="G14" s="110">
        <f>VLOOKUP(B14,'JAN Detail Report'!$A$7:$Z$958,20,FALSE)</f>
        <v>0</v>
      </c>
      <c r="H14" s="105"/>
      <c r="I14" s="110">
        <f>VLOOKUP(B14,'JAN Detail Report'!$A$7:$Z$958,23,FALSE)</f>
        <v>0</v>
      </c>
      <c r="J14" s="105"/>
      <c r="K14" s="110">
        <f>VLOOKUP(B14,'JAN Detail Report'!$A$7:$Z$958,26,FALSE)</f>
        <v>0</v>
      </c>
      <c r="L14" s="48"/>
    </row>
    <row r="15" spans="1:12" x14ac:dyDescent="0.25">
      <c r="A15" s="48"/>
      <c r="B15" s="48"/>
      <c r="C15" s="50"/>
      <c r="D15" s="50"/>
      <c r="E15" s="51"/>
      <c r="F15" s="52"/>
      <c r="G15" s="57"/>
      <c r="H15" s="41"/>
      <c r="I15" s="69"/>
      <c r="J15" s="41"/>
      <c r="K15" s="69"/>
      <c r="L15" s="48"/>
    </row>
    <row r="16" spans="1:12" x14ac:dyDescent="0.25">
      <c r="A16" s="41"/>
      <c r="B16" s="44" t="s">
        <v>205</v>
      </c>
      <c r="C16" s="50"/>
      <c r="D16" s="50"/>
      <c r="E16" s="58" t="s">
        <v>206</v>
      </c>
      <c r="F16" s="58"/>
      <c r="G16" s="57"/>
      <c r="H16" s="41"/>
      <c r="I16" s="69"/>
      <c r="J16" s="41"/>
      <c r="K16" s="69"/>
      <c r="L16" s="48"/>
    </row>
    <row r="17" spans="1:12" x14ac:dyDescent="0.25">
      <c r="A17" s="44" t="s">
        <v>5</v>
      </c>
      <c r="B17" s="44" t="s">
        <v>81</v>
      </c>
      <c r="C17" s="50"/>
      <c r="D17" s="50"/>
      <c r="E17" s="51" t="s">
        <v>5</v>
      </c>
      <c r="F17" s="52" t="s">
        <v>200</v>
      </c>
      <c r="G17" s="40">
        <f>VLOOKUP(B17,'JAN Detail Report'!$A$7:$Z$910,20,FALSE)</f>
        <v>15009.05</v>
      </c>
      <c r="H17" s="41"/>
      <c r="I17" s="40">
        <f>VLOOKUP(B17,'JAN Detail Report'!$A$7:$Z$910,23,FALSE)</f>
        <v>1397.3425549999999</v>
      </c>
      <c r="J17" s="41"/>
      <c r="K17" s="40">
        <f>VLOOKUP(B17,'JAN Detail Report'!$A$7:$Z$910,26,FALSE)</f>
        <v>13611.707445</v>
      </c>
      <c r="L17" s="48"/>
    </row>
    <row r="18" spans="1:12" x14ac:dyDescent="0.25">
      <c r="A18" s="48"/>
      <c r="B18" s="48"/>
      <c r="C18" s="50"/>
      <c r="D18" s="50"/>
      <c r="E18" s="51"/>
      <c r="F18" s="52" t="s">
        <v>207</v>
      </c>
      <c r="G18" s="57">
        <f>SUM(G10:G17)</f>
        <v>263629.64</v>
      </c>
      <c r="H18" s="57"/>
      <c r="I18" s="57">
        <f>SUM(I10:I17)</f>
        <v>24408.512982000004</v>
      </c>
      <c r="J18" s="57"/>
      <c r="K18" s="57">
        <f>SUM(K10:K17)</f>
        <v>239221.12701800006</v>
      </c>
      <c r="L18" s="48"/>
    </row>
    <row r="19" spans="1:12" x14ac:dyDescent="0.25">
      <c r="A19" s="48"/>
      <c r="B19" s="48"/>
      <c r="C19" s="50"/>
      <c r="D19" s="50"/>
      <c r="E19" s="51"/>
      <c r="F19" s="52"/>
      <c r="G19" s="57"/>
      <c r="H19" s="41"/>
      <c r="I19" s="57"/>
      <c r="J19" s="41"/>
      <c r="K19" s="57"/>
      <c r="L19" s="48"/>
    </row>
    <row r="20" spans="1:12" x14ac:dyDescent="0.25">
      <c r="A20" s="48"/>
      <c r="B20" s="48"/>
      <c r="C20" s="52"/>
      <c r="D20" s="50" t="s">
        <v>208</v>
      </c>
      <c r="E20" s="56"/>
      <c r="F20" s="50"/>
      <c r="G20" s="57"/>
      <c r="H20" s="41"/>
      <c r="I20" s="57"/>
      <c r="J20" s="41"/>
      <c r="K20" s="57"/>
      <c r="L20" s="48"/>
    </row>
    <row r="21" spans="1:12" x14ac:dyDescent="0.25">
      <c r="A21" s="41"/>
      <c r="B21" s="44" t="s">
        <v>209</v>
      </c>
      <c r="C21" s="50"/>
      <c r="D21" s="50"/>
      <c r="E21" s="58" t="s">
        <v>199</v>
      </c>
      <c r="F21" s="58"/>
      <c r="G21" s="57"/>
      <c r="H21" s="41"/>
      <c r="I21" s="57"/>
      <c r="J21" s="41"/>
      <c r="K21" s="57"/>
      <c r="L21" s="48"/>
    </row>
    <row r="22" spans="1:12" x14ac:dyDescent="0.25">
      <c r="A22" s="44" t="s">
        <v>6</v>
      </c>
      <c r="B22" s="44" t="s">
        <v>83</v>
      </c>
      <c r="C22" s="50"/>
      <c r="D22" s="50"/>
      <c r="E22" s="51" t="s">
        <v>6</v>
      </c>
      <c r="F22" s="46" t="s">
        <v>210</v>
      </c>
      <c r="G22" s="40">
        <f>VLOOKUP(B22,'JAN Detail Report'!$A$7:$Z$910,20,FALSE)</f>
        <v>10526.54</v>
      </c>
      <c r="H22" s="41"/>
      <c r="I22" s="40">
        <f>VLOOKUP(B22,'JAN Detail Report'!$A$7:$Z$910,23,FALSE)</f>
        <v>980.02087400000005</v>
      </c>
      <c r="J22" s="41"/>
      <c r="K22" s="40">
        <f>VLOOKUP(B22,'JAN Detail Report'!$A$7:$Z$910,26,FALSE)</f>
        <v>9546.5191260000011</v>
      </c>
      <c r="L22" s="48"/>
    </row>
    <row r="23" spans="1:12" x14ac:dyDescent="0.25">
      <c r="A23" s="48"/>
      <c r="B23" s="48"/>
      <c r="C23" s="50"/>
      <c r="D23" s="50"/>
      <c r="E23" s="51"/>
      <c r="F23" s="60" t="s">
        <v>211</v>
      </c>
      <c r="G23" s="57">
        <f>G22</f>
        <v>10526.54</v>
      </c>
      <c r="H23" s="41"/>
      <c r="I23" s="57">
        <f>I22</f>
        <v>980.02087400000005</v>
      </c>
      <c r="J23" s="41"/>
      <c r="K23" s="57">
        <f>K22</f>
        <v>9546.5191260000011</v>
      </c>
      <c r="L23" s="48"/>
    </row>
    <row r="24" spans="1:12" x14ac:dyDescent="0.25">
      <c r="A24" s="48"/>
      <c r="B24" s="48"/>
      <c r="C24" s="50"/>
      <c r="D24" s="50"/>
      <c r="E24" s="51"/>
      <c r="F24" s="46"/>
      <c r="G24" s="57"/>
      <c r="H24" s="41"/>
      <c r="I24" s="57"/>
      <c r="J24" s="41"/>
      <c r="K24" s="57"/>
      <c r="L24" s="48"/>
    </row>
    <row r="25" spans="1:12" x14ac:dyDescent="0.25">
      <c r="A25" s="48"/>
      <c r="B25" s="48"/>
      <c r="C25" s="52"/>
      <c r="D25" s="50" t="s">
        <v>212</v>
      </c>
      <c r="E25" s="56"/>
      <c r="F25" s="50"/>
      <c r="G25" s="57"/>
      <c r="H25" s="41"/>
      <c r="I25" s="57"/>
      <c r="J25" s="41"/>
      <c r="K25" s="57"/>
      <c r="L25" s="48"/>
    </row>
    <row r="26" spans="1:12" x14ac:dyDescent="0.25">
      <c r="A26" s="48"/>
      <c r="B26" s="48"/>
      <c r="C26" s="50"/>
      <c r="D26" s="50"/>
      <c r="E26" s="58" t="s">
        <v>199</v>
      </c>
      <c r="F26" s="58"/>
      <c r="G26" s="57"/>
      <c r="H26" s="41"/>
      <c r="I26" s="57"/>
      <c r="J26" s="41"/>
      <c r="K26" s="57"/>
      <c r="L26" s="48"/>
    </row>
    <row r="27" spans="1:12" x14ac:dyDescent="0.25">
      <c r="A27" s="44" t="s">
        <v>7</v>
      </c>
      <c r="B27" s="44" t="s">
        <v>85</v>
      </c>
      <c r="C27" s="50"/>
      <c r="D27" s="50"/>
      <c r="E27" s="51" t="s">
        <v>7</v>
      </c>
      <c r="F27" s="46" t="s">
        <v>210</v>
      </c>
      <c r="G27" s="59">
        <f>VLOOKUP(B27,'JAN Detail Report'!$A$7:$Z$910,20,FALSE)</f>
        <v>143575.85999999999</v>
      </c>
      <c r="H27" s="41"/>
      <c r="I27" s="59">
        <f>VLOOKUP(B27,'JAN Detail Report'!$A$7:$Z$910,23,FALSE)</f>
        <v>13366.912566000001</v>
      </c>
      <c r="J27" s="41"/>
      <c r="K27" s="59">
        <f>VLOOKUP(B27,'JAN Detail Report'!$A$7:$Z$910,26,FALSE)</f>
        <v>130208.94743399999</v>
      </c>
      <c r="L27" s="48"/>
    </row>
    <row r="28" spans="1:12" x14ac:dyDescent="0.25">
      <c r="A28" s="44" t="s">
        <v>87</v>
      </c>
      <c r="B28" s="44" t="s">
        <v>88</v>
      </c>
      <c r="C28" s="50"/>
      <c r="D28" s="50"/>
      <c r="E28" s="61" t="s">
        <v>87</v>
      </c>
      <c r="F28" s="46" t="s">
        <v>213</v>
      </c>
      <c r="G28" s="59">
        <v>0</v>
      </c>
      <c r="H28" s="41"/>
      <c r="I28" s="59">
        <v>0</v>
      </c>
      <c r="J28" s="41"/>
      <c r="K28" s="59">
        <v>0</v>
      </c>
      <c r="L28" s="48"/>
    </row>
    <row r="29" spans="1:12" x14ac:dyDescent="0.25">
      <c r="A29" s="48"/>
      <c r="B29" s="48"/>
      <c r="C29" s="50"/>
      <c r="D29" s="50"/>
      <c r="E29" s="51"/>
      <c r="F29" s="52"/>
      <c r="G29" s="57"/>
      <c r="H29" s="41"/>
      <c r="I29" s="57"/>
      <c r="J29" s="41"/>
      <c r="K29" s="57"/>
      <c r="L29" s="48"/>
    </row>
    <row r="30" spans="1:12" x14ac:dyDescent="0.25">
      <c r="A30" s="48"/>
      <c r="B30" s="48"/>
      <c r="C30" s="50"/>
      <c r="D30" s="50"/>
      <c r="E30" s="58" t="s">
        <v>206</v>
      </c>
      <c r="F30" s="58"/>
      <c r="G30" s="57"/>
      <c r="H30" s="41"/>
      <c r="I30" s="57"/>
      <c r="J30" s="41"/>
      <c r="K30" s="57"/>
      <c r="L30" s="48"/>
    </row>
    <row r="31" spans="1:12" x14ac:dyDescent="0.25">
      <c r="A31" s="44" t="s">
        <v>8</v>
      </c>
      <c r="B31" s="44" t="s">
        <v>89</v>
      </c>
      <c r="C31" s="50"/>
      <c r="D31" s="50"/>
      <c r="E31" s="51" t="s">
        <v>8</v>
      </c>
      <c r="F31" s="46" t="s">
        <v>210</v>
      </c>
      <c r="G31" s="40">
        <f>VLOOKUP(B31,'JAN Detail Report'!$A$7:$Z$910,20,FALSE)</f>
        <v>92056.47</v>
      </c>
      <c r="H31" s="41"/>
      <c r="I31" s="40">
        <f>VLOOKUP(B31,'JAN Detail Report'!$A$7:$Z$910,23,FALSE)</f>
        <v>8570.4573569999993</v>
      </c>
      <c r="J31" s="41"/>
      <c r="K31" s="40">
        <f>VLOOKUP(B31,'JAN Detail Report'!$A$7:$Z$910,26,FALSE)</f>
        <v>83486.012642999995</v>
      </c>
      <c r="L31" s="48"/>
    </row>
    <row r="32" spans="1:12" x14ac:dyDescent="0.25">
      <c r="A32" s="48"/>
      <c r="B32" s="48"/>
      <c r="C32" s="50"/>
      <c r="D32" s="50"/>
      <c r="E32" s="51"/>
      <c r="F32" s="60" t="s">
        <v>214</v>
      </c>
      <c r="G32" s="57">
        <f>G27+G28+G31</f>
        <v>235632.33</v>
      </c>
      <c r="H32" s="57"/>
      <c r="I32" s="57">
        <f>I27+I28+I31</f>
        <v>21937.369922999998</v>
      </c>
      <c r="J32" s="57"/>
      <c r="K32" s="57">
        <f>K27+K28+K31</f>
        <v>213694.96007699997</v>
      </c>
      <c r="L32" s="48"/>
    </row>
    <row r="33" spans="1:12" x14ac:dyDescent="0.25">
      <c r="A33" s="48"/>
      <c r="B33" s="48"/>
      <c r="C33" s="50"/>
      <c r="D33" s="50"/>
      <c r="E33" s="51"/>
      <c r="F33" s="46"/>
      <c r="G33" s="62"/>
      <c r="H33" s="41"/>
      <c r="I33" s="62"/>
      <c r="J33" s="41"/>
      <c r="K33" s="62"/>
      <c r="L33" s="48"/>
    </row>
    <row r="34" spans="1:12" x14ac:dyDescent="0.25">
      <c r="A34" s="48"/>
      <c r="B34" s="48"/>
      <c r="C34" s="50"/>
      <c r="D34" s="50"/>
      <c r="E34" s="51"/>
      <c r="F34" s="60" t="s">
        <v>215</v>
      </c>
      <c r="G34" s="57">
        <f>G32+G23+G18</f>
        <v>509788.51</v>
      </c>
      <c r="H34" s="57"/>
      <c r="I34" s="57">
        <f>I32+I23+I18</f>
        <v>47325.903779</v>
      </c>
      <c r="J34" s="57"/>
      <c r="K34" s="57">
        <f>K32+K23+K18</f>
        <v>462462.60622100002</v>
      </c>
      <c r="L34" s="48"/>
    </row>
    <row r="35" spans="1:12" x14ac:dyDescent="0.25">
      <c r="A35" s="48"/>
      <c r="B35" s="48"/>
      <c r="C35" s="50"/>
      <c r="D35" s="50"/>
      <c r="E35" s="51"/>
      <c r="F35" s="46"/>
      <c r="G35" s="57"/>
      <c r="H35" s="41"/>
      <c r="I35" s="57"/>
      <c r="J35" s="41"/>
      <c r="K35" s="57"/>
      <c r="L35" s="48"/>
    </row>
    <row r="36" spans="1:12" x14ac:dyDescent="0.25">
      <c r="A36" s="48"/>
      <c r="B36" s="48"/>
      <c r="C36" s="50" t="s">
        <v>216</v>
      </c>
      <c r="D36" s="50"/>
      <c r="E36" s="56"/>
      <c r="F36" s="50"/>
      <c r="G36" s="57"/>
      <c r="H36" s="41"/>
      <c r="I36" s="57"/>
      <c r="J36" s="41"/>
      <c r="K36" s="57"/>
      <c r="L36" s="48"/>
    </row>
    <row r="37" spans="1:12" x14ac:dyDescent="0.25">
      <c r="A37" s="48"/>
      <c r="B37" s="48"/>
      <c r="C37" s="50"/>
      <c r="D37" s="50"/>
      <c r="E37" s="58" t="s">
        <v>199</v>
      </c>
      <c r="F37" s="58"/>
      <c r="G37" s="57"/>
      <c r="H37" s="41"/>
      <c r="I37" s="57"/>
      <c r="J37" s="41"/>
      <c r="K37" s="57"/>
      <c r="L37" s="48"/>
    </row>
    <row r="38" spans="1:12" x14ac:dyDescent="0.25">
      <c r="A38" s="44" t="s">
        <v>9</v>
      </c>
      <c r="B38" s="44" t="s">
        <v>91</v>
      </c>
      <c r="C38" s="50"/>
      <c r="D38" s="50"/>
      <c r="E38" s="51" t="s">
        <v>9</v>
      </c>
      <c r="F38" s="60" t="s">
        <v>217</v>
      </c>
      <c r="G38" s="59">
        <f>VLOOKUP(B38,'JAN Detail Report'!$A$7:$Z$910,20,FALSE)</f>
        <v>164149.95000000001</v>
      </c>
      <c r="H38" s="41"/>
      <c r="I38" s="59">
        <f>VLOOKUP(B38,'JAN Detail Report'!$A$7:$Z$910,23,FALSE)</f>
        <v>9409.9059799999995</v>
      </c>
      <c r="J38" s="41"/>
      <c r="K38" s="59">
        <f>VLOOKUP(B38,'JAN Detail Report'!$A$7:$Z$910,26,FALSE)</f>
        <v>154740.04402000003</v>
      </c>
      <c r="L38" s="48"/>
    </row>
    <row r="39" spans="1:12" x14ac:dyDescent="0.25">
      <c r="A39" s="48"/>
      <c r="B39" s="48"/>
      <c r="C39" s="50"/>
      <c r="D39" s="50"/>
      <c r="E39" s="51"/>
      <c r="F39" s="46"/>
      <c r="G39" s="57"/>
      <c r="H39" s="41"/>
      <c r="I39" s="57"/>
      <c r="J39" s="41"/>
      <c r="K39" s="57"/>
      <c r="L39" s="48"/>
    </row>
    <row r="40" spans="1:12" x14ac:dyDescent="0.25">
      <c r="A40" s="48"/>
      <c r="B40" s="48"/>
      <c r="C40" s="50"/>
      <c r="D40" s="50"/>
      <c r="E40" s="58" t="s">
        <v>206</v>
      </c>
      <c r="F40" s="58"/>
      <c r="G40" s="57"/>
      <c r="H40" s="41"/>
      <c r="I40" s="57"/>
      <c r="J40" s="41"/>
      <c r="K40" s="57"/>
      <c r="L40" s="48"/>
    </row>
    <row r="41" spans="1:12" x14ac:dyDescent="0.25">
      <c r="A41" s="44" t="s">
        <v>10</v>
      </c>
      <c r="B41" s="44" t="s">
        <v>93</v>
      </c>
      <c r="C41" s="50"/>
      <c r="D41" s="50"/>
      <c r="E41" s="51" t="s">
        <v>10</v>
      </c>
      <c r="F41" s="52" t="s">
        <v>218</v>
      </c>
      <c r="G41" s="40">
        <f>VLOOKUP(B41,'JAN Detail Report'!$A$7:$Z$910,20,FALSE)</f>
        <v>36538.480000000003</v>
      </c>
      <c r="H41" s="41"/>
      <c r="I41" s="40">
        <f>VLOOKUP(B41,'JAN Detail Report'!$A$7:$Z$910,23,FALSE)</f>
        <v>3574.9707439999997</v>
      </c>
      <c r="J41" s="41"/>
      <c r="K41" s="40">
        <f>VLOOKUP(B41,'JAN Detail Report'!$A$7:$Z$910,26,FALSE)</f>
        <v>32963.509256000005</v>
      </c>
      <c r="L41" s="48"/>
    </row>
    <row r="42" spans="1:12" x14ac:dyDescent="0.25">
      <c r="A42" s="48"/>
      <c r="B42" s="48"/>
      <c r="C42" s="50"/>
      <c r="D42" s="50"/>
      <c r="E42" s="51"/>
      <c r="F42" s="60" t="s">
        <v>219</v>
      </c>
      <c r="G42" s="57">
        <f>SUM(G38:G41)</f>
        <v>200688.43000000002</v>
      </c>
      <c r="H42" s="57"/>
      <c r="I42" s="57">
        <f>SUM(I38:I41)</f>
        <v>12984.876724</v>
      </c>
      <c r="J42" s="57"/>
      <c r="K42" s="57">
        <f>SUM(K38:K41)</f>
        <v>187703.55327600002</v>
      </c>
      <c r="L42" s="48"/>
    </row>
    <row r="43" spans="1:12" x14ac:dyDescent="0.25">
      <c r="A43" s="48"/>
      <c r="B43" s="48"/>
      <c r="C43" s="50"/>
      <c r="D43" s="50"/>
      <c r="E43" s="51"/>
      <c r="F43" s="52"/>
      <c r="G43" s="57"/>
      <c r="H43" s="41"/>
      <c r="I43" s="57"/>
      <c r="J43" s="41"/>
      <c r="K43" s="57"/>
      <c r="L43" s="48"/>
    </row>
    <row r="44" spans="1:12" x14ac:dyDescent="0.25">
      <c r="A44" s="48"/>
      <c r="B44" s="48"/>
      <c r="C44" s="50" t="s">
        <v>220</v>
      </c>
      <c r="D44" s="50"/>
      <c r="E44" s="56"/>
      <c r="F44" s="50"/>
      <c r="G44" s="57"/>
      <c r="H44" s="41"/>
      <c r="I44" s="57"/>
      <c r="J44" s="41"/>
      <c r="K44" s="57"/>
      <c r="L44" s="48"/>
    </row>
    <row r="45" spans="1:12" x14ac:dyDescent="0.25">
      <c r="A45" s="48"/>
      <c r="B45" s="48"/>
      <c r="C45" s="50"/>
      <c r="D45" s="50"/>
      <c r="E45" s="58" t="s">
        <v>199</v>
      </c>
      <c r="F45" s="58"/>
      <c r="G45" s="57"/>
      <c r="H45" s="41"/>
      <c r="I45" s="57"/>
      <c r="J45" s="41"/>
      <c r="K45" s="57"/>
      <c r="L45" s="48"/>
    </row>
    <row r="46" spans="1:12" x14ac:dyDescent="0.25">
      <c r="A46" s="44" t="s">
        <v>11</v>
      </c>
      <c r="B46" s="44" t="s">
        <v>95</v>
      </c>
      <c r="C46" s="50"/>
      <c r="D46" s="50"/>
      <c r="E46" s="51" t="s">
        <v>11</v>
      </c>
      <c r="F46" s="52" t="s">
        <v>210</v>
      </c>
      <c r="G46" s="59">
        <f>VLOOKUP(B46,'JAN Detail Report'!$A$7:$Z$910,20,FALSE)</f>
        <v>265516.69999999995</v>
      </c>
      <c r="H46" s="41"/>
      <c r="I46" s="59">
        <f>VLOOKUP(B46,'JAN Detail Report'!$A$7:$Z$910,23,FALSE)</f>
        <v>23047.931704999999</v>
      </c>
      <c r="J46" s="41"/>
      <c r="K46" s="59">
        <f>VLOOKUP(B46,'JAN Detail Report'!$A$7:$Z$910,26,FALSE)</f>
        <v>242468.76829499999</v>
      </c>
      <c r="L46" s="48"/>
    </row>
    <row r="47" spans="1:12" x14ac:dyDescent="0.25">
      <c r="A47" s="44" t="s">
        <v>12</v>
      </c>
      <c r="B47" s="44" t="s">
        <v>97</v>
      </c>
      <c r="C47" s="50"/>
      <c r="D47" s="50"/>
      <c r="E47" s="51" t="s">
        <v>12</v>
      </c>
      <c r="F47" s="60" t="s">
        <v>221</v>
      </c>
      <c r="G47" s="59">
        <f>VLOOKUP(B47,'JAN Detail Report'!$A$7:$Z$910,20,FALSE)</f>
        <v>1094309.4299999997</v>
      </c>
      <c r="H47" s="41"/>
      <c r="I47" s="59">
        <f>VLOOKUP(B47,'JAN Detail Report'!$A$7:$Z$910,23,FALSE)</f>
        <v>114327.76682400001</v>
      </c>
      <c r="J47" s="41"/>
      <c r="K47" s="59">
        <f>VLOOKUP(B47,'JAN Detail Report'!$A$7:$Z$910,26,FALSE)</f>
        <v>979981.66317599965</v>
      </c>
      <c r="L47" s="48"/>
    </row>
    <row r="48" spans="1:12" x14ac:dyDescent="0.25">
      <c r="A48" s="44" t="s">
        <v>13</v>
      </c>
      <c r="B48" s="44" t="s">
        <v>99</v>
      </c>
      <c r="C48" s="50"/>
      <c r="D48" s="50"/>
      <c r="E48" s="51" t="s">
        <v>13</v>
      </c>
      <c r="F48" s="60" t="s">
        <v>222</v>
      </c>
      <c r="G48" s="59">
        <f>VLOOKUP(B48,'JAN Detail Report'!$A$7:$Z$910,20,FALSE)</f>
        <v>43905.030000000006</v>
      </c>
      <c r="H48" s="41"/>
      <c r="I48" s="59">
        <f>VLOOKUP(B48,'JAN Detail Report'!$A$7:$Z$910,23,FALSE)</f>
        <v>2849.8722459999994</v>
      </c>
      <c r="J48" s="41"/>
      <c r="K48" s="59">
        <f>VLOOKUP(B48,'JAN Detail Report'!$A$7:$Z$910,26,FALSE)</f>
        <v>41055.157754000007</v>
      </c>
      <c r="L48" s="48"/>
    </row>
    <row r="49" spans="1:12" x14ac:dyDescent="0.25">
      <c r="A49" s="44" t="s">
        <v>14</v>
      </c>
      <c r="B49" s="44" t="s">
        <v>101</v>
      </c>
      <c r="C49" s="50"/>
      <c r="D49" s="50"/>
      <c r="E49" s="51" t="s">
        <v>14</v>
      </c>
      <c r="F49" s="60" t="s">
        <v>223</v>
      </c>
      <c r="G49" s="59">
        <f>VLOOKUP(B49,'JAN Detail Report'!$A$7:$Z$910,20,FALSE)</f>
        <v>90053.01999999999</v>
      </c>
      <c r="H49" s="41"/>
      <c r="I49" s="59">
        <f>VLOOKUP(B49,'JAN Detail Report'!$A$7:$Z$910,23,FALSE)</f>
        <v>7476.5346309999986</v>
      </c>
      <c r="J49" s="41"/>
      <c r="K49" s="59">
        <f>VLOOKUP(B49,'JAN Detail Report'!$A$7:$Z$910,26,FALSE)</f>
        <v>82576.485368999987</v>
      </c>
      <c r="L49" s="48"/>
    </row>
    <row r="50" spans="1:12" x14ac:dyDescent="0.25">
      <c r="A50" s="44" t="s">
        <v>15</v>
      </c>
      <c r="B50" s="44" t="s">
        <v>103</v>
      </c>
      <c r="C50" s="50"/>
      <c r="D50" s="50"/>
      <c r="E50" s="51" t="s">
        <v>15</v>
      </c>
      <c r="F50" s="52" t="s">
        <v>224</v>
      </c>
      <c r="G50" s="59">
        <f>VLOOKUP(B50,'JAN Detail Report'!$A$7:$Z$910,20,FALSE)</f>
        <v>510628.02999999985</v>
      </c>
      <c r="H50" s="41"/>
      <c r="I50" s="59">
        <f>VLOOKUP(B50,'JAN Detail Report'!$A$7:$Z$910,23,FALSE)</f>
        <v>55129.620681999993</v>
      </c>
      <c r="J50" s="41"/>
      <c r="K50" s="59">
        <f>VLOOKUP(B50,'JAN Detail Report'!$A$7:$Z$910,26,FALSE)</f>
        <v>455498.40931800002</v>
      </c>
      <c r="L50" s="48"/>
    </row>
    <row r="51" spans="1:12" x14ac:dyDescent="0.25">
      <c r="A51" s="44" t="s">
        <v>16</v>
      </c>
      <c r="B51" s="44" t="s">
        <v>105</v>
      </c>
      <c r="C51" s="50"/>
      <c r="D51" s="50"/>
      <c r="E51" s="51" t="s">
        <v>16</v>
      </c>
      <c r="F51" s="52" t="s">
        <v>225</v>
      </c>
      <c r="G51" s="59">
        <f>VLOOKUP(B51,'JAN Detail Report'!$A$7:$Z$910,20,FALSE)</f>
        <v>1161738.43</v>
      </c>
      <c r="H51" s="41"/>
      <c r="I51" s="59">
        <f>VLOOKUP(B51,'JAN Detail Report'!$A$7:$Z$910,23,FALSE)</f>
        <v>124427.083615</v>
      </c>
      <c r="J51" s="41"/>
      <c r="K51" s="59">
        <f>VLOOKUP(B51,'JAN Detail Report'!$A$7:$Z$910,26,FALSE)</f>
        <v>1037311.3463849999</v>
      </c>
      <c r="L51" s="48"/>
    </row>
    <row r="52" spans="1:12" x14ac:dyDescent="0.25">
      <c r="A52" s="44" t="s">
        <v>17</v>
      </c>
      <c r="B52" s="44" t="s">
        <v>107</v>
      </c>
      <c r="C52" s="50"/>
      <c r="D52" s="50"/>
      <c r="E52" s="51" t="s">
        <v>17</v>
      </c>
      <c r="F52" s="52" t="s">
        <v>226</v>
      </c>
      <c r="G52" s="59">
        <f>VLOOKUP(B52,'JAN Detail Report'!$A$7:$Z$910,20,FALSE)</f>
        <v>124809.59999999998</v>
      </c>
      <c r="H52" s="41"/>
      <c r="I52" s="59">
        <f>VLOOKUP(B52,'JAN Detail Report'!$A$7:$Z$910,23,FALSE)</f>
        <v>14241.632793999996</v>
      </c>
      <c r="J52" s="41"/>
      <c r="K52" s="59">
        <f>VLOOKUP(B52,'JAN Detail Report'!$A$7:$Z$910,26,FALSE)</f>
        <v>110567.96720600003</v>
      </c>
      <c r="L52" s="48"/>
    </row>
    <row r="53" spans="1:12" x14ac:dyDescent="0.25">
      <c r="A53" s="44" t="s">
        <v>18</v>
      </c>
      <c r="B53" s="44" t="s">
        <v>109</v>
      </c>
      <c r="C53" s="50"/>
      <c r="D53" s="50"/>
      <c r="E53" s="51" t="s">
        <v>18</v>
      </c>
      <c r="F53" s="60" t="s">
        <v>227</v>
      </c>
      <c r="G53" s="59">
        <f>VLOOKUP(B53,'JAN Detail Report'!$A$7:$Z$910,20,FALSE)</f>
        <v>12502.07</v>
      </c>
      <c r="H53" s="41"/>
      <c r="I53" s="59">
        <f>VLOOKUP(B53,'JAN Detail Report'!$A$7:$Z$910,23,FALSE)</f>
        <v>1907.786353</v>
      </c>
      <c r="J53" s="41"/>
      <c r="K53" s="59">
        <f>VLOOKUP(B53,'JAN Detail Report'!$A$7:$Z$910,26,FALSE)</f>
        <v>10594.283647</v>
      </c>
      <c r="L53" s="48"/>
    </row>
    <row r="54" spans="1:12" x14ac:dyDescent="0.25">
      <c r="A54" s="48"/>
      <c r="B54" s="48"/>
      <c r="C54" s="50"/>
      <c r="D54" s="50"/>
      <c r="E54" s="51"/>
      <c r="F54" s="46"/>
      <c r="G54" s="57"/>
      <c r="H54" s="41"/>
      <c r="I54" s="57"/>
      <c r="J54" s="41"/>
      <c r="K54" s="57"/>
      <c r="L54" s="48"/>
    </row>
    <row r="55" spans="1:12" x14ac:dyDescent="0.25">
      <c r="A55" s="48"/>
      <c r="B55" s="48"/>
      <c r="C55" s="50"/>
      <c r="D55" s="50"/>
      <c r="E55" s="51"/>
      <c r="F55" s="46"/>
      <c r="G55" s="48"/>
      <c r="H55" s="48"/>
      <c r="I55" s="48"/>
      <c r="J55" s="48"/>
      <c r="K55" s="48"/>
      <c r="L55" s="48"/>
    </row>
    <row r="56" spans="1:12" x14ac:dyDescent="0.25">
      <c r="A56" s="48"/>
      <c r="B56" s="48"/>
      <c r="C56" s="50"/>
      <c r="D56" s="50"/>
      <c r="E56" s="58" t="s">
        <v>206</v>
      </c>
      <c r="F56" s="58"/>
      <c r="G56" s="57"/>
      <c r="H56" s="41"/>
      <c r="I56" s="57"/>
      <c r="J56" s="41"/>
      <c r="K56" s="57"/>
      <c r="L56" s="48"/>
    </row>
    <row r="57" spans="1:12" x14ac:dyDescent="0.25">
      <c r="A57" s="44" t="s">
        <v>19</v>
      </c>
      <c r="B57" s="44" t="s">
        <v>111</v>
      </c>
      <c r="C57" s="50"/>
      <c r="D57" s="50"/>
      <c r="E57" s="51" t="s">
        <v>19</v>
      </c>
      <c r="F57" s="52" t="s">
        <v>210</v>
      </c>
      <c r="G57" s="59">
        <f>VLOOKUP(B57,'JAN Detail Report'!$A$7:$Z$910,20,FALSE)</f>
        <v>732413.41</v>
      </c>
      <c r="H57" s="41"/>
      <c r="I57" s="59">
        <f>VLOOKUP(B57,'JAN Detail Report'!$A$7:$Z$910,23,FALSE)</f>
        <v>33857.335532999998</v>
      </c>
      <c r="J57" s="41"/>
      <c r="K57" s="59">
        <f>VLOOKUP(B57,'JAN Detail Report'!$A$7:$Z$910,26,FALSE)</f>
        <v>698556.07446699997</v>
      </c>
      <c r="L57" s="48"/>
    </row>
    <row r="58" spans="1:12" x14ac:dyDescent="0.25">
      <c r="A58" s="44" t="s">
        <v>20</v>
      </c>
      <c r="B58" s="44" t="s">
        <v>113</v>
      </c>
      <c r="C58" s="50"/>
      <c r="D58" s="50"/>
      <c r="E58" s="51" t="s">
        <v>20</v>
      </c>
      <c r="F58" s="60" t="s">
        <v>228</v>
      </c>
      <c r="G58" s="57">
        <f>VLOOKUP(B58,'JAN Detail Report'!$A$7:$Z$910,20,FALSE)</f>
        <v>187642.95</v>
      </c>
      <c r="H58" s="41"/>
      <c r="I58" s="69">
        <f>VLOOKUP(B58,'JAN Detail Report'!$A$7:$Z$910,23,FALSE)</f>
        <v>17507.210652999998</v>
      </c>
      <c r="J58" s="41"/>
      <c r="K58" s="69">
        <f>VLOOKUP(B58,'JAN Detail Report'!$A$7:$Z$910,26,FALSE)</f>
        <v>170135.73934700002</v>
      </c>
      <c r="L58" s="48"/>
    </row>
    <row r="59" spans="1:12" x14ac:dyDescent="0.25">
      <c r="A59" s="44" t="s">
        <v>21</v>
      </c>
      <c r="B59" s="44" t="s">
        <v>115</v>
      </c>
      <c r="C59" s="50"/>
      <c r="D59" s="50"/>
      <c r="E59" s="51" t="s">
        <v>21</v>
      </c>
      <c r="F59" s="60" t="s">
        <v>222</v>
      </c>
      <c r="G59" s="57">
        <f>VLOOKUP(B59,'JAN Detail Report'!$A$7:$Z$910,20,FALSE)</f>
        <v>131926.69999999998</v>
      </c>
      <c r="H59" s="41"/>
      <c r="I59" s="69">
        <f>VLOOKUP(B59,'JAN Detail Report'!$A$7:$Z$910,23,FALSE)</f>
        <v>10901.409859999998</v>
      </c>
      <c r="J59" s="41"/>
      <c r="K59" s="69">
        <f>VLOOKUP(B59,'JAN Detail Report'!$A$7:$Z$910,26,FALSE)</f>
        <v>121025.29014</v>
      </c>
      <c r="L59" s="48"/>
    </row>
    <row r="60" spans="1:12" x14ac:dyDescent="0.25">
      <c r="A60" s="44" t="s">
        <v>22</v>
      </c>
      <c r="B60" s="44" t="s">
        <v>117</v>
      </c>
      <c r="C60" s="50"/>
      <c r="D60" s="50"/>
      <c r="E60" s="51" t="s">
        <v>22</v>
      </c>
      <c r="F60" s="60" t="s">
        <v>223</v>
      </c>
      <c r="G60" s="57">
        <f>VLOOKUP(B60,'JAN Detail Report'!$A$7:$Z$910,20,FALSE)</f>
        <v>21350.66</v>
      </c>
      <c r="H60" s="41"/>
      <c r="I60" s="69">
        <f>VLOOKUP(B60,'JAN Detail Report'!$A$7:$Z$910,23,FALSE)</f>
        <v>1759.5753460000001</v>
      </c>
      <c r="J60" s="41"/>
      <c r="K60" s="69">
        <f>VLOOKUP(B60,'JAN Detail Report'!$A$7:$Z$910,26,FALSE)</f>
        <v>19591.084654000002</v>
      </c>
      <c r="L60" s="48"/>
    </row>
    <row r="61" spans="1:12" x14ac:dyDescent="0.25">
      <c r="A61" s="44" t="s">
        <v>23</v>
      </c>
      <c r="B61" s="44" t="s">
        <v>119</v>
      </c>
      <c r="C61" s="50"/>
      <c r="D61" s="50"/>
      <c r="E61" s="51" t="s">
        <v>23</v>
      </c>
      <c r="F61" s="52" t="s">
        <v>229</v>
      </c>
      <c r="G61" s="57">
        <f>VLOOKUP(B61,'JAN Detail Report'!$A$7:$Z$910,20,FALSE)</f>
        <v>75618.27</v>
      </c>
      <c r="H61" s="41"/>
      <c r="I61" s="69">
        <f>VLOOKUP(B61,'JAN Detail Report'!$A$7:$Z$910,23,FALSE)</f>
        <v>1782.641905</v>
      </c>
      <c r="J61" s="41"/>
      <c r="K61" s="69">
        <f>VLOOKUP(B61,'JAN Detail Report'!$A$7:$Z$910,26,FALSE)</f>
        <v>73835.628095000007</v>
      </c>
      <c r="L61" s="48"/>
    </row>
    <row r="62" spans="1:12" x14ac:dyDescent="0.25">
      <c r="A62" s="44" t="s">
        <v>24</v>
      </c>
      <c r="B62" s="44" t="s">
        <v>121</v>
      </c>
      <c r="C62" s="50"/>
      <c r="D62" s="50"/>
      <c r="E62" s="51" t="s">
        <v>24</v>
      </c>
      <c r="F62" s="52" t="s">
        <v>230</v>
      </c>
      <c r="G62" s="57">
        <f>VLOOKUP(B62,'JAN Detail Report'!$A$7:$Z$910,20,FALSE)</f>
        <v>244588.04</v>
      </c>
      <c r="H62" s="41"/>
      <c r="I62" s="69">
        <f>VLOOKUP(B62,'JAN Detail Report'!$A$7:$Z$910,23,FALSE)</f>
        <v>23201.699578999996</v>
      </c>
      <c r="J62" s="41"/>
      <c r="K62" s="69">
        <f>VLOOKUP(B62,'JAN Detail Report'!$A$7:$Z$910,26,FALSE)</f>
        <v>221386.34042099994</v>
      </c>
      <c r="L62" s="48"/>
    </row>
    <row r="63" spans="1:12" x14ac:dyDescent="0.25">
      <c r="A63" s="44" t="s">
        <v>25</v>
      </c>
      <c r="B63" s="44" t="s">
        <v>123</v>
      </c>
      <c r="C63" s="50"/>
      <c r="D63" s="50"/>
      <c r="E63" s="51" t="s">
        <v>25</v>
      </c>
      <c r="F63" s="52" t="s">
        <v>231</v>
      </c>
      <c r="G63" s="62">
        <f>VLOOKUP(B63,'JAN Detail Report'!$A$7:$Z$910,20,FALSE)</f>
        <v>1411.3</v>
      </c>
      <c r="H63" s="41"/>
      <c r="I63" s="62">
        <f>VLOOKUP(B63,'JAN Detail Report'!$A$7:$Z$910,23,FALSE)</f>
        <v>139.71937800000001</v>
      </c>
      <c r="J63" s="41"/>
      <c r="K63" s="62">
        <f>VLOOKUP(B63,'JAN Detail Report'!$A$7:$Z$910,26,FALSE)</f>
        <v>1271.5806219999999</v>
      </c>
      <c r="L63" s="48"/>
    </row>
    <row r="64" spans="1:12" x14ac:dyDescent="0.25">
      <c r="A64" s="48"/>
      <c r="B64" s="48"/>
      <c r="C64" s="50"/>
      <c r="D64" s="50"/>
      <c r="E64" s="51"/>
      <c r="F64" s="60" t="s">
        <v>232</v>
      </c>
      <c r="G64" s="57">
        <f>SUM(G46:G63)</f>
        <v>4698413.6399999997</v>
      </c>
      <c r="H64" s="57"/>
      <c r="I64" s="57">
        <f>SUM(I46:I63)</f>
        <v>432557.82110400003</v>
      </c>
      <c r="J64" s="57"/>
      <c r="K64" s="57">
        <f>SUM(K46:K63)</f>
        <v>4265855.8188959993</v>
      </c>
      <c r="L64" s="48"/>
    </row>
    <row r="65" spans="1:12" x14ac:dyDescent="0.25">
      <c r="A65" s="48"/>
      <c r="B65" s="48"/>
      <c r="C65" s="50"/>
      <c r="D65" s="50"/>
      <c r="E65" s="51"/>
      <c r="F65" s="52"/>
      <c r="G65" s="57"/>
      <c r="H65" s="41"/>
      <c r="I65" s="57"/>
      <c r="J65" s="41"/>
      <c r="K65" s="57"/>
      <c r="L65" s="48"/>
    </row>
    <row r="66" spans="1:12" x14ac:dyDescent="0.25">
      <c r="A66" s="48"/>
      <c r="B66" s="48"/>
      <c r="C66" s="50" t="s">
        <v>233</v>
      </c>
      <c r="D66" s="50"/>
      <c r="E66" s="56"/>
      <c r="F66" s="50"/>
      <c r="G66" s="48"/>
      <c r="H66" s="48"/>
      <c r="I66" s="48"/>
      <c r="J66" s="48"/>
      <c r="K66" s="48"/>
      <c r="L66" s="48"/>
    </row>
    <row r="67" spans="1:12" x14ac:dyDescent="0.25">
      <c r="A67" s="48"/>
      <c r="B67" s="48"/>
      <c r="C67" s="50"/>
      <c r="D67" s="50"/>
      <c r="E67" s="58" t="s">
        <v>199</v>
      </c>
      <c r="F67" s="58"/>
      <c r="G67" s="57"/>
      <c r="H67" s="41"/>
      <c r="I67" s="57"/>
      <c r="J67" s="41"/>
      <c r="K67" s="57"/>
      <c r="L67" s="48"/>
    </row>
    <row r="68" spans="1:12" x14ac:dyDescent="0.25">
      <c r="A68" s="44" t="s">
        <v>26</v>
      </c>
      <c r="B68" s="44" t="s">
        <v>125</v>
      </c>
      <c r="C68" s="50"/>
      <c r="D68" s="50"/>
      <c r="E68" s="51" t="s">
        <v>26</v>
      </c>
      <c r="F68" s="60" t="s">
        <v>234</v>
      </c>
      <c r="G68" s="57">
        <f>VLOOKUP(B68,'JAN Detail Report'!$A$7:$Z$910,20,FALSE)</f>
        <v>138411.53</v>
      </c>
      <c r="H68" s="41"/>
      <c r="I68" s="69">
        <f>VLOOKUP(B68,'JAN Detail Report'!$A$7:$Z$910,23,FALSE)</f>
        <v>15031.492158000001</v>
      </c>
      <c r="J68" s="41"/>
      <c r="K68" s="69">
        <f>VLOOKUP(B68,'JAN Detail Report'!$A$7:$Z$910,26,FALSE)</f>
        <v>123380.03784199999</v>
      </c>
      <c r="L68" s="48"/>
    </row>
    <row r="69" spans="1:12" x14ac:dyDescent="0.25">
      <c r="A69" s="44" t="s">
        <v>27</v>
      </c>
      <c r="B69" s="44" t="s">
        <v>127</v>
      </c>
      <c r="C69" s="50"/>
      <c r="D69" s="50"/>
      <c r="E69" s="51" t="s">
        <v>27</v>
      </c>
      <c r="F69" s="52" t="s">
        <v>235</v>
      </c>
      <c r="G69" s="57">
        <f>VLOOKUP(B69,'JAN Detail Report'!$A$7:$Z$910,20,FALSE)</f>
        <v>79224.649999999994</v>
      </c>
      <c r="H69" s="41"/>
      <c r="I69" s="69">
        <f>VLOOKUP(B69,'JAN Detail Report'!$A$7:$Z$910,23,FALSE)</f>
        <v>8603.7969900000007</v>
      </c>
      <c r="J69" s="41"/>
      <c r="K69" s="69">
        <f>VLOOKUP(B69,'JAN Detail Report'!$A$7:$Z$910,26,FALSE)</f>
        <v>70620.853009999992</v>
      </c>
      <c r="L69" s="48"/>
    </row>
    <row r="70" spans="1:12" x14ac:dyDescent="0.25">
      <c r="A70" s="44" t="s">
        <v>28</v>
      </c>
      <c r="B70" s="44" t="s">
        <v>129</v>
      </c>
      <c r="C70" s="50"/>
      <c r="D70" s="50"/>
      <c r="E70" s="51" t="s">
        <v>28</v>
      </c>
      <c r="F70" s="60" t="s">
        <v>236</v>
      </c>
      <c r="G70" s="57">
        <f>VLOOKUP(B70,'JAN Detail Report'!$A$7:$Z$910,20,FALSE)</f>
        <v>1572896.45</v>
      </c>
      <c r="H70" s="41"/>
      <c r="I70" s="69">
        <f>VLOOKUP(B70,'JAN Detail Report'!$A$7:$Z$910,23,FALSE)</f>
        <v>169405.036911</v>
      </c>
      <c r="J70" s="41"/>
      <c r="K70" s="69">
        <f>VLOOKUP(B70,'JAN Detail Report'!$A$7:$Z$910,26,FALSE)</f>
        <v>1403491.4130890002</v>
      </c>
      <c r="L70" s="48"/>
    </row>
    <row r="71" spans="1:12" x14ac:dyDescent="0.25">
      <c r="A71" s="44" t="s">
        <v>29</v>
      </c>
      <c r="B71" s="44" t="s">
        <v>131</v>
      </c>
      <c r="C71" s="50"/>
      <c r="D71" s="50"/>
      <c r="E71" s="51" t="s">
        <v>29</v>
      </c>
      <c r="F71" s="52" t="s">
        <v>237</v>
      </c>
      <c r="G71" s="62">
        <f>VLOOKUP(B71,'JAN Detail Report'!$A$7:$Z$910,20,FALSE)</f>
        <v>174653.30999999997</v>
      </c>
      <c r="H71" s="41"/>
      <c r="I71" s="62">
        <f>VLOOKUP(B71,'JAN Detail Report'!$A$7:$Z$910,23,FALSE)</f>
        <v>19045.202399999998</v>
      </c>
      <c r="J71" s="41"/>
      <c r="K71" s="62">
        <f>VLOOKUP(B71,'JAN Detail Report'!$A$7:$Z$910,26,FALSE)</f>
        <v>155608.10759999999</v>
      </c>
      <c r="L71" s="48"/>
    </row>
    <row r="72" spans="1:12" x14ac:dyDescent="0.25">
      <c r="A72" s="48"/>
      <c r="B72" s="48"/>
      <c r="C72" s="50"/>
      <c r="D72" s="50"/>
      <c r="E72" s="51"/>
      <c r="F72" s="60" t="s">
        <v>238</v>
      </c>
      <c r="G72" s="57">
        <f>SUM(G68:G71)</f>
        <v>1965185.94</v>
      </c>
      <c r="H72" s="57"/>
      <c r="I72" s="57">
        <f>SUM(I68:I71)</f>
        <v>212085.52845900002</v>
      </c>
      <c r="J72" s="57"/>
      <c r="K72" s="57">
        <f>SUM(K68:K71)</f>
        <v>1753100.4115410002</v>
      </c>
      <c r="L72" s="48"/>
    </row>
    <row r="73" spans="1:12" x14ac:dyDescent="0.25">
      <c r="A73" s="48"/>
      <c r="B73" s="48"/>
      <c r="C73" s="50"/>
      <c r="D73" s="50"/>
      <c r="E73" s="51"/>
      <c r="F73" s="52"/>
      <c r="G73" s="57"/>
      <c r="H73" s="41"/>
      <c r="I73" s="57"/>
      <c r="J73" s="41"/>
      <c r="K73" s="57"/>
      <c r="L73" s="48"/>
    </row>
    <row r="74" spans="1:12" x14ac:dyDescent="0.25">
      <c r="A74" s="48"/>
      <c r="B74" s="48"/>
      <c r="C74" s="50" t="s">
        <v>239</v>
      </c>
      <c r="D74" s="50"/>
      <c r="E74" s="56"/>
      <c r="F74" s="50"/>
      <c r="G74" s="57"/>
      <c r="H74" s="41"/>
      <c r="I74" s="57"/>
      <c r="J74" s="41"/>
      <c r="K74" s="57"/>
      <c r="L74" s="48"/>
    </row>
    <row r="75" spans="1:12" x14ac:dyDescent="0.25">
      <c r="A75" s="48"/>
      <c r="B75" s="48"/>
      <c r="C75" s="50"/>
      <c r="D75" s="50"/>
      <c r="E75" s="58" t="s">
        <v>199</v>
      </c>
      <c r="F75" s="58"/>
      <c r="G75" s="57"/>
      <c r="H75" s="41"/>
      <c r="I75" s="57"/>
      <c r="J75" s="41"/>
      <c r="K75" s="57"/>
      <c r="L75" s="48"/>
    </row>
    <row r="76" spans="1:12" x14ac:dyDescent="0.25">
      <c r="A76" s="44" t="s">
        <v>30</v>
      </c>
      <c r="B76" s="44" t="s">
        <v>133</v>
      </c>
      <c r="C76" s="50"/>
      <c r="D76" s="50"/>
      <c r="E76" s="51" t="s">
        <v>30</v>
      </c>
      <c r="F76" s="52" t="s">
        <v>234</v>
      </c>
      <c r="G76" s="57">
        <f>VLOOKUP(B76,'JAN Detail Report'!$A$7:$Z$910,20,FALSE)</f>
        <v>16.25</v>
      </c>
      <c r="H76" s="41"/>
      <c r="I76" s="69">
        <f>VLOOKUP(B76,'JAN Detail Report'!$A$7:$Z$910,23,FALSE)</f>
        <v>1.7842499999999999</v>
      </c>
      <c r="J76" s="41"/>
      <c r="K76" s="69">
        <f>VLOOKUP(B76,'JAN Detail Report'!$A$7:$Z$910,26,FALSE)</f>
        <v>14.46575</v>
      </c>
      <c r="L76" s="48"/>
    </row>
    <row r="77" spans="1:12" x14ac:dyDescent="0.25">
      <c r="A77" s="44" t="s">
        <v>31</v>
      </c>
      <c r="B77" s="44" t="s">
        <v>135</v>
      </c>
      <c r="C77" s="50"/>
      <c r="D77" s="50"/>
      <c r="E77" s="51" t="s">
        <v>31</v>
      </c>
      <c r="F77" s="60" t="s">
        <v>240</v>
      </c>
      <c r="G77" s="57">
        <f>VLOOKUP(B77,'JAN Detail Report'!$A$7:$Z$910,20,FALSE)</f>
        <v>141601.09999999998</v>
      </c>
      <c r="H77" s="41"/>
      <c r="I77" s="69">
        <f>VLOOKUP(B77,'JAN Detail Report'!$A$7:$Z$910,23,FALSE)</f>
        <v>17309.059375999997</v>
      </c>
      <c r="J77" s="41"/>
      <c r="K77" s="69">
        <f>VLOOKUP(B77,'JAN Detail Report'!$A$7:$Z$910,26,FALSE)</f>
        <v>124292.040624</v>
      </c>
      <c r="L77" s="48"/>
    </row>
    <row r="78" spans="1:12" x14ac:dyDescent="0.25">
      <c r="A78" s="44" t="s">
        <v>32</v>
      </c>
      <c r="B78" s="44" t="s">
        <v>137</v>
      </c>
      <c r="C78" s="48"/>
      <c r="D78" s="48"/>
      <c r="E78" s="61" t="s">
        <v>32</v>
      </c>
      <c r="F78" s="60" t="s">
        <v>241</v>
      </c>
      <c r="G78" s="57">
        <f>VLOOKUP(B78,'JAN Detail Report'!$A$7:$Z$910,20,FALSE)</f>
        <v>101458.3</v>
      </c>
      <c r="H78" s="41"/>
      <c r="I78" s="69">
        <f>VLOOKUP(B78,'JAN Detail Report'!$A$7:$Z$910,23,FALSE)</f>
        <v>11018.37138</v>
      </c>
      <c r="J78" s="41"/>
      <c r="K78" s="69">
        <f>VLOOKUP(B78,'JAN Detail Report'!$A$7:$Z$910,26,FALSE)</f>
        <v>90439.928619999991</v>
      </c>
      <c r="L78" s="48"/>
    </row>
    <row r="79" spans="1:12" x14ac:dyDescent="0.25">
      <c r="A79" s="44" t="s">
        <v>33</v>
      </c>
      <c r="B79" s="44" t="s">
        <v>139</v>
      </c>
      <c r="C79" s="50"/>
      <c r="D79" s="50"/>
      <c r="E79" s="51" t="s">
        <v>33</v>
      </c>
      <c r="F79" s="60" t="s">
        <v>242</v>
      </c>
      <c r="G79" s="62">
        <f>VLOOKUP(B79,'JAN Detail Report'!$A$7:$Z$910,20,FALSE)</f>
        <v>16426.12</v>
      </c>
      <c r="H79" s="41"/>
      <c r="I79" s="62">
        <f>VLOOKUP(B79,'JAN Detail Report'!$A$7:$Z$910,23,FALSE)</f>
        <v>1803.5879759999998</v>
      </c>
      <c r="J79" s="41"/>
      <c r="K79" s="62">
        <f>VLOOKUP(B79,'JAN Detail Report'!$A$7:$Z$910,26,FALSE)</f>
        <v>14622.532024</v>
      </c>
      <c r="L79" s="48"/>
    </row>
    <row r="80" spans="1:12" x14ac:dyDescent="0.25">
      <c r="A80" s="48"/>
      <c r="B80" s="48"/>
      <c r="C80" s="50"/>
      <c r="D80" s="50"/>
      <c r="E80" s="51"/>
      <c r="F80" s="60" t="s">
        <v>243</v>
      </c>
      <c r="G80" s="57">
        <f>SUM(G76:G79)</f>
        <v>259501.76999999996</v>
      </c>
      <c r="H80" s="57"/>
      <c r="I80" s="57">
        <f>SUM(I76:I79)</f>
        <v>30132.802981999997</v>
      </c>
      <c r="J80" s="57"/>
      <c r="K80" s="57">
        <f>SUM(K76:K79)</f>
        <v>229368.96701800002</v>
      </c>
      <c r="L80" s="48"/>
    </row>
    <row r="81" spans="1:12" x14ac:dyDescent="0.25">
      <c r="A81" s="48"/>
      <c r="B81" s="48"/>
      <c r="C81" s="50"/>
      <c r="D81" s="50"/>
      <c r="E81" s="51"/>
      <c r="F81" s="52"/>
      <c r="G81" s="57"/>
      <c r="H81" s="41"/>
      <c r="I81" s="57"/>
      <c r="J81" s="41"/>
      <c r="K81" s="57"/>
      <c r="L81" s="48"/>
    </row>
    <row r="82" spans="1:12" x14ac:dyDescent="0.25">
      <c r="A82" s="48"/>
      <c r="B82" s="48"/>
      <c r="C82" s="50" t="s">
        <v>244</v>
      </c>
      <c r="D82" s="50"/>
      <c r="E82" s="56"/>
      <c r="F82" s="50"/>
      <c r="G82" s="57"/>
      <c r="H82" s="41"/>
      <c r="I82" s="57"/>
      <c r="J82" s="41"/>
      <c r="K82" s="57"/>
      <c r="L82" s="48"/>
    </row>
    <row r="83" spans="1:12" x14ac:dyDescent="0.25">
      <c r="A83" s="48"/>
      <c r="B83" s="48"/>
      <c r="C83" s="50"/>
      <c r="D83" s="50"/>
      <c r="E83" s="58" t="s">
        <v>199</v>
      </c>
      <c r="F83" s="58"/>
      <c r="G83" s="57"/>
      <c r="H83" s="41"/>
      <c r="I83" s="57"/>
      <c r="J83" s="41"/>
      <c r="K83" s="57"/>
      <c r="L83" s="48"/>
    </row>
    <row r="84" spans="1:12" x14ac:dyDescent="0.25">
      <c r="A84" s="44" t="s">
        <v>34</v>
      </c>
      <c r="B84" s="44" t="s">
        <v>141</v>
      </c>
      <c r="C84" s="50"/>
      <c r="D84" s="50"/>
      <c r="E84" s="51" t="s">
        <v>34</v>
      </c>
      <c r="F84" s="60" t="s">
        <v>234</v>
      </c>
      <c r="G84" s="57">
        <f>VLOOKUP(B84,'JAN Detail Report'!$A$7:$Z$910,20,FALSE)</f>
        <v>14471.01</v>
      </c>
      <c r="H84" s="41"/>
      <c r="I84" s="69">
        <f>VLOOKUP(B84,'JAN Detail Report'!$A$7:$Z$910,23,FALSE)</f>
        <v>1571.551686</v>
      </c>
      <c r="J84" s="41"/>
      <c r="K84" s="69">
        <f>VLOOKUP(B84,'JAN Detail Report'!$A$7:$Z$910,26,FALSE)</f>
        <v>12899.458314</v>
      </c>
      <c r="L84" s="48"/>
    </row>
    <row r="85" spans="1:12" x14ac:dyDescent="0.25">
      <c r="A85" s="44" t="s">
        <v>35</v>
      </c>
      <c r="B85" s="44" t="s">
        <v>143</v>
      </c>
      <c r="C85" s="50"/>
      <c r="D85" s="50"/>
      <c r="E85" s="51" t="s">
        <v>35</v>
      </c>
      <c r="F85" s="60" t="s">
        <v>245</v>
      </c>
      <c r="G85" s="57">
        <f>VLOOKUP(B85,'JAN Detail Report'!$A$7:$Z$910,20,FALSE)</f>
        <v>311222.96999999997</v>
      </c>
      <c r="H85" s="41"/>
      <c r="I85" s="69">
        <f>VLOOKUP(B85,'JAN Detail Report'!$A$7:$Z$910,23,FALSE)</f>
        <v>33801.653702999996</v>
      </c>
      <c r="J85" s="41"/>
      <c r="K85" s="69">
        <f>VLOOKUP(B85,'JAN Detail Report'!$A$7:$Z$910,26,FALSE)</f>
        <v>277421.3162970001</v>
      </c>
      <c r="L85" s="48"/>
    </row>
    <row r="86" spans="1:12" x14ac:dyDescent="0.25">
      <c r="A86" s="44" t="s">
        <v>36</v>
      </c>
      <c r="B86" s="44" t="s">
        <v>145</v>
      </c>
      <c r="C86" s="50"/>
      <c r="D86" s="50"/>
      <c r="E86" s="51" t="s">
        <v>36</v>
      </c>
      <c r="F86" s="52" t="s">
        <v>246</v>
      </c>
      <c r="G86" s="57">
        <f>VLOOKUP(B86,'JAN Detail Report'!$A$7:$Z$910,20,FALSE)</f>
        <v>16900.349999999999</v>
      </c>
      <c r="H86" s="41"/>
      <c r="I86" s="69">
        <f>VLOOKUP(B86,'JAN Detail Report'!$A$7:$Z$910,23,FALSE)</f>
        <v>1835.3780100000001</v>
      </c>
      <c r="J86" s="41"/>
      <c r="K86" s="69">
        <f>VLOOKUP(B86,'JAN Detail Report'!$A$7:$Z$910,26,FALSE)</f>
        <v>15064.971989999998</v>
      </c>
      <c r="L86" s="48"/>
    </row>
    <row r="87" spans="1:12" x14ac:dyDescent="0.25">
      <c r="A87" s="44" t="s">
        <v>147</v>
      </c>
      <c r="B87" s="44" t="s">
        <v>148</v>
      </c>
      <c r="C87" s="50"/>
      <c r="D87" s="50"/>
      <c r="E87" s="51" t="s">
        <v>147</v>
      </c>
      <c r="F87" s="60" t="s">
        <v>247</v>
      </c>
      <c r="G87" s="62">
        <v>0</v>
      </c>
      <c r="H87" s="41"/>
      <c r="I87" s="62">
        <v>0</v>
      </c>
      <c r="J87" s="41"/>
      <c r="K87" s="62">
        <v>0</v>
      </c>
      <c r="L87" s="48"/>
    </row>
    <row r="88" spans="1:12" x14ac:dyDescent="0.25">
      <c r="A88" s="48"/>
      <c r="B88" s="48"/>
      <c r="C88" s="50"/>
      <c r="D88" s="50"/>
      <c r="E88" s="51"/>
      <c r="F88" s="60" t="s">
        <v>248</v>
      </c>
      <c r="G88" s="57">
        <f>SUM(G84:G87)</f>
        <v>342594.32999999996</v>
      </c>
      <c r="H88" s="57"/>
      <c r="I88" s="57">
        <f>SUM(I84:I87)</f>
        <v>37208.583398999996</v>
      </c>
      <c r="J88" s="57"/>
      <c r="K88" s="57">
        <f>SUM(K84:K87)</f>
        <v>305385.74660100008</v>
      </c>
      <c r="L88" s="48"/>
    </row>
    <row r="89" spans="1:12" x14ac:dyDescent="0.25">
      <c r="A89" s="48"/>
      <c r="B89" s="48"/>
      <c r="C89" s="50"/>
      <c r="D89" s="50"/>
      <c r="E89" s="51"/>
      <c r="F89" s="46"/>
      <c r="G89" s="57"/>
      <c r="H89" s="41"/>
      <c r="I89" s="57"/>
      <c r="J89" s="41"/>
      <c r="K89" s="57"/>
      <c r="L89" s="48"/>
    </row>
    <row r="90" spans="1:12" x14ac:dyDescent="0.25">
      <c r="A90" s="48"/>
      <c r="B90" s="48"/>
      <c r="C90" s="50" t="s">
        <v>249</v>
      </c>
      <c r="D90" s="50"/>
      <c r="E90" s="56"/>
      <c r="F90" s="50"/>
      <c r="G90" s="57"/>
      <c r="H90" s="41"/>
      <c r="I90" s="57"/>
      <c r="J90" s="41"/>
      <c r="K90" s="57"/>
      <c r="L90" s="48"/>
    </row>
    <row r="91" spans="1:12" x14ac:dyDescent="0.25">
      <c r="A91" s="48"/>
      <c r="B91" s="48"/>
      <c r="C91" s="50"/>
      <c r="D91" s="50"/>
      <c r="E91" s="58" t="s">
        <v>199</v>
      </c>
      <c r="F91" s="58"/>
      <c r="G91" s="57"/>
      <c r="H91" s="41"/>
      <c r="I91" s="57"/>
      <c r="J91" s="41"/>
      <c r="K91" s="57"/>
      <c r="L91" s="48"/>
    </row>
    <row r="92" spans="1:12" x14ac:dyDescent="0.25">
      <c r="A92" s="44" t="s">
        <v>37</v>
      </c>
      <c r="B92" s="44" t="s">
        <v>149</v>
      </c>
      <c r="C92" s="50"/>
      <c r="D92" s="50"/>
      <c r="E92" s="51" t="s">
        <v>37</v>
      </c>
      <c r="F92" s="60" t="s">
        <v>250</v>
      </c>
      <c r="G92" s="57">
        <f>VLOOKUP(B92,'JAN Detail Report'!$A$7:$Z$910,20,FALSE)</f>
        <v>4789485.1099999985</v>
      </c>
      <c r="H92" s="41"/>
      <c r="I92" s="69">
        <f>VLOOKUP(B92,'JAN Detail Report'!$A$7:$Z$910,23,FALSE)</f>
        <v>517880.84588399978</v>
      </c>
      <c r="J92" s="41"/>
      <c r="K92" s="69">
        <f>VLOOKUP(B92,'JAN Detail Report'!$A$7:$Z$910,26,FALSE)</f>
        <v>4271604.2641160004</v>
      </c>
      <c r="L92" s="48"/>
    </row>
    <row r="93" spans="1:12" x14ac:dyDescent="0.25">
      <c r="A93" s="44" t="s">
        <v>38</v>
      </c>
      <c r="B93" s="44" t="s">
        <v>151</v>
      </c>
      <c r="C93" s="50"/>
      <c r="D93" s="50"/>
      <c r="E93" s="51" t="s">
        <v>38</v>
      </c>
      <c r="F93" s="52" t="s">
        <v>251</v>
      </c>
      <c r="G93" s="57">
        <f>VLOOKUP(B93,'JAN Detail Report'!$A$7:$Z$910,20,FALSE)</f>
        <v>-1659529.75</v>
      </c>
      <c r="H93" s="41"/>
      <c r="I93" s="69">
        <f>VLOOKUP(B93,'JAN Detail Report'!$A$7:$Z$910,23,FALSE)</f>
        <v>-172398.53918260001</v>
      </c>
      <c r="J93" s="41"/>
      <c r="K93" s="69">
        <f>VLOOKUP(B93,'JAN Detail Report'!$A$7:$Z$910,26,FALSE)</f>
        <v>-1487131.2108173999</v>
      </c>
      <c r="L93" s="48"/>
    </row>
    <row r="94" spans="1:12" x14ac:dyDescent="0.25">
      <c r="A94" s="44" t="s">
        <v>39</v>
      </c>
      <c r="B94" s="44" t="s">
        <v>153</v>
      </c>
      <c r="C94" s="50"/>
      <c r="D94" s="50"/>
      <c r="E94" s="51" t="s">
        <v>39</v>
      </c>
      <c r="F94" s="52" t="s">
        <v>252</v>
      </c>
      <c r="G94" s="57">
        <f>VLOOKUP(B94,'JAN Detail Report'!$A$7:$Z$910,20,FALSE)</f>
        <v>266674.86</v>
      </c>
      <c r="H94" s="41"/>
      <c r="I94" s="69">
        <f>VLOOKUP(B94,'JAN Detail Report'!$A$7:$Z$910,23,FALSE)</f>
        <v>27014.163317999999</v>
      </c>
      <c r="J94" s="41"/>
      <c r="K94" s="69">
        <f>VLOOKUP(B94,'JAN Detail Report'!$A$7:$Z$910,26,FALSE)</f>
        <v>239660.69668199998</v>
      </c>
      <c r="L94" s="48"/>
    </row>
    <row r="95" spans="1:12" x14ac:dyDescent="0.25">
      <c r="A95" s="44" t="s">
        <v>40</v>
      </c>
      <c r="B95" s="44" t="s">
        <v>155</v>
      </c>
      <c r="C95" s="50"/>
      <c r="D95" s="50"/>
      <c r="E95" s="51" t="s">
        <v>40</v>
      </c>
      <c r="F95" s="52" t="s">
        <v>253</v>
      </c>
      <c r="G95" s="57">
        <f>VLOOKUP(B95,'JAN Detail Report'!$A$7:$Z$910,20,FALSE)</f>
        <v>2739.58</v>
      </c>
      <c r="H95" s="41"/>
      <c r="I95" s="69">
        <f>VLOOKUP(B95,'JAN Detail Report'!$A$7:$Z$910,23,FALSE)</f>
        <v>641.1155</v>
      </c>
      <c r="J95" s="41"/>
      <c r="K95" s="69">
        <f>VLOOKUP(B95,'JAN Detail Report'!$A$7:$Z$910,26,FALSE)</f>
        <v>2098.4645</v>
      </c>
      <c r="L95" s="48"/>
    </row>
    <row r="96" spans="1:12" x14ac:dyDescent="0.25">
      <c r="A96" s="44" t="s">
        <v>41</v>
      </c>
      <c r="B96" s="44" t="s">
        <v>157</v>
      </c>
      <c r="C96" s="50"/>
      <c r="D96" s="50"/>
      <c r="E96" s="51" t="s">
        <v>41</v>
      </c>
      <c r="F96" s="52" t="s">
        <v>254</v>
      </c>
      <c r="G96" s="57">
        <f>VLOOKUP(B96,'JAN Detail Report'!$A$7:$Z$910,20,FALSE)</f>
        <v>114620.99</v>
      </c>
      <c r="H96" s="41"/>
      <c r="I96" s="69">
        <f>VLOOKUP(B96,'JAN Detail Report'!$A$7:$Z$910,23,FALSE)</f>
        <v>11327.200606000006</v>
      </c>
      <c r="J96" s="41"/>
      <c r="K96" s="69">
        <f>VLOOKUP(B96,'JAN Detail Report'!$A$7:$Z$910,26,FALSE)</f>
        <v>103293.78939400011</v>
      </c>
      <c r="L96" s="48"/>
    </row>
    <row r="97" spans="1:12" x14ac:dyDescent="0.25">
      <c r="A97" s="44" t="s">
        <v>255</v>
      </c>
      <c r="B97" s="44" t="s">
        <v>256</v>
      </c>
      <c r="C97" s="50"/>
      <c r="D97" s="50"/>
      <c r="E97" s="51" t="s">
        <v>255</v>
      </c>
      <c r="F97" s="60" t="s">
        <v>257</v>
      </c>
      <c r="G97" s="57">
        <v>0</v>
      </c>
      <c r="H97" s="41"/>
      <c r="I97" s="69">
        <v>0</v>
      </c>
      <c r="J97" s="41"/>
      <c r="K97" s="69">
        <v>0</v>
      </c>
      <c r="L97" s="48"/>
    </row>
    <row r="98" spans="1:12" x14ac:dyDescent="0.25">
      <c r="A98" s="44" t="s">
        <v>42</v>
      </c>
      <c r="B98" s="44" t="s">
        <v>159</v>
      </c>
      <c r="C98" s="50"/>
      <c r="D98" s="50"/>
      <c r="E98" s="51" t="s">
        <v>42</v>
      </c>
      <c r="F98" s="60" t="s">
        <v>258</v>
      </c>
      <c r="G98" s="57">
        <f>VLOOKUP(B98,'JAN Detail Report'!$A$7:$Z$910,20,FALSE)</f>
        <v>723867.28</v>
      </c>
      <c r="H98" s="41"/>
      <c r="I98" s="69">
        <f>VLOOKUP(B98,'JAN Detail Report'!$A$7:$Z$910,23,FALSE)</f>
        <v>73327.755464000002</v>
      </c>
      <c r="J98" s="41"/>
      <c r="K98" s="69">
        <f>VLOOKUP(B98,'JAN Detail Report'!$A$7:$Z$910,26,FALSE)</f>
        <v>650539.52453599998</v>
      </c>
      <c r="L98" s="48"/>
    </row>
    <row r="99" spans="1:12" x14ac:dyDescent="0.25">
      <c r="A99" s="44" t="s">
        <v>43</v>
      </c>
      <c r="B99" s="44" t="s">
        <v>161</v>
      </c>
      <c r="C99" s="50"/>
      <c r="D99" s="50"/>
      <c r="E99" s="51" t="s">
        <v>43</v>
      </c>
      <c r="F99" s="60" t="s">
        <v>227</v>
      </c>
      <c r="G99" s="57">
        <f>VLOOKUP(B99,'JAN Detail Report'!$A$7:$Z$910,20,FALSE)</f>
        <v>391494.88</v>
      </c>
      <c r="H99" s="41"/>
      <c r="I99" s="69">
        <f>VLOOKUP(B99,'JAN Detail Report'!$A$7:$Z$910,23,FALSE)</f>
        <v>39272.504409999994</v>
      </c>
      <c r="J99" s="41"/>
      <c r="K99" s="69">
        <f>VLOOKUP(B99,'JAN Detail Report'!$A$7:$Z$910,26,FALSE)</f>
        <v>352222.37559000001</v>
      </c>
      <c r="L99" s="48"/>
    </row>
    <row r="100" spans="1:12" x14ac:dyDescent="0.25">
      <c r="A100" s="48"/>
      <c r="B100" s="48"/>
      <c r="C100" s="50"/>
      <c r="D100" s="50"/>
      <c r="E100" s="51"/>
      <c r="F100" s="46"/>
      <c r="G100" s="57"/>
      <c r="H100" s="41"/>
      <c r="I100" s="57"/>
      <c r="J100" s="41"/>
      <c r="K100" s="57"/>
      <c r="L100" s="48"/>
    </row>
    <row r="101" spans="1:12" x14ac:dyDescent="0.25">
      <c r="A101" s="48"/>
      <c r="B101" s="48"/>
      <c r="C101" s="50"/>
      <c r="D101" s="50"/>
      <c r="E101" s="58" t="s">
        <v>206</v>
      </c>
      <c r="F101" s="58"/>
      <c r="G101" s="57"/>
      <c r="H101" s="41"/>
      <c r="I101" s="57"/>
      <c r="J101" s="41"/>
      <c r="K101" s="57"/>
      <c r="L101" s="48"/>
    </row>
    <row r="102" spans="1:12" x14ac:dyDescent="0.25">
      <c r="A102" s="44" t="s">
        <v>44</v>
      </c>
      <c r="B102" s="44" t="s">
        <v>163</v>
      </c>
      <c r="C102" s="50"/>
      <c r="D102" s="50"/>
      <c r="E102" s="51" t="s">
        <v>44</v>
      </c>
      <c r="F102" s="52" t="s">
        <v>259</v>
      </c>
      <c r="G102" s="62">
        <f>VLOOKUP(B102,'JAN Detail Report'!$A$7:$Z$961,20,FALSE)</f>
        <v>454107.38000000006</v>
      </c>
      <c r="H102" s="41"/>
      <c r="I102" s="62">
        <f>VLOOKUP(B102,'JAN Detail Report'!$A$7:$Z$961,23,FALSE)</f>
        <v>46154.973956999995</v>
      </c>
      <c r="J102" s="41"/>
      <c r="K102" s="62">
        <f>VLOOKUP(B102,'JAN Detail Report'!$A$7:$Z$961,26,FALSE)</f>
        <v>407952.40604300005</v>
      </c>
      <c r="L102" s="48"/>
    </row>
    <row r="103" spans="1:12" x14ac:dyDescent="0.25">
      <c r="A103" s="48"/>
      <c r="B103" s="48"/>
      <c r="C103" s="50"/>
      <c r="D103" s="50"/>
      <c r="E103" s="51"/>
      <c r="F103" s="52"/>
      <c r="G103" s="57"/>
      <c r="H103" s="41"/>
      <c r="I103" s="57"/>
      <c r="J103" s="41"/>
      <c r="K103" s="57"/>
      <c r="L103" s="48"/>
    </row>
    <row r="104" spans="1:12" x14ac:dyDescent="0.25">
      <c r="A104" s="48"/>
      <c r="B104" s="48"/>
      <c r="C104" s="50"/>
      <c r="D104" s="50"/>
      <c r="E104" s="51"/>
      <c r="F104" s="60" t="s">
        <v>260</v>
      </c>
      <c r="G104" s="62">
        <f>SUM(G92:G102)</f>
        <v>5083460.3299999982</v>
      </c>
      <c r="H104" s="69"/>
      <c r="I104" s="62">
        <f>SUM(I92:I102)</f>
        <v>543220.01995639969</v>
      </c>
      <c r="J104" s="69"/>
      <c r="K104" s="62">
        <f>SUM(K92:K102)</f>
        <v>4540240.3100436004</v>
      </c>
      <c r="L104" s="48"/>
    </row>
    <row r="105" spans="1:12" x14ac:dyDescent="0.25">
      <c r="A105" s="48"/>
      <c r="B105" s="48"/>
      <c r="C105" s="50"/>
      <c r="D105" s="50"/>
      <c r="E105" s="51"/>
      <c r="F105" s="52"/>
      <c r="G105" s="57"/>
      <c r="H105" s="41"/>
      <c r="I105" s="57"/>
      <c r="J105" s="41"/>
      <c r="K105" s="57"/>
      <c r="L105" s="48"/>
    </row>
    <row r="106" spans="1:12" ht="15.75" thickBot="1" x14ac:dyDescent="0.3">
      <c r="A106" s="48"/>
      <c r="B106" s="48"/>
      <c r="C106" s="50"/>
      <c r="D106" s="50"/>
      <c r="E106" s="51"/>
      <c r="F106" s="60" t="s">
        <v>261</v>
      </c>
      <c r="G106" s="4">
        <f>G104+G88+G80+G72+G64+G42+G34</f>
        <v>13059632.949999997</v>
      </c>
      <c r="H106" s="41"/>
      <c r="I106" s="63">
        <f>I104+I88+I80+I72+I64+I42+I34</f>
        <v>1315515.5364033999</v>
      </c>
      <c r="J106" s="41"/>
      <c r="K106" s="63">
        <f>K104+K88+K80+K72+K64+K42+K34</f>
        <v>11744117.4135966</v>
      </c>
      <c r="L106" s="48"/>
    </row>
    <row r="107" spans="1:12" ht="15.75" thickTop="1" x14ac:dyDescent="0.25">
      <c r="A107" s="48"/>
      <c r="B107" s="48"/>
      <c r="C107" s="50"/>
      <c r="D107" s="50"/>
      <c r="E107" s="51"/>
      <c r="F107" s="46"/>
      <c r="G107" s="57"/>
      <c r="H107" s="41"/>
      <c r="I107" s="64">
        <f>I106/$G$106</f>
        <v>0.10073143260916841</v>
      </c>
      <c r="J107" s="64"/>
      <c r="K107" s="64">
        <f>K106/$G$106</f>
        <v>0.89926856739083183</v>
      </c>
      <c r="L107" s="48"/>
    </row>
    <row r="108" spans="1:12" x14ac:dyDescent="0.25">
      <c r="A108" s="48"/>
      <c r="B108" s="48"/>
      <c r="C108" s="65"/>
      <c r="D108" s="41"/>
      <c r="E108" s="66"/>
      <c r="F108" s="41"/>
      <c r="G108" s="85"/>
      <c r="H108" s="43"/>
      <c r="I108" s="59"/>
      <c r="J108" s="43"/>
      <c r="K108" s="59"/>
      <c r="L108" s="48"/>
    </row>
    <row r="109" spans="1:12" x14ac:dyDescent="0.25">
      <c r="A109" s="48"/>
      <c r="B109" s="48"/>
      <c r="C109" s="48"/>
      <c r="D109" s="48"/>
      <c r="E109" s="66"/>
      <c r="F109" s="70"/>
      <c r="G109" s="67"/>
      <c r="H109" s="41"/>
      <c r="I109" s="67"/>
      <c r="J109" s="48"/>
      <c r="K109" s="41"/>
      <c r="L109" s="48"/>
    </row>
    <row r="110" spans="1:12" x14ac:dyDescent="0.25">
      <c r="A110" s="48"/>
      <c r="B110" s="48"/>
      <c r="C110" s="48"/>
      <c r="D110" s="48"/>
      <c r="E110" s="66"/>
      <c r="F110" s="41"/>
      <c r="G110" s="67"/>
      <c r="H110" s="41"/>
      <c r="I110" s="67"/>
      <c r="J110" s="48"/>
      <c r="K110" s="48"/>
      <c r="L110" s="48"/>
    </row>
    <row r="111" spans="1:12" x14ac:dyDescent="0.25">
      <c r="A111" s="48"/>
      <c r="B111" s="48"/>
      <c r="C111" s="48"/>
      <c r="D111" s="48"/>
      <c r="E111" s="66"/>
      <c r="F111" s="48"/>
      <c r="G111" s="48"/>
      <c r="H111" s="48"/>
      <c r="I111" s="48"/>
      <c r="J111" s="48"/>
      <c r="K111" s="48"/>
      <c r="L111" s="48"/>
    </row>
    <row r="112" spans="1:12" x14ac:dyDescent="0.25">
      <c r="A112" s="48"/>
      <c r="B112" s="48"/>
      <c r="C112" s="48"/>
      <c r="D112" s="48"/>
      <c r="E112" s="66"/>
      <c r="F112" s="44"/>
      <c r="G112" s="48"/>
      <c r="H112" s="48"/>
      <c r="I112" s="48"/>
      <c r="J112" s="48"/>
      <c r="K112" s="48"/>
      <c r="L112" s="48"/>
    </row>
    <row r="113" spans="1:12" x14ac:dyDescent="0.25">
      <c r="A113" s="48"/>
      <c r="B113" s="48"/>
      <c r="C113" s="48"/>
      <c r="D113" s="48"/>
      <c r="E113" s="66"/>
      <c r="F113" s="44"/>
      <c r="G113" s="84"/>
      <c r="H113" s="48"/>
      <c r="I113" s="48"/>
      <c r="J113" s="48"/>
      <c r="K113" s="48"/>
      <c r="L113" s="48"/>
    </row>
    <row r="114" spans="1:12" x14ac:dyDescent="0.25">
      <c r="A114" s="48"/>
      <c r="B114" s="48"/>
      <c r="C114" s="48"/>
      <c r="D114" s="48"/>
      <c r="E114" s="68"/>
      <c r="F114" s="48"/>
      <c r="G114" s="48"/>
      <c r="H114" s="48"/>
      <c r="I114" s="48"/>
      <c r="J114" s="48"/>
      <c r="K114" s="48"/>
      <c r="L114" s="48"/>
    </row>
    <row r="116" spans="1:12" x14ac:dyDescent="0.25">
      <c r="A116" s="41"/>
      <c r="B116" s="41"/>
      <c r="C116" s="41"/>
      <c r="D116" s="41"/>
      <c r="E116" s="41"/>
      <c r="F116" s="44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4"/>
      <c r="G117" s="41"/>
      <c r="H117" s="41"/>
      <c r="I117" s="41"/>
      <c r="J117" s="41"/>
      <c r="K117" s="41"/>
      <c r="L117" s="41"/>
    </row>
  </sheetData>
  <pageMargins left="0.7" right="0.7" top="0.75" bottom="0.75" header="0.3" footer="0.3"/>
  <pageSetup scale="8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61"/>
  <sheetViews>
    <sheetView showGridLines="0" workbookViewId="0">
      <selection activeCell="AI12" sqref="AI12"/>
    </sheetView>
  </sheetViews>
  <sheetFormatPr defaultColWidth="9.140625" defaultRowHeight="15" outlineLevelRow="3" outlineLevelCol="1" x14ac:dyDescent="0.25"/>
  <cols>
    <col min="1" max="1" width="52" bestFit="1" customWidth="1"/>
    <col min="2" max="3" width="15" customWidth="1" outlineLevel="1"/>
    <col min="4" max="13" width="9.140625" customWidth="1" outlineLevel="1"/>
    <col min="14" max="15" width="15" customWidth="1" outlineLevel="1"/>
    <col min="16" max="16" width="2.28515625" style="1" customWidth="1" outlineLevel="1"/>
    <col min="17" max="17" width="16" style="1" bestFit="1" customWidth="1" outlineLevel="1"/>
    <col min="18" max="26" width="15.5703125" style="5" customWidth="1"/>
    <col min="27" max="35" width="12.42578125" customWidth="1" outlineLevel="1"/>
    <col min="36" max="36" width="28.28515625" bestFit="1" customWidth="1"/>
    <col min="37" max="16384" width="9.140625" style="106"/>
  </cols>
  <sheetData>
    <row r="1" spans="1:36" x14ac:dyDescent="0.25">
      <c r="A1" s="42" t="s">
        <v>171</v>
      </c>
      <c r="P1" s="115"/>
      <c r="Q1" s="115"/>
      <c r="R1" s="25"/>
      <c r="S1" s="25"/>
      <c r="T1" s="25"/>
      <c r="U1" s="25"/>
      <c r="V1" s="25"/>
      <c r="W1" s="25"/>
      <c r="X1" s="25"/>
      <c r="Y1" s="25"/>
      <c r="Z1" s="25"/>
    </row>
    <row r="2" spans="1:36" x14ac:dyDescent="0.25">
      <c r="A2" s="42" t="s">
        <v>172</v>
      </c>
      <c r="P2" s="115"/>
      <c r="Q2" s="115"/>
      <c r="R2" s="25"/>
      <c r="S2" s="25"/>
      <c r="T2" s="25"/>
      <c r="U2" s="25"/>
      <c r="V2" s="25"/>
      <c r="W2" s="25"/>
      <c r="X2" s="25"/>
      <c r="Y2" s="25"/>
      <c r="Z2" s="25"/>
    </row>
    <row r="3" spans="1:36" x14ac:dyDescent="0.25">
      <c r="A3" s="42" t="s">
        <v>173</v>
      </c>
      <c r="P3" s="115"/>
      <c r="Q3" s="115"/>
      <c r="R3" s="25"/>
      <c r="S3" s="25"/>
      <c r="T3" s="25"/>
      <c r="U3" s="25"/>
      <c r="V3" s="25"/>
      <c r="W3" s="25"/>
      <c r="X3" s="25"/>
      <c r="Y3" s="25"/>
      <c r="Z3" s="25"/>
    </row>
    <row r="4" spans="1:36" x14ac:dyDescent="0.25">
      <c r="A4" s="42" t="s">
        <v>174</v>
      </c>
      <c r="P4" s="115"/>
      <c r="Q4" s="115"/>
      <c r="R4" s="25"/>
      <c r="S4" s="25"/>
      <c r="T4" s="25"/>
      <c r="U4" s="25"/>
      <c r="V4" s="25"/>
      <c r="W4" s="25"/>
      <c r="X4" s="25"/>
      <c r="Y4" s="25"/>
      <c r="Z4" s="25"/>
    </row>
    <row r="5" spans="1:36" x14ac:dyDescent="0.25">
      <c r="A5" s="73" t="s">
        <v>289</v>
      </c>
      <c r="P5" s="115"/>
      <c r="Q5" s="115"/>
      <c r="R5" s="146" t="s">
        <v>169</v>
      </c>
      <c r="S5" s="147"/>
      <c r="T5" s="148"/>
      <c r="U5" s="146" t="s">
        <v>167</v>
      </c>
      <c r="V5" s="147"/>
      <c r="W5" s="148"/>
      <c r="X5" s="146" t="s">
        <v>168</v>
      </c>
      <c r="Y5" s="147"/>
      <c r="Z5" s="148"/>
      <c r="AA5" s="83" t="s">
        <v>169</v>
      </c>
      <c r="AB5" s="82"/>
      <c r="AC5" s="82"/>
      <c r="AD5" s="83" t="s">
        <v>167</v>
      </c>
      <c r="AE5" s="82"/>
      <c r="AF5" s="82"/>
      <c r="AG5" s="83" t="s">
        <v>168</v>
      </c>
      <c r="AH5" s="82"/>
      <c r="AI5" s="82"/>
      <c r="AJ5" s="81"/>
    </row>
    <row r="6" spans="1:36" x14ac:dyDescent="0.25">
      <c r="N6" t="s">
        <v>187</v>
      </c>
      <c r="O6" t="s">
        <v>188</v>
      </c>
      <c r="P6" s="115"/>
      <c r="Q6" s="115"/>
      <c r="R6" s="30" t="s">
        <v>190</v>
      </c>
      <c r="S6" s="22" t="s">
        <v>191</v>
      </c>
      <c r="T6" s="22" t="s">
        <v>192</v>
      </c>
      <c r="U6" s="13" t="s">
        <v>190</v>
      </c>
      <c r="V6" s="15" t="s">
        <v>191</v>
      </c>
      <c r="W6" s="15" t="s">
        <v>192</v>
      </c>
      <c r="X6" s="13" t="s">
        <v>190</v>
      </c>
      <c r="Y6" s="15" t="s">
        <v>191</v>
      </c>
      <c r="Z6" s="15" t="s">
        <v>192</v>
      </c>
      <c r="AA6" s="80" t="s">
        <v>190</v>
      </c>
      <c r="AB6" s="79" t="s">
        <v>191</v>
      </c>
      <c r="AC6" s="79" t="s">
        <v>192</v>
      </c>
      <c r="AD6" s="78" t="s">
        <v>190</v>
      </c>
      <c r="AE6" s="77" t="s">
        <v>191</v>
      </c>
      <c r="AF6" s="77" t="s">
        <v>192</v>
      </c>
      <c r="AG6" s="78" t="s">
        <v>190</v>
      </c>
      <c r="AH6" s="77" t="s">
        <v>191</v>
      </c>
      <c r="AI6" s="77" t="s">
        <v>192</v>
      </c>
      <c r="AJ6" s="86"/>
    </row>
    <row r="7" spans="1:36" x14ac:dyDescent="0.25">
      <c r="A7" s="26" t="s">
        <v>170</v>
      </c>
      <c r="B7" s="27" t="s">
        <v>175</v>
      </c>
      <c r="C7" s="27" t="s">
        <v>176</v>
      </c>
      <c r="D7" s="27" t="s">
        <v>177</v>
      </c>
      <c r="E7" s="27" t="s">
        <v>178</v>
      </c>
      <c r="F7" s="27" t="s">
        <v>179</v>
      </c>
      <c r="G7" s="27" t="s">
        <v>180</v>
      </c>
      <c r="H7" s="27" t="s">
        <v>181</v>
      </c>
      <c r="I7" s="27" t="s">
        <v>182</v>
      </c>
      <c r="J7" s="27" t="s">
        <v>183</v>
      </c>
      <c r="K7" s="27" t="s">
        <v>184</v>
      </c>
      <c r="L7" s="27" t="s">
        <v>185</v>
      </c>
      <c r="M7" s="27" t="s">
        <v>186</v>
      </c>
      <c r="N7" s="14" t="s">
        <v>176</v>
      </c>
      <c r="O7" s="14" t="s">
        <v>176</v>
      </c>
      <c r="P7" s="116"/>
      <c r="Q7" s="116" t="s">
        <v>189</v>
      </c>
      <c r="R7" s="21" t="s">
        <v>176</v>
      </c>
      <c r="S7" s="17" t="s">
        <v>176</v>
      </c>
      <c r="T7" s="87" t="s">
        <v>176</v>
      </c>
      <c r="U7" s="17" t="s">
        <v>176</v>
      </c>
      <c r="V7" s="17" t="s">
        <v>176</v>
      </c>
      <c r="W7" s="87" t="s">
        <v>176</v>
      </c>
      <c r="X7" s="17" t="s">
        <v>176</v>
      </c>
      <c r="Y7" s="17" t="s">
        <v>176</v>
      </c>
      <c r="Z7" s="87" t="s">
        <v>176</v>
      </c>
      <c r="AA7" s="76" t="s">
        <v>293</v>
      </c>
      <c r="AB7" s="75" t="s">
        <v>293</v>
      </c>
      <c r="AC7" s="75" t="s">
        <v>293</v>
      </c>
      <c r="AD7" s="76" t="s">
        <v>293</v>
      </c>
      <c r="AE7" s="75" t="s">
        <v>293</v>
      </c>
      <c r="AF7" s="75" t="s">
        <v>293</v>
      </c>
      <c r="AG7" s="76" t="s">
        <v>293</v>
      </c>
      <c r="AH7" s="75" t="s">
        <v>293</v>
      </c>
      <c r="AI7" s="75" t="s">
        <v>293</v>
      </c>
      <c r="AJ7" s="74" t="s">
        <v>166</v>
      </c>
    </row>
    <row r="8" spans="1:36" outlineLevel="3" x14ac:dyDescent="0.25">
      <c r="A8" s="102" t="s">
        <v>73</v>
      </c>
      <c r="B8" s="10">
        <v>3943.56</v>
      </c>
      <c r="C8" s="10">
        <v>5648.16</v>
      </c>
      <c r="N8" s="23">
        <f t="shared" ref="N8:N13" si="0">C8</f>
        <v>5648.16</v>
      </c>
      <c r="O8" s="23">
        <f t="shared" ref="O8:O13" si="1">SUM(B8:M8)</f>
        <v>9591.7199999999993</v>
      </c>
      <c r="P8" s="129"/>
      <c r="Q8" s="130">
        <v>9.3100000000000002E-2</v>
      </c>
      <c r="R8" s="3">
        <f t="shared" ref="R8:R13" si="2">IF(LEFT(AJ8,6)="Direct",N8,0)</f>
        <v>0</v>
      </c>
      <c r="S8" s="16">
        <f t="shared" ref="S8:S13" si="3">N8-R8</f>
        <v>5648.16</v>
      </c>
      <c r="T8" s="12">
        <f t="shared" ref="T8:T13" si="4">R8+S8</f>
        <v>5648.16</v>
      </c>
      <c r="U8" s="16">
        <f t="shared" ref="U8:U13" si="5">IF(LEFT(AJ8,9)="direct-wa", N8,0)</f>
        <v>0</v>
      </c>
      <c r="V8" s="16">
        <f t="shared" ref="V8:V13" si="6">IF(AJ8="direct-wa",0,N8*Q8)</f>
        <v>525.84369600000002</v>
      </c>
      <c r="W8" s="12">
        <f t="shared" ref="W8:W13" si="7">U8+V8</f>
        <v>525.84369600000002</v>
      </c>
      <c r="X8" s="16">
        <f t="shared" ref="X8:X13" si="8">IF(LEFT(AJ8,9)="direct-or",N8,0)</f>
        <v>0</v>
      </c>
      <c r="Y8" s="16">
        <f t="shared" ref="Y8:Y13" si="9">S8-V8</f>
        <v>5122.3163039999999</v>
      </c>
      <c r="Z8" s="12">
        <f t="shared" ref="Z8:Z13" si="10">X8+Y8</f>
        <v>5122.3163039999999</v>
      </c>
      <c r="AA8" s="25">
        <f t="shared" ref="AA8:AA13" si="11">IF(LEFT(AJ8,6)="Direct",O8,0)</f>
        <v>0</v>
      </c>
      <c r="AB8" s="25">
        <f t="shared" ref="AB8:AB13" si="12">O8-AA8</f>
        <v>9591.7199999999993</v>
      </c>
      <c r="AC8" s="25">
        <f t="shared" ref="AC8:AC13" si="13">AA8+AB8</f>
        <v>9591.7199999999993</v>
      </c>
      <c r="AD8" s="25">
        <f t="shared" ref="AD8:AD13" si="14">IF(LEFT(AJ8,9)="direct-wa", O8,0)</f>
        <v>0</v>
      </c>
      <c r="AE8" s="25">
        <f t="shared" ref="AE8:AE13" si="15">IF(AJ8="direct-wa",0,O8*Q8)</f>
        <v>892.98913199999993</v>
      </c>
      <c r="AF8" s="25">
        <f t="shared" ref="AF8:AF13" si="16">AD8+AE8</f>
        <v>892.98913199999993</v>
      </c>
      <c r="AG8" s="25">
        <f t="shared" ref="AG8:AG13" si="17">IF(LEFT(AJ8,9)="direct-or",O8,0)</f>
        <v>0</v>
      </c>
      <c r="AH8" s="25">
        <f t="shared" ref="AH8:AH13" si="18">AB8-AE8</f>
        <v>8698.7308679999987</v>
      </c>
      <c r="AI8" s="25">
        <f t="shared" ref="AI8:AI13" si="19">AG8+AH8</f>
        <v>8698.7308679999987</v>
      </c>
      <c r="AJ8" s="18" t="s">
        <v>53</v>
      </c>
    </row>
    <row r="9" spans="1:36" outlineLevel="3" x14ac:dyDescent="0.25">
      <c r="A9" s="102" t="s">
        <v>73</v>
      </c>
      <c r="B9" s="10">
        <v>22041.27</v>
      </c>
      <c r="C9" s="10">
        <v>4882.6499999999996</v>
      </c>
      <c r="N9" s="23">
        <f t="shared" si="0"/>
        <v>4882.6499999999996</v>
      </c>
      <c r="O9" s="23">
        <f t="shared" si="1"/>
        <v>26923.919999999998</v>
      </c>
      <c r="P9" s="129"/>
      <c r="Q9" s="130">
        <v>9.3100000000000002E-2</v>
      </c>
      <c r="R9" s="11">
        <f t="shared" si="2"/>
        <v>0</v>
      </c>
      <c r="S9" s="6">
        <f t="shared" si="3"/>
        <v>4882.6499999999996</v>
      </c>
      <c r="T9" s="20">
        <f t="shared" si="4"/>
        <v>4882.6499999999996</v>
      </c>
      <c r="U9" s="6">
        <f t="shared" si="5"/>
        <v>0</v>
      </c>
      <c r="V9" s="6">
        <f t="shared" si="6"/>
        <v>454.57471499999997</v>
      </c>
      <c r="W9" s="20">
        <f t="shared" si="7"/>
        <v>454.57471499999997</v>
      </c>
      <c r="X9" s="6">
        <f t="shared" si="8"/>
        <v>0</v>
      </c>
      <c r="Y9" s="6">
        <f t="shared" si="9"/>
        <v>4428.0752849999999</v>
      </c>
      <c r="Z9" s="20">
        <f t="shared" si="10"/>
        <v>4428.0752849999999</v>
      </c>
      <c r="AA9" s="25">
        <f t="shared" si="11"/>
        <v>0</v>
      </c>
      <c r="AB9" s="25">
        <f t="shared" si="12"/>
        <v>26923.919999999998</v>
      </c>
      <c r="AC9" s="25">
        <f t="shared" si="13"/>
        <v>26923.919999999998</v>
      </c>
      <c r="AD9" s="25">
        <f t="shared" si="14"/>
        <v>0</v>
      </c>
      <c r="AE9" s="25">
        <f t="shared" si="15"/>
        <v>2506.6169519999999</v>
      </c>
      <c r="AF9" s="25">
        <f t="shared" si="16"/>
        <v>2506.6169519999999</v>
      </c>
      <c r="AG9" s="25">
        <f t="shared" si="17"/>
        <v>0</v>
      </c>
      <c r="AH9" s="25">
        <f t="shared" si="18"/>
        <v>24417.303047999998</v>
      </c>
      <c r="AI9" s="25">
        <f t="shared" si="19"/>
        <v>24417.303047999998</v>
      </c>
      <c r="AJ9" s="19" t="s">
        <v>53</v>
      </c>
    </row>
    <row r="10" spans="1:36" outlineLevel="3" x14ac:dyDescent="0.25">
      <c r="A10" s="102" t="s">
        <v>73</v>
      </c>
      <c r="B10" s="10">
        <v>21624.27</v>
      </c>
      <c r="C10" s="10">
        <v>4465.6499999999996</v>
      </c>
      <c r="N10" s="23">
        <f t="shared" si="0"/>
        <v>4465.6499999999996</v>
      </c>
      <c r="O10" s="23">
        <f t="shared" si="1"/>
        <v>26089.919999999998</v>
      </c>
      <c r="P10" s="129"/>
      <c r="Q10" s="130">
        <v>9.3100000000000002E-2</v>
      </c>
      <c r="R10" s="11">
        <f t="shared" si="2"/>
        <v>0</v>
      </c>
      <c r="S10" s="6">
        <f t="shared" si="3"/>
        <v>4465.6499999999996</v>
      </c>
      <c r="T10" s="20">
        <f t="shared" si="4"/>
        <v>4465.6499999999996</v>
      </c>
      <c r="U10" s="6">
        <f t="shared" si="5"/>
        <v>0</v>
      </c>
      <c r="V10" s="6">
        <f t="shared" si="6"/>
        <v>415.75201499999997</v>
      </c>
      <c r="W10" s="20">
        <f t="shared" si="7"/>
        <v>415.75201499999997</v>
      </c>
      <c r="X10" s="6">
        <f t="shared" si="8"/>
        <v>0</v>
      </c>
      <c r="Y10" s="6">
        <f t="shared" si="9"/>
        <v>4049.8979849999996</v>
      </c>
      <c r="Z10" s="20">
        <f t="shared" si="10"/>
        <v>4049.8979849999996</v>
      </c>
      <c r="AA10" s="25">
        <f t="shared" si="11"/>
        <v>0</v>
      </c>
      <c r="AB10" s="25">
        <f t="shared" si="12"/>
        <v>26089.919999999998</v>
      </c>
      <c r="AC10" s="25">
        <f t="shared" si="13"/>
        <v>26089.919999999998</v>
      </c>
      <c r="AD10" s="25">
        <f t="shared" si="14"/>
        <v>0</v>
      </c>
      <c r="AE10" s="25">
        <f t="shared" si="15"/>
        <v>2428.971552</v>
      </c>
      <c r="AF10" s="25">
        <f t="shared" si="16"/>
        <v>2428.971552</v>
      </c>
      <c r="AG10" s="25">
        <f t="shared" si="17"/>
        <v>0</v>
      </c>
      <c r="AH10" s="25">
        <f t="shared" si="18"/>
        <v>23660.948447999999</v>
      </c>
      <c r="AI10" s="25">
        <f t="shared" si="19"/>
        <v>23660.948447999999</v>
      </c>
      <c r="AJ10" s="19" t="s">
        <v>53</v>
      </c>
    </row>
    <row r="11" spans="1:36" outlineLevel="3" x14ac:dyDescent="0.25">
      <c r="A11" s="102" t="s">
        <v>73</v>
      </c>
      <c r="B11" s="10">
        <v>2555.0700000000002</v>
      </c>
      <c r="C11" s="10">
        <v>3195.03</v>
      </c>
      <c r="N11" s="23">
        <f t="shared" si="0"/>
        <v>3195.03</v>
      </c>
      <c r="O11" s="23">
        <f t="shared" si="1"/>
        <v>5750.1</v>
      </c>
      <c r="P11" s="129"/>
      <c r="Q11" s="130">
        <v>9.3100000000000002E-2</v>
      </c>
      <c r="R11" s="11">
        <f t="shared" si="2"/>
        <v>0</v>
      </c>
      <c r="S11" s="6">
        <f t="shared" si="3"/>
        <v>3195.03</v>
      </c>
      <c r="T11" s="20">
        <f t="shared" si="4"/>
        <v>3195.03</v>
      </c>
      <c r="U11" s="6">
        <f t="shared" si="5"/>
        <v>0</v>
      </c>
      <c r="V11" s="6">
        <f t="shared" si="6"/>
        <v>297.45729300000005</v>
      </c>
      <c r="W11" s="20">
        <f t="shared" si="7"/>
        <v>297.45729300000005</v>
      </c>
      <c r="X11" s="6">
        <f t="shared" si="8"/>
        <v>0</v>
      </c>
      <c r="Y11" s="6">
        <f t="shared" si="9"/>
        <v>2897.5727070000003</v>
      </c>
      <c r="Z11" s="20">
        <f t="shared" si="10"/>
        <v>2897.5727070000003</v>
      </c>
      <c r="AA11" s="25">
        <f t="shared" si="11"/>
        <v>0</v>
      </c>
      <c r="AB11" s="25">
        <f t="shared" si="12"/>
        <v>5750.1</v>
      </c>
      <c r="AC11" s="25">
        <f t="shared" si="13"/>
        <v>5750.1</v>
      </c>
      <c r="AD11" s="25">
        <f t="shared" si="14"/>
        <v>0</v>
      </c>
      <c r="AE11" s="25">
        <f t="shared" si="15"/>
        <v>535.33431000000007</v>
      </c>
      <c r="AF11" s="25">
        <f t="shared" si="16"/>
        <v>535.33431000000007</v>
      </c>
      <c r="AG11" s="25">
        <f t="shared" si="17"/>
        <v>0</v>
      </c>
      <c r="AH11" s="25">
        <f t="shared" si="18"/>
        <v>5214.7656900000002</v>
      </c>
      <c r="AI11" s="25">
        <f t="shared" si="19"/>
        <v>5214.7656900000002</v>
      </c>
      <c r="AJ11" s="19" t="s">
        <v>53</v>
      </c>
    </row>
    <row r="12" spans="1:36" outlineLevel="3" x14ac:dyDescent="0.25">
      <c r="A12" s="102" t="s">
        <v>73</v>
      </c>
      <c r="B12" s="10"/>
      <c r="C12" s="10"/>
      <c r="N12" s="23">
        <f t="shared" si="0"/>
        <v>0</v>
      </c>
      <c r="O12" s="23">
        <f t="shared" si="1"/>
        <v>0</v>
      </c>
      <c r="P12" s="129"/>
      <c r="Q12" s="130">
        <v>9.3100000000000002E-2</v>
      </c>
      <c r="R12" s="11">
        <f t="shared" si="2"/>
        <v>0</v>
      </c>
      <c r="S12" s="6">
        <f t="shared" si="3"/>
        <v>0</v>
      </c>
      <c r="T12" s="20">
        <f t="shared" si="4"/>
        <v>0</v>
      </c>
      <c r="U12" s="6">
        <f t="shared" si="5"/>
        <v>0</v>
      </c>
      <c r="V12" s="6">
        <f t="shared" si="6"/>
        <v>0</v>
      </c>
      <c r="W12" s="20">
        <f t="shared" si="7"/>
        <v>0</v>
      </c>
      <c r="X12" s="6">
        <f t="shared" si="8"/>
        <v>0</v>
      </c>
      <c r="Y12" s="6">
        <f t="shared" si="9"/>
        <v>0</v>
      </c>
      <c r="Z12" s="20">
        <f t="shared" si="10"/>
        <v>0</v>
      </c>
      <c r="AA12" s="25">
        <f t="shared" si="11"/>
        <v>0</v>
      </c>
      <c r="AB12" s="25">
        <f t="shared" si="12"/>
        <v>0</v>
      </c>
      <c r="AC12" s="25">
        <f t="shared" si="13"/>
        <v>0</v>
      </c>
      <c r="AD12" s="25">
        <f t="shared" si="14"/>
        <v>0</v>
      </c>
      <c r="AE12" s="25">
        <f t="shared" si="15"/>
        <v>0</v>
      </c>
      <c r="AF12" s="25">
        <f t="shared" si="16"/>
        <v>0</v>
      </c>
      <c r="AG12" s="25">
        <f t="shared" si="17"/>
        <v>0</v>
      </c>
      <c r="AH12" s="25">
        <f t="shared" si="18"/>
        <v>0</v>
      </c>
      <c r="AI12" s="25">
        <f t="shared" si="19"/>
        <v>0</v>
      </c>
      <c r="AJ12" s="19" t="s">
        <v>62</v>
      </c>
    </row>
    <row r="13" spans="1:36" outlineLevel="3" x14ac:dyDescent="0.25">
      <c r="A13" s="102" t="s">
        <v>73</v>
      </c>
      <c r="B13" s="10">
        <v>624.11</v>
      </c>
      <c r="C13" s="10">
        <v>63.95</v>
      </c>
      <c r="N13" s="23">
        <f t="shared" si="0"/>
        <v>63.95</v>
      </c>
      <c r="O13" s="23">
        <f t="shared" si="1"/>
        <v>688.06000000000006</v>
      </c>
      <c r="P13" s="129"/>
      <c r="Q13" s="130">
        <v>9.3100000000000002E-2</v>
      </c>
      <c r="R13" s="11">
        <f t="shared" si="2"/>
        <v>0</v>
      </c>
      <c r="S13" s="6">
        <f t="shared" si="3"/>
        <v>63.95</v>
      </c>
      <c r="T13" s="20">
        <f t="shared" si="4"/>
        <v>63.95</v>
      </c>
      <c r="U13" s="6">
        <f t="shared" si="5"/>
        <v>0</v>
      </c>
      <c r="V13" s="6">
        <f t="shared" si="6"/>
        <v>5.9537450000000005</v>
      </c>
      <c r="W13" s="20">
        <f t="shared" si="7"/>
        <v>5.9537450000000005</v>
      </c>
      <c r="X13" s="6">
        <f t="shared" si="8"/>
        <v>0</v>
      </c>
      <c r="Y13" s="6">
        <f t="shared" si="9"/>
        <v>57.996255000000005</v>
      </c>
      <c r="Z13" s="20">
        <f t="shared" si="10"/>
        <v>57.996255000000005</v>
      </c>
      <c r="AA13" s="25">
        <f t="shared" si="11"/>
        <v>0</v>
      </c>
      <c r="AB13" s="25">
        <f t="shared" si="12"/>
        <v>688.06000000000006</v>
      </c>
      <c r="AC13" s="25">
        <f t="shared" si="13"/>
        <v>688.06000000000006</v>
      </c>
      <c r="AD13" s="25">
        <f t="shared" si="14"/>
        <v>0</v>
      </c>
      <c r="AE13" s="25">
        <f t="shared" si="15"/>
        <v>64.058386000000013</v>
      </c>
      <c r="AF13" s="25">
        <f t="shared" si="16"/>
        <v>64.058386000000013</v>
      </c>
      <c r="AG13" s="25">
        <f t="shared" si="17"/>
        <v>0</v>
      </c>
      <c r="AH13" s="25">
        <f t="shared" si="18"/>
        <v>624.00161400000002</v>
      </c>
      <c r="AI13" s="25">
        <f t="shared" si="19"/>
        <v>624.00161400000002</v>
      </c>
      <c r="AJ13" s="19" t="s">
        <v>62</v>
      </c>
    </row>
    <row r="14" spans="1:36" outlineLevel="2" x14ac:dyDescent="0.25">
      <c r="A14" s="102"/>
      <c r="B14" s="108"/>
      <c r="C14" s="108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9"/>
      <c r="O14" s="109"/>
      <c r="P14" s="129"/>
      <c r="Q14" s="130"/>
      <c r="R14" s="11">
        <f t="shared" ref="R14:Z14" si="20">SUBTOTAL(9,R8:R13)</f>
        <v>0</v>
      </c>
      <c r="S14" s="6">
        <f t="shared" si="20"/>
        <v>18255.439999999999</v>
      </c>
      <c r="T14" s="20">
        <f t="shared" si="20"/>
        <v>18255.439999999999</v>
      </c>
      <c r="U14" s="6">
        <f t="shared" si="20"/>
        <v>0</v>
      </c>
      <c r="V14" s="6">
        <f t="shared" si="20"/>
        <v>1699.5814640000001</v>
      </c>
      <c r="W14" s="20">
        <f t="shared" si="20"/>
        <v>1699.5814640000001</v>
      </c>
      <c r="X14" s="6">
        <f t="shared" si="20"/>
        <v>0</v>
      </c>
      <c r="Y14" s="6">
        <f t="shared" si="20"/>
        <v>16555.858535999996</v>
      </c>
      <c r="Z14" s="20">
        <f t="shared" si="20"/>
        <v>16555.858535999996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131" t="s">
        <v>264</v>
      </c>
    </row>
    <row r="15" spans="1:36" outlineLevel="1" x14ac:dyDescent="0.25">
      <c r="A15" s="128" t="s">
        <v>72</v>
      </c>
      <c r="B15" s="132"/>
      <c r="C15" s="132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1"/>
      <c r="O15" s="121"/>
      <c r="P15" s="133"/>
      <c r="Q15" s="134"/>
      <c r="R15" s="124">
        <f t="shared" ref="R15:Z15" si="21">SUBTOTAL(9,R8:R13)</f>
        <v>0</v>
      </c>
      <c r="S15" s="125">
        <f t="shared" si="21"/>
        <v>18255.439999999999</v>
      </c>
      <c r="T15" s="126">
        <f t="shared" si="21"/>
        <v>18255.439999999999</v>
      </c>
      <c r="U15" s="125">
        <f t="shared" si="21"/>
        <v>0</v>
      </c>
      <c r="V15" s="125">
        <f t="shared" si="21"/>
        <v>1699.5814640000001</v>
      </c>
      <c r="W15" s="126">
        <f t="shared" si="21"/>
        <v>1699.5814640000001</v>
      </c>
      <c r="X15" s="125">
        <f t="shared" si="21"/>
        <v>0</v>
      </c>
      <c r="Y15" s="125">
        <f t="shared" si="21"/>
        <v>16555.858535999996</v>
      </c>
      <c r="Z15" s="126">
        <f t="shared" si="21"/>
        <v>16555.858535999996</v>
      </c>
      <c r="AA15" s="125"/>
      <c r="AB15" s="125"/>
      <c r="AC15" s="125"/>
      <c r="AD15" s="125"/>
      <c r="AE15" s="125"/>
      <c r="AF15" s="125"/>
      <c r="AG15" s="125"/>
      <c r="AH15" s="125"/>
      <c r="AI15" s="125"/>
      <c r="AJ15" s="135"/>
    </row>
    <row r="16" spans="1:36" outlineLevel="3" x14ac:dyDescent="0.25">
      <c r="A16" s="102" t="s">
        <v>76</v>
      </c>
      <c r="B16" s="10"/>
      <c r="C16" s="10">
        <v>0.01</v>
      </c>
      <c r="N16" s="23">
        <f>C16</f>
        <v>0.01</v>
      </c>
      <c r="O16" s="23">
        <f>SUM(B16:M16)</f>
        <v>0.01</v>
      </c>
      <c r="P16" s="129"/>
      <c r="Q16" s="130">
        <v>9.3100000000000002E-2</v>
      </c>
      <c r="R16" s="11">
        <f>IF(LEFT(AJ16,6)="Direct",N16,0)</f>
        <v>0</v>
      </c>
      <c r="S16" s="6">
        <f>N16-R16</f>
        <v>0.01</v>
      </c>
      <c r="T16" s="20">
        <f>R16+S16</f>
        <v>0.01</v>
      </c>
      <c r="U16" s="6">
        <f>IF(LEFT(AJ16,9)="direct-wa", N16,0)</f>
        <v>0</v>
      </c>
      <c r="V16" s="6">
        <f>IF(AJ16="direct-wa",0,N16*Q16)</f>
        <v>9.3100000000000008E-4</v>
      </c>
      <c r="W16" s="20">
        <f>U16+V16</f>
        <v>9.3100000000000008E-4</v>
      </c>
      <c r="X16" s="6">
        <f>IF(LEFT(AJ16,9)="direct-or",N16,0)</f>
        <v>0</v>
      </c>
      <c r="Y16" s="6">
        <f>S16-V16</f>
        <v>9.0690000000000007E-3</v>
      </c>
      <c r="Z16" s="20">
        <f>X16+Y16</f>
        <v>9.0690000000000007E-3</v>
      </c>
      <c r="AA16" s="25">
        <f>IF(LEFT(AJ16,6)="Direct",O16,0)</f>
        <v>0</v>
      </c>
      <c r="AB16" s="25">
        <f>O16-AA16</f>
        <v>0.01</v>
      </c>
      <c r="AC16" s="25">
        <f>AA16+AB16</f>
        <v>0.01</v>
      </c>
      <c r="AD16" s="25">
        <f>IF(LEFT(AJ16,9)="direct-wa", O16,0)</f>
        <v>0</v>
      </c>
      <c r="AE16" s="25">
        <f>IF(AJ16="direct-wa",0,O16*Q16)</f>
        <v>9.3100000000000008E-4</v>
      </c>
      <c r="AF16" s="25">
        <f>AD16+AE16</f>
        <v>9.3100000000000008E-4</v>
      </c>
      <c r="AG16" s="25">
        <f>IF(LEFT(AJ16,9)="direct-or",O16,0)</f>
        <v>0</v>
      </c>
      <c r="AH16" s="25">
        <f>AB16-AE16</f>
        <v>9.0690000000000007E-3</v>
      </c>
      <c r="AI16" s="25">
        <f>AG16+AH16</f>
        <v>9.0690000000000007E-3</v>
      </c>
      <c r="AJ16" s="19" t="s">
        <v>62</v>
      </c>
    </row>
    <row r="17" spans="1:36" outlineLevel="2" x14ac:dyDescent="0.25">
      <c r="A17" s="102"/>
      <c r="B17" s="108"/>
      <c r="C17" s="108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9"/>
      <c r="O17" s="109"/>
      <c r="P17" s="129"/>
      <c r="Q17" s="130"/>
      <c r="R17" s="11">
        <f t="shared" ref="R17:Z17" si="22">SUBTOTAL(9,R16:R16)</f>
        <v>0</v>
      </c>
      <c r="S17" s="6">
        <f t="shared" si="22"/>
        <v>0.01</v>
      </c>
      <c r="T17" s="20">
        <f t="shared" si="22"/>
        <v>0.01</v>
      </c>
      <c r="U17" s="6">
        <f t="shared" si="22"/>
        <v>0</v>
      </c>
      <c r="V17" s="6">
        <f t="shared" si="22"/>
        <v>9.3100000000000008E-4</v>
      </c>
      <c r="W17" s="20">
        <f t="shared" si="22"/>
        <v>9.3100000000000008E-4</v>
      </c>
      <c r="X17" s="6">
        <f t="shared" si="22"/>
        <v>0</v>
      </c>
      <c r="Y17" s="6">
        <f t="shared" si="22"/>
        <v>9.0690000000000007E-3</v>
      </c>
      <c r="Z17" s="20">
        <f t="shared" si="22"/>
        <v>9.0690000000000007E-3</v>
      </c>
      <c r="AA17" s="25"/>
      <c r="AB17" s="25"/>
      <c r="AC17" s="25"/>
      <c r="AD17" s="25"/>
      <c r="AE17" s="25"/>
      <c r="AF17" s="25"/>
      <c r="AG17" s="25"/>
      <c r="AH17" s="25"/>
      <c r="AI17" s="25"/>
      <c r="AJ17" s="131" t="s">
        <v>265</v>
      </c>
    </row>
    <row r="18" spans="1:36" outlineLevel="1" x14ac:dyDescent="0.25">
      <c r="A18" s="128" t="s">
        <v>75</v>
      </c>
      <c r="B18" s="132"/>
      <c r="C18" s="132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1"/>
      <c r="O18" s="121"/>
      <c r="P18" s="133"/>
      <c r="Q18" s="134"/>
      <c r="R18" s="124">
        <f t="shared" ref="R18:Z18" si="23">SUBTOTAL(9,R16:R16)</f>
        <v>0</v>
      </c>
      <c r="S18" s="125">
        <f t="shared" si="23"/>
        <v>0.01</v>
      </c>
      <c r="T18" s="126">
        <f t="shared" si="23"/>
        <v>0.01</v>
      </c>
      <c r="U18" s="125">
        <f t="shared" si="23"/>
        <v>0</v>
      </c>
      <c r="V18" s="125">
        <f t="shared" si="23"/>
        <v>9.3100000000000008E-4</v>
      </c>
      <c r="W18" s="126">
        <f t="shared" si="23"/>
        <v>9.3100000000000008E-4</v>
      </c>
      <c r="X18" s="125">
        <f t="shared" si="23"/>
        <v>0</v>
      </c>
      <c r="Y18" s="125">
        <f t="shared" si="23"/>
        <v>9.0690000000000007E-3</v>
      </c>
      <c r="Z18" s="126">
        <f t="shared" si="23"/>
        <v>9.0690000000000007E-3</v>
      </c>
      <c r="AA18" s="125"/>
      <c r="AB18" s="125"/>
      <c r="AC18" s="125"/>
      <c r="AD18" s="125"/>
      <c r="AE18" s="125"/>
      <c r="AF18" s="125"/>
      <c r="AG18" s="125"/>
      <c r="AH18" s="125"/>
      <c r="AI18" s="125"/>
      <c r="AJ18" s="135"/>
    </row>
    <row r="19" spans="1:36" outlineLevel="3" x14ac:dyDescent="0.25">
      <c r="A19" s="102" t="s">
        <v>78</v>
      </c>
      <c r="B19" s="10"/>
      <c r="C19" s="10"/>
      <c r="N19" s="23">
        <f>C19</f>
        <v>0</v>
      </c>
      <c r="O19" s="23">
        <f>SUM(B19:M19)</f>
        <v>0</v>
      </c>
      <c r="P19" s="129"/>
      <c r="Q19" s="130">
        <v>0.1086</v>
      </c>
      <c r="R19" s="11">
        <f>IF(LEFT(AJ19,6)="Direct",N19,0)</f>
        <v>0</v>
      </c>
      <c r="S19" s="6">
        <f>N19-R19</f>
        <v>0</v>
      </c>
      <c r="T19" s="20">
        <f>R19+S19</f>
        <v>0</v>
      </c>
      <c r="U19" s="6">
        <f>IF(LEFT(AJ19,9)="direct-wa", N19,0)</f>
        <v>0</v>
      </c>
      <c r="V19" s="6">
        <f>IF(AJ19="direct-wa",0,N19*Q19)</f>
        <v>0</v>
      </c>
      <c r="W19" s="20">
        <f>U19+V19</f>
        <v>0</v>
      </c>
      <c r="X19" s="6">
        <f>IF(LEFT(AJ19,9)="direct-or",N19,0)</f>
        <v>0</v>
      </c>
      <c r="Y19" s="6">
        <f>S19-V19</f>
        <v>0</v>
      </c>
      <c r="Z19" s="20">
        <f>X19+Y19</f>
        <v>0</v>
      </c>
      <c r="AA19" s="25">
        <f>IF(LEFT(AJ19,6)="Direct",O19,0)</f>
        <v>0</v>
      </c>
      <c r="AB19" s="25">
        <f>O19-AA19</f>
        <v>0</v>
      </c>
      <c r="AC19" s="25">
        <f>AA19+AB19</f>
        <v>0</v>
      </c>
      <c r="AD19" s="25">
        <f>IF(LEFT(AJ19,9)="direct-wa", O19,0)</f>
        <v>0</v>
      </c>
      <c r="AE19" s="25">
        <f>IF(AJ19="direct-wa",0,O19*Q19)</f>
        <v>0</v>
      </c>
      <c r="AF19" s="25">
        <f>AD19+AE19</f>
        <v>0</v>
      </c>
      <c r="AG19" s="25">
        <f>IF(LEFT(AJ19,9)="direct-or",O19,0)</f>
        <v>0</v>
      </c>
      <c r="AH19" s="25">
        <f>AB19-AE19</f>
        <v>0</v>
      </c>
      <c r="AI19" s="25">
        <f>AG19+AH19</f>
        <v>0</v>
      </c>
      <c r="AJ19" s="19" t="s">
        <v>60</v>
      </c>
    </row>
    <row r="20" spans="1:36" outlineLevel="2" x14ac:dyDescent="0.25">
      <c r="A20" s="102"/>
      <c r="B20" s="108"/>
      <c r="C20" s="108"/>
      <c r="D20" s="101"/>
      <c r="E20" s="101"/>
      <c r="F20" s="101"/>
      <c r="G20" s="101"/>
      <c r="H20" s="101"/>
      <c r="I20" s="101"/>
      <c r="J20" s="101"/>
      <c r="K20" s="101"/>
      <c r="L20" s="101"/>
      <c r="M20" s="101"/>
      <c r="N20" s="109"/>
      <c r="O20" s="109"/>
      <c r="P20" s="129"/>
      <c r="Q20" s="130"/>
      <c r="R20" s="11">
        <f t="shared" ref="R20:Z20" si="24">SUBTOTAL(9,R19:R19)</f>
        <v>0</v>
      </c>
      <c r="S20" s="6">
        <f t="shared" si="24"/>
        <v>0</v>
      </c>
      <c r="T20" s="20">
        <f t="shared" si="24"/>
        <v>0</v>
      </c>
      <c r="U20" s="6">
        <f t="shared" si="24"/>
        <v>0</v>
      </c>
      <c r="V20" s="6">
        <f t="shared" si="24"/>
        <v>0</v>
      </c>
      <c r="W20" s="20">
        <f t="shared" si="24"/>
        <v>0</v>
      </c>
      <c r="X20" s="6">
        <f t="shared" si="24"/>
        <v>0</v>
      </c>
      <c r="Y20" s="6">
        <f t="shared" si="24"/>
        <v>0</v>
      </c>
      <c r="Z20" s="20">
        <f t="shared" si="24"/>
        <v>0</v>
      </c>
      <c r="AA20" s="25"/>
      <c r="AB20" s="25"/>
      <c r="AC20" s="25"/>
      <c r="AD20" s="25"/>
      <c r="AE20" s="25"/>
      <c r="AF20" s="25"/>
      <c r="AG20" s="25"/>
      <c r="AH20" s="25"/>
      <c r="AI20" s="25"/>
      <c r="AJ20" s="131" t="s">
        <v>266</v>
      </c>
    </row>
    <row r="21" spans="1:36" outlineLevel="3" x14ac:dyDescent="0.25">
      <c r="A21" s="102" t="s">
        <v>78</v>
      </c>
      <c r="B21" s="10">
        <v>1454.42</v>
      </c>
      <c r="C21" s="10">
        <v>173.31</v>
      </c>
      <c r="N21" s="23">
        <f>C21</f>
        <v>173.31</v>
      </c>
      <c r="O21" s="23">
        <f>SUM(B21:M21)</f>
        <v>1627.73</v>
      </c>
      <c r="P21" s="129"/>
      <c r="Q21" s="130">
        <v>0</v>
      </c>
      <c r="R21" s="11">
        <f>IF(LEFT(AJ21,6)="Direct",N21,0)</f>
        <v>173.31</v>
      </c>
      <c r="S21" s="6">
        <f>N21-R21</f>
        <v>0</v>
      </c>
      <c r="T21" s="20">
        <f>R21+S21</f>
        <v>173.31</v>
      </c>
      <c r="U21" s="6">
        <f>IF(LEFT(AJ21,9)="direct-wa", N21,0)</f>
        <v>0</v>
      </c>
      <c r="V21" s="6">
        <f>IF(AJ21="direct-wa",0,N21*Q21)</f>
        <v>0</v>
      </c>
      <c r="W21" s="20">
        <f>U21+V21</f>
        <v>0</v>
      </c>
      <c r="X21" s="6">
        <f>IF(LEFT(AJ21,9)="direct-or",N21,0)</f>
        <v>173.31</v>
      </c>
      <c r="Y21" s="6">
        <f>S21-V21</f>
        <v>0</v>
      </c>
      <c r="Z21" s="20">
        <f>X21+Y21</f>
        <v>173.31</v>
      </c>
      <c r="AA21" s="25">
        <f>IF(LEFT(AJ21,6)="Direct",O21,0)</f>
        <v>1627.73</v>
      </c>
      <c r="AB21" s="25">
        <f>O21-AA21</f>
        <v>0</v>
      </c>
      <c r="AC21" s="25">
        <f>AA21+AB21</f>
        <v>1627.73</v>
      </c>
      <c r="AD21" s="25">
        <f>IF(LEFT(AJ21,9)="direct-wa", O21,0)</f>
        <v>0</v>
      </c>
      <c r="AE21" s="25">
        <f>IF(AJ21="direct-wa",0,O21*Q21)</f>
        <v>0</v>
      </c>
      <c r="AF21" s="25">
        <f>AD21+AE21</f>
        <v>0</v>
      </c>
      <c r="AG21" s="25">
        <f>IF(LEFT(AJ21,9)="direct-or",O21,0)</f>
        <v>1627.73</v>
      </c>
      <c r="AH21" s="25">
        <f>AB21-AE21</f>
        <v>0</v>
      </c>
      <c r="AI21" s="25">
        <f>AG21+AH21</f>
        <v>1627.73</v>
      </c>
      <c r="AJ21" s="19" t="s">
        <v>61</v>
      </c>
    </row>
    <row r="22" spans="1:36" outlineLevel="2" x14ac:dyDescent="0.25">
      <c r="A22" s="102"/>
      <c r="B22" s="108"/>
      <c r="C22" s="108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9"/>
      <c r="O22" s="109"/>
      <c r="P22" s="129"/>
      <c r="Q22" s="130"/>
      <c r="R22" s="11">
        <f t="shared" ref="R22:Z22" si="25">SUBTOTAL(9,R21:R21)</f>
        <v>173.31</v>
      </c>
      <c r="S22" s="6">
        <f t="shared" si="25"/>
        <v>0</v>
      </c>
      <c r="T22" s="20">
        <f t="shared" si="25"/>
        <v>173.31</v>
      </c>
      <c r="U22" s="6">
        <f t="shared" si="25"/>
        <v>0</v>
      </c>
      <c r="V22" s="6">
        <f t="shared" si="25"/>
        <v>0</v>
      </c>
      <c r="W22" s="20">
        <f t="shared" si="25"/>
        <v>0</v>
      </c>
      <c r="X22" s="6">
        <f t="shared" si="25"/>
        <v>173.31</v>
      </c>
      <c r="Y22" s="6">
        <f t="shared" si="25"/>
        <v>0</v>
      </c>
      <c r="Z22" s="20">
        <f t="shared" si="25"/>
        <v>173.31</v>
      </c>
      <c r="AA22" s="25"/>
      <c r="AB22" s="25"/>
      <c r="AC22" s="25"/>
      <c r="AD22" s="25"/>
      <c r="AE22" s="25"/>
      <c r="AF22" s="25"/>
      <c r="AG22" s="25"/>
      <c r="AH22" s="25"/>
      <c r="AI22" s="25"/>
      <c r="AJ22" s="131" t="s">
        <v>267</v>
      </c>
    </row>
    <row r="23" spans="1:36" outlineLevel="3" x14ac:dyDescent="0.25">
      <c r="A23" s="102" t="s">
        <v>78</v>
      </c>
      <c r="B23" s="10">
        <v>196377.89</v>
      </c>
      <c r="C23" s="10">
        <v>187936.7</v>
      </c>
      <c r="N23" s="23">
        <f>C23</f>
        <v>187936.7</v>
      </c>
      <c r="O23" s="23">
        <f>SUM(B23:M23)</f>
        <v>384314.59</v>
      </c>
      <c r="P23" s="129"/>
      <c r="Q23" s="130">
        <v>9.3100000000000002E-2</v>
      </c>
      <c r="R23" s="11">
        <f>IF(LEFT(AJ23,6)="Direct",N23,0)</f>
        <v>0</v>
      </c>
      <c r="S23" s="6">
        <f>N23-R23</f>
        <v>187936.7</v>
      </c>
      <c r="T23" s="20">
        <f>R23+S23</f>
        <v>187936.7</v>
      </c>
      <c r="U23" s="6">
        <f>IF(LEFT(AJ23,9)="direct-wa", N23,0)</f>
        <v>0</v>
      </c>
      <c r="V23" s="6">
        <f>IF(AJ23="direct-wa",0,N23*Q23)</f>
        <v>17496.906770000001</v>
      </c>
      <c r="W23" s="20">
        <f>U23+V23</f>
        <v>17496.906770000001</v>
      </c>
      <c r="X23" s="6">
        <f>IF(LEFT(AJ23,9)="direct-or",N23,0)</f>
        <v>0</v>
      </c>
      <c r="Y23" s="6">
        <f>S23-V23</f>
        <v>170439.79323000001</v>
      </c>
      <c r="Z23" s="20">
        <f>X23+Y23</f>
        <v>170439.79323000001</v>
      </c>
      <c r="AA23" s="25">
        <f>IF(LEFT(AJ23,6)="Direct",O23,0)</f>
        <v>0</v>
      </c>
      <c r="AB23" s="25">
        <f>O23-AA23</f>
        <v>384314.59</v>
      </c>
      <c r="AC23" s="25">
        <f>AA23+AB23</f>
        <v>384314.59</v>
      </c>
      <c r="AD23" s="25">
        <f>IF(LEFT(AJ23,9)="direct-wa", O23,0)</f>
        <v>0</v>
      </c>
      <c r="AE23" s="25">
        <f>IF(AJ23="direct-wa",0,O23*Q23)</f>
        <v>35779.688329000004</v>
      </c>
      <c r="AF23" s="25">
        <f>AD23+AE23</f>
        <v>35779.688329000004</v>
      </c>
      <c r="AG23" s="25">
        <f>IF(LEFT(AJ23,9)="direct-or",O23,0)</f>
        <v>0</v>
      </c>
      <c r="AH23" s="25">
        <f>AB23-AE23</f>
        <v>348534.901671</v>
      </c>
      <c r="AI23" s="25">
        <f>AG23+AH23</f>
        <v>348534.901671</v>
      </c>
      <c r="AJ23" s="19" t="s">
        <v>62</v>
      </c>
    </row>
    <row r="24" spans="1:36" outlineLevel="2" x14ac:dyDescent="0.25">
      <c r="A24" s="102"/>
      <c r="B24" s="108"/>
      <c r="C24" s="108"/>
      <c r="D24" s="101"/>
      <c r="E24" s="101"/>
      <c r="F24" s="101"/>
      <c r="G24" s="101"/>
      <c r="H24" s="101"/>
      <c r="I24" s="101"/>
      <c r="J24" s="101"/>
      <c r="K24" s="101"/>
      <c r="L24" s="101"/>
      <c r="M24" s="101"/>
      <c r="N24" s="109"/>
      <c r="O24" s="109"/>
      <c r="P24" s="129"/>
      <c r="Q24" s="130"/>
      <c r="R24" s="11">
        <f t="shared" ref="R24:Z24" si="26">SUBTOTAL(9,R23:R23)</f>
        <v>0</v>
      </c>
      <c r="S24" s="6">
        <f t="shared" si="26"/>
        <v>187936.7</v>
      </c>
      <c r="T24" s="20">
        <f t="shared" si="26"/>
        <v>187936.7</v>
      </c>
      <c r="U24" s="6">
        <f t="shared" si="26"/>
        <v>0</v>
      </c>
      <c r="V24" s="6">
        <f t="shared" si="26"/>
        <v>17496.906770000001</v>
      </c>
      <c r="W24" s="20">
        <f t="shared" si="26"/>
        <v>17496.906770000001</v>
      </c>
      <c r="X24" s="6">
        <f t="shared" si="26"/>
        <v>0</v>
      </c>
      <c r="Y24" s="6">
        <f t="shared" si="26"/>
        <v>170439.79323000001</v>
      </c>
      <c r="Z24" s="20">
        <f t="shared" si="26"/>
        <v>170439.79323000001</v>
      </c>
      <c r="AA24" s="25"/>
      <c r="AB24" s="25"/>
      <c r="AC24" s="25"/>
      <c r="AD24" s="25"/>
      <c r="AE24" s="25"/>
      <c r="AF24" s="25"/>
      <c r="AG24" s="25"/>
      <c r="AH24" s="25"/>
      <c r="AI24" s="25"/>
      <c r="AJ24" s="131" t="s">
        <v>265</v>
      </c>
    </row>
    <row r="25" spans="1:36" outlineLevel="1" x14ac:dyDescent="0.25">
      <c r="A25" s="128" t="s">
        <v>77</v>
      </c>
      <c r="B25" s="132"/>
      <c r="C25" s="132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1"/>
      <c r="O25" s="121"/>
      <c r="P25" s="133"/>
      <c r="Q25" s="134"/>
      <c r="R25" s="124">
        <f t="shared" ref="R25:Z25" si="27">SUBTOTAL(9,R19:R23)</f>
        <v>173.31</v>
      </c>
      <c r="S25" s="125">
        <f t="shared" si="27"/>
        <v>187936.7</v>
      </c>
      <c r="T25" s="126">
        <f t="shared" si="27"/>
        <v>188110.01</v>
      </c>
      <c r="U25" s="125">
        <f t="shared" si="27"/>
        <v>0</v>
      </c>
      <c r="V25" s="125">
        <f t="shared" si="27"/>
        <v>17496.906770000001</v>
      </c>
      <c r="W25" s="126">
        <f t="shared" si="27"/>
        <v>17496.906770000001</v>
      </c>
      <c r="X25" s="125">
        <f t="shared" si="27"/>
        <v>173.31</v>
      </c>
      <c r="Y25" s="125">
        <f t="shared" si="27"/>
        <v>170439.79323000001</v>
      </c>
      <c r="Z25" s="126">
        <f t="shared" si="27"/>
        <v>170613.10323000001</v>
      </c>
      <c r="AA25" s="125"/>
      <c r="AB25" s="125"/>
      <c r="AC25" s="125"/>
      <c r="AD25" s="125"/>
      <c r="AE25" s="125"/>
      <c r="AF25" s="125"/>
      <c r="AG25" s="125"/>
      <c r="AH25" s="125"/>
      <c r="AI25" s="125"/>
      <c r="AJ25" s="135"/>
    </row>
    <row r="26" spans="1:36" outlineLevel="3" x14ac:dyDescent="0.25">
      <c r="A26" s="102" t="s">
        <v>80</v>
      </c>
      <c r="B26" s="10"/>
      <c r="C26" s="10">
        <v>17088.21</v>
      </c>
      <c r="N26" s="23">
        <f>C26</f>
        <v>17088.21</v>
      </c>
      <c r="O26" s="23">
        <f>SUM(B26:M26)</f>
        <v>17088.21</v>
      </c>
      <c r="P26" s="129"/>
      <c r="Q26" s="130">
        <v>9.3100000000000002E-2</v>
      </c>
      <c r="R26" s="11">
        <f>IF(LEFT(AJ26,6)="Direct",N26,0)</f>
        <v>0</v>
      </c>
      <c r="S26" s="6">
        <f>N26-R26</f>
        <v>17088.21</v>
      </c>
      <c r="T26" s="20">
        <f>R26+S26</f>
        <v>17088.21</v>
      </c>
      <c r="U26" s="6">
        <f>IF(LEFT(AJ26,9)="direct-wa", N26,0)</f>
        <v>0</v>
      </c>
      <c r="V26" s="6">
        <f>IF(AJ26="direct-wa",0,N26*Q26)</f>
        <v>1590.9123509999999</v>
      </c>
      <c r="W26" s="20">
        <f>U26+V26</f>
        <v>1590.9123509999999</v>
      </c>
      <c r="X26" s="6">
        <f>IF(LEFT(AJ26,9)="direct-or",N26,0)</f>
        <v>0</v>
      </c>
      <c r="Y26" s="6">
        <f>S26-V26</f>
        <v>15497.297649</v>
      </c>
      <c r="Z26" s="20">
        <f>X26+Y26</f>
        <v>15497.297649</v>
      </c>
      <c r="AA26" s="25">
        <f>IF(LEFT(AJ26,6)="Direct",O26,0)</f>
        <v>0</v>
      </c>
      <c r="AB26" s="25">
        <f>O26-AA26</f>
        <v>17088.21</v>
      </c>
      <c r="AC26" s="25">
        <f>AA26+AB26</f>
        <v>17088.21</v>
      </c>
      <c r="AD26" s="25">
        <f>IF(LEFT(AJ26,9)="direct-wa", O26,0)</f>
        <v>0</v>
      </c>
      <c r="AE26" s="25">
        <f>IF(AJ26="direct-wa",0,O26*Q26)</f>
        <v>1590.9123509999999</v>
      </c>
      <c r="AF26" s="25">
        <f>AD26+AE26</f>
        <v>1590.9123509999999</v>
      </c>
      <c r="AG26" s="25">
        <f>IF(LEFT(AJ26,9)="direct-or",O26,0)</f>
        <v>0</v>
      </c>
      <c r="AH26" s="25">
        <f>AB26-AE26</f>
        <v>15497.297649</v>
      </c>
      <c r="AI26" s="25">
        <f>AG26+AH26</f>
        <v>15497.297649</v>
      </c>
      <c r="AJ26" s="19" t="s">
        <v>62</v>
      </c>
    </row>
    <row r="27" spans="1:36" outlineLevel="2" x14ac:dyDescent="0.25">
      <c r="A27" s="102"/>
      <c r="B27" s="108"/>
      <c r="C27" s="108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9"/>
      <c r="O27" s="109"/>
      <c r="P27" s="129"/>
      <c r="Q27" s="130"/>
      <c r="R27" s="11">
        <f t="shared" ref="R27:Z27" si="28">SUBTOTAL(9,R26:R26)</f>
        <v>0</v>
      </c>
      <c r="S27" s="6">
        <f t="shared" si="28"/>
        <v>17088.21</v>
      </c>
      <c r="T27" s="20">
        <f t="shared" si="28"/>
        <v>17088.21</v>
      </c>
      <c r="U27" s="6">
        <f t="shared" si="28"/>
        <v>0</v>
      </c>
      <c r="V27" s="6">
        <f t="shared" si="28"/>
        <v>1590.9123509999999</v>
      </c>
      <c r="W27" s="20">
        <f t="shared" si="28"/>
        <v>1590.9123509999999</v>
      </c>
      <c r="X27" s="6">
        <f t="shared" si="28"/>
        <v>0</v>
      </c>
      <c r="Y27" s="6">
        <f t="shared" si="28"/>
        <v>15497.297649</v>
      </c>
      <c r="Z27" s="20">
        <f t="shared" si="28"/>
        <v>15497.297649</v>
      </c>
      <c r="AA27" s="25"/>
      <c r="AB27" s="25"/>
      <c r="AC27" s="25"/>
      <c r="AD27" s="25"/>
      <c r="AE27" s="25"/>
      <c r="AF27" s="25"/>
      <c r="AG27" s="25"/>
      <c r="AH27" s="25"/>
      <c r="AI27" s="25"/>
      <c r="AJ27" s="131" t="s">
        <v>265</v>
      </c>
    </row>
    <row r="28" spans="1:36" outlineLevel="1" x14ac:dyDescent="0.25">
      <c r="A28" s="128" t="s">
        <v>79</v>
      </c>
      <c r="B28" s="132"/>
      <c r="C28" s="132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1"/>
      <c r="O28" s="121"/>
      <c r="P28" s="133"/>
      <c r="Q28" s="134"/>
      <c r="R28" s="124">
        <f t="shared" ref="R28:Z28" si="29">SUBTOTAL(9,R26:R26)</f>
        <v>0</v>
      </c>
      <c r="S28" s="125">
        <f t="shared" si="29"/>
        <v>17088.21</v>
      </c>
      <c r="T28" s="126">
        <f t="shared" si="29"/>
        <v>17088.21</v>
      </c>
      <c r="U28" s="125">
        <f t="shared" si="29"/>
        <v>0</v>
      </c>
      <c r="V28" s="125">
        <f t="shared" si="29"/>
        <v>1590.9123509999999</v>
      </c>
      <c r="W28" s="126">
        <f t="shared" si="29"/>
        <v>1590.9123509999999</v>
      </c>
      <c r="X28" s="125">
        <f t="shared" si="29"/>
        <v>0</v>
      </c>
      <c r="Y28" s="125">
        <f t="shared" si="29"/>
        <v>15497.297649</v>
      </c>
      <c r="Z28" s="126">
        <f t="shared" si="29"/>
        <v>15497.297649</v>
      </c>
      <c r="AA28" s="125"/>
      <c r="AB28" s="125"/>
      <c r="AC28" s="125"/>
      <c r="AD28" s="125"/>
      <c r="AE28" s="125"/>
      <c r="AF28" s="125"/>
      <c r="AG28" s="125"/>
      <c r="AH28" s="125"/>
      <c r="AI28" s="125"/>
      <c r="AJ28" s="135"/>
    </row>
    <row r="29" spans="1:36" outlineLevel="3" x14ac:dyDescent="0.25">
      <c r="A29" s="102" t="s">
        <v>82</v>
      </c>
      <c r="B29" s="10">
        <v>15009.05</v>
      </c>
      <c r="C29" s="10">
        <v>38943.53</v>
      </c>
      <c r="N29" s="23">
        <f>C29</f>
        <v>38943.53</v>
      </c>
      <c r="O29" s="23">
        <f>SUM(B29:M29)</f>
        <v>53952.58</v>
      </c>
      <c r="P29" s="129"/>
      <c r="Q29" s="130">
        <v>9.3100000000000002E-2</v>
      </c>
      <c r="R29" s="11">
        <f>IF(LEFT(AJ29,6)="Direct",N29,0)</f>
        <v>0</v>
      </c>
      <c r="S29" s="6">
        <f>N29-R29</f>
        <v>38943.53</v>
      </c>
      <c r="T29" s="20">
        <f>R29+S29</f>
        <v>38943.53</v>
      </c>
      <c r="U29" s="6">
        <f>IF(LEFT(AJ29,9)="direct-wa", N29,0)</f>
        <v>0</v>
      </c>
      <c r="V29" s="6">
        <f>IF(AJ29="direct-wa",0,N29*Q29)</f>
        <v>3625.6426430000001</v>
      </c>
      <c r="W29" s="20">
        <f>U29+V29</f>
        <v>3625.6426430000001</v>
      </c>
      <c r="X29" s="6">
        <f>IF(LEFT(AJ29,9)="direct-or",N29,0)</f>
        <v>0</v>
      </c>
      <c r="Y29" s="6">
        <f>S29-V29</f>
        <v>35317.887357</v>
      </c>
      <c r="Z29" s="20">
        <f>X29+Y29</f>
        <v>35317.887357</v>
      </c>
      <c r="AA29" s="25">
        <f>IF(LEFT(AJ29,6)="Direct",O29,0)</f>
        <v>0</v>
      </c>
      <c r="AB29" s="25">
        <f>O29-AA29</f>
        <v>53952.58</v>
      </c>
      <c r="AC29" s="25">
        <f>AA29+AB29</f>
        <v>53952.58</v>
      </c>
      <c r="AD29" s="25">
        <f>IF(LEFT(AJ29,9)="direct-wa", O29,0)</f>
        <v>0</v>
      </c>
      <c r="AE29" s="25">
        <f>IF(AJ29="direct-wa",0,O29*Q29)</f>
        <v>5022.9851980000003</v>
      </c>
      <c r="AF29" s="25">
        <f>AD29+AE29</f>
        <v>5022.9851980000003</v>
      </c>
      <c r="AG29" s="25">
        <f>IF(LEFT(AJ29,9)="direct-or",O29,0)</f>
        <v>0</v>
      </c>
      <c r="AH29" s="25">
        <f>AB29-AE29</f>
        <v>48929.594802</v>
      </c>
      <c r="AI29" s="25">
        <f>AG29+AH29</f>
        <v>48929.594802</v>
      </c>
      <c r="AJ29" s="19" t="s">
        <v>62</v>
      </c>
    </row>
    <row r="30" spans="1:36" outlineLevel="2" x14ac:dyDescent="0.25">
      <c r="A30" s="102"/>
      <c r="B30" s="108"/>
      <c r="C30" s="108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9"/>
      <c r="O30" s="109"/>
      <c r="P30" s="129"/>
      <c r="Q30" s="130"/>
      <c r="R30" s="11">
        <f t="shared" ref="R30:Z30" si="30">SUBTOTAL(9,R29:R29)</f>
        <v>0</v>
      </c>
      <c r="S30" s="6">
        <f t="shared" si="30"/>
        <v>38943.53</v>
      </c>
      <c r="T30" s="20">
        <f t="shared" si="30"/>
        <v>38943.53</v>
      </c>
      <c r="U30" s="6">
        <f t="shared" si="30"/>
        <v>0</v>
      </c>
      <c r="V30" s="6">
        <f t="shared" si="30"/>
        <v>3625.6426430000001</v>
      </c>
      <c r="W30" s="20">
        <f t="shared" si="30"/>
        <v>3625.6426430000001</v>
      </c>
      <c r="X30" s="6">
        <f t="shared" si="30"/>
        <v>0</v>
      </c>
      <c r="Y30" s="6">
        <f t="shared" si="30"/>
        <v>35317.887357</v>
      </c>
      <c r="Z30" s="20">
        <f t="shared" si="30"/>
        <v>35317.887357</v>
      </c>
      <c r="AA30" s="25"/>
      <c r="AB30" s="25"/>
      <c r="AC30" s="25"/>
      <c r="AD30" s="25"/>
      <c r="AE30" s="25"/>
      <c r="AF30" s="25"/>
      <c r="AG30" s="25"/>
      <c r="AH30" s="25"/>
      <c r="AI30" s="25"/>
      <c r="AJ30" s="131" t="s">
        <v>265</v>
      </c>
    </row>
    <row r="31" spans="1:36" outlineLevel="1" x14ac:dyDescent="0.25">
      <c r="A31" s="128" t="s">
        <v>81</v>
      </c>
      <c r="B31" s="132"/>
      <c r="C31" s="132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1"/>
      <c r="O31" s="121"/>
      <c r="P31" s="133"/>
      <c r="Q31" s="134"/>
      <c r="R31" s="124">
        <f t="shared" ref="R31:Z31" si="31">SUBTOTAL(9,R29:R29)</f>
        <v>0</v>
      </c>
      <c r="S31" s="125">
        <f t="shared" si="31"/>
        <v>38943.53</v>
      </c>
      <c r="T31" s="126">
        <f t="shared" si="31"/>
        <v>38943.53</v>
      </c>
      <c r="U31" s="125">
        <f t="shared" si="31"/>
        <v>0</v>
      </c>
      <c r="V31" s="125">
        <f t="shared" si="31"/>
        <v>3625.6426430000001</v>
      </c>
      <c r="W31" s="126">
        <f t="shared" si="31"/>
        <v>3625.6426430000001</v>
      </c>
      <c r="X31" s="125">
        <f t="shared" si="31"/>
        <v>0</v>
      </c>
      <c r="Y31" s="125">
        <f t="shared" si="31"/>
        <v>35317.887357</v>
      </c>
      <c r="Z31" s="126">
        <f t="shared" si="31"/>
        <v>35317.887357</v>
      </c>
      <c r="AA31" s="125"/>
      <c r="AB31" s="125"/>
      <c r="AC31" s="125"/>
      <c r="AD31" s="125"/>
      <c r="AE31" s="125"/>
      <c r="AF31" s="125"/>
      <c r="AG31" s="125"/>
      <c r="AH31" s="125"/>
      <c r="AI31" s="125"/>
      <c r="AJ31" s="135"/>
    </row>
    <row r="32" spans="1:36" outlineLevel="3" x14ac:dyDescent="0.25">
      <c r="A32" s="102" t="s">
        <v>84</v>
      </c>
      <c r="B32" s="10">
        <v>7617.6</v>
      </c>
      <c r="C32" s="10">
        <v>12262.46</v>
      </c>
      <c r="N32" s="23">
        <f>C32</f>
        <v>12262.46</v>
      </c>
      <c r="O32" s="23">
        <f>SUM(B32:M32)</f>
        <v>19880.059999999998</v>
      </c>
      <c r="P32" s="129"/>
      <c r="Q32" s="130">
        <v>9.3100000000000002E-2</v>
      </c>
      <c r="R32" s="11">
        <f>IF(LEFT(AJ32,6)="Direct",N32,0)</f>
        <v>0</v>
      </c>
      <c r="S32" s="6">
        <f>N32-R32</f>
        <v>12262.46</v>
      </c>
      <c r="T32" s="20">
        <f>R32+S32</f>
        <v>12262.46</v>
      </c>
      <c r="U32" s="6">
        <f>IF(LEFT(AJ32,9)="direct-wa", N32,0)</f>
        <v>0</v>
      </c>
      <c r="V32" s="6">
        <f>IF(AJ32="direct-wa",0,N32*Q32)</f>
        <v>1141.6350259999999</v>
      </c>
      <c r="W32" s="20">
        <f>U32+V32</f>
        <v>1141.6350259999999</v>
      </c>
      <c r="X32" s="6">
        <f>IF(LEFT(AJ32,9)="direct-or",N32,0)</f>
        <v>0</v>
      </c>
      <c r="Y32" s="6">
        <f>S32-V32</f>
        <v>11120.824973999999</v>
      </c>
      <c r="Z32" s="20">
        <f>X32+Y32</f>
        <v>11120.824973999999</v>
      </c>
      <c r="AA32" s="25">
        <f>IF(LEFT(AJ32,6)="Direct",O32,0)</f>
        <v>0</v>
      </c>
      <c r="AB32" s="25">
        <f>O32-AA32</f>
        <v>19880.059999999998</v>
      </c>
      <c r="AC32" s="25">
        <f>AA32+AB32</f>
        <v>19880.059999999998</v>
      </c>
      <c r="AD32" s="25">
        <f>IF(LEFT(AJ32,9)="direct-wa", O32,0)</f>
        <v>0</v>
      </c>
      <c r="AE32" s="25">
        <f>IF(AJ32="direct-wa",0,O32*Q32)</f>
        <v>1850.8335859999997</v>
      </c>
      <c r="AF32" s="25">
        <f>AD32+AE32</f>
        <v>1850.8335859999997</v>
      </c>
      <c r="AG32" s="25">
        <f>IF(LEFT(AJ32,9)="direct-or",O32,0)</f>
        <v>0</v>
      </c>
      <c r="AH32" s="25">
        <f>AB32-AE32</f>
        <v>18029.226413999997</v>
      </c>
      <c r="AI32" s="25">
        <f>AG32+AH32</f>
        <v>18029.226413999997</v>
      </c>
      <c r="AJ32" s="19" t="s">
        <v>62</v>
      </c>
    </row>
    <row r="33" spans="1:36" outlineLevel="3" x14ac:dyDescent="0.25">
      <c r="A33" s="102" t="s">
        <v>84</v>
      </c>
      <c r="B33" s="10">
        <v>2908.94</v>
      </c>
      <c r="C33" s="10">
        <v>346.82</v>
      </c>
      <c r="N33" s="23">
        <f>C33</f>
        <v>346.82</v>
      </c>
      <c r="O33" s="23">
        <f>SUM(B33:M33)</f>
        <v>3255.76</v>
      </c>
      <c r="P33" s="129"/>
      <c r="Q33" s="130">
        <v>9.3100000000000002E-2</v>
      </c>
      <c r="R33" s="11">
        <f>IF(LEFT(AJ33,6)="Direct",N33,0)</f>
        <v>0</v>
      </c>
      <c r="S33" s="6">
        <f>N33-R33</f>
        <v>346.82</v>
      </c>
      <c r="T33" s="20">
        <f>R33+S33</f>
        <v>346.82</v>
      </c>
      <c r="U33" s="6">
        <f>IF(LEFT(AJ33,9)="direct-wa", N33,0)</f>
        <v>0</v>
      </c>
      <c r="V33" s="6">
        <f>IF(AJ33="direct-wa",0,N33*Q33)</f>
        <v>32.288941999999999</v>
      </c>
      <c r="W33" s="20">
        <f>U33+V33</f>
        <v>32.288941999999999</v>
      </c>
      <c r="X33" s="6">
        <f>IF(LEFT(AJ33,9)="direct-or",N33,0)</f>
        <v>0</v>
      </c>
      <c r="Y33" s="6">
        <f>S33-V33</f>
        <v>314.53105799999997</v>
      </c>
      <c r="Z33" s="20">
        <f>X33+Y33</f>
        <v>314.53105799999997</v>
      </c>
      <c r="AA33" s="25">
        <f>IF(LEFT(AJ33,6)="Direct",O33,0)</f>
        <v>0</v>
      </c>
      <c r="AB33" s="25">
        <f>O33-AA33</f>
        <v>3255.76</v>
      </c>
      <c r="AC33" s="25">
        <f>AA33+AB33</f>
        <v>3255.76</v>
      </c>
      <c r="AD33" s="25">
        <f>IF(LEFT(AJ33,9)="direct-wa", O33,0)</f>
        <v>0</v>
      </c>
      <c r="AE33" s="25">
        <f>IF(AJ33="direct-wa",0,O33*Q33)</f>
        <v>303.11125600000003</v>
      </c>
      <c r="AF33" s="25">
        <f>AD33+AE33</f>
        <v>303.11125600000003</v>
      </c>
      <c r="AG33" s="25">
        <f>IF(LEFT(AJ33,9)="direct-or",O33,0)</f>
        <v>0</v>
      </c>
      <c r="AH33" s="25">
        <f>AB33-AE33</f>
        <v>2952.6487440000001</v>
      </c>
      <c r="AI33" s="25">
        <f>AG33+AH33</f>
        <v>2952.6487440000001</v>
      </c>
      <c r="AJ33" s="19" t="s">
        <v>62</v>
      </c>
    </row>
    <row r="34" spans="1:36" outlineLevel="2" x14ac:dyDescent="0.25">
      <c r="A34" s="102"/>
      <c r="B34" s="108"/>
      <c r="C34" s="108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9"/>
      <c r="O34" s="109"/>
      <c r="P34" s="129"/>
      <c r="Q34" s="130"/>
      <c r="R34" s="11">
        <f t="shared" ref="R34:Z34" si="32">SUBTOTAL(9,R32:R33)</f>
        <v>0</v>
      </c>
      <c r="S34" s="6">
        <f t="shared" si="32"/>
        <v>12609.279999999999</v>
      </c>
      <c r="T34" s="20">
        <f t="shared" si="32"/>
        <v>12609.279999999999</v>
      </c>
      <c r="U34" s="6">
        <f t="shared" si="32"/>
        <v>0</v>
      </c>
      <c r="V34" s="6">
        <f t="shared" si="32"/>
        <v>1173.9239679999998</v>
      </c>
      <c r="W34" s="20">
        <f t="shared" si="32"/>
        <v>1173.9239679999998</v>
      </c>
      <c r="X34" s="6">
        <f t="shared" si="32"/>
        <v>0</v>
      </c>
      <c r="Y34" s="6">
        <f t="shared" si="32"/>
        <v>11435.356032</v>
      </c>
      <c r="Z34" s="20">
        <f t="shared" si="32"/>
        <v>11435.356032</v>
      </c>
      <c r="AA34" s="25"/>
      <c r="AB34" s="25"/>
      <c r="AC34" s="25"/>
      <c r="AD34" s="25"/>
      <c r="AE34" s="25"/>
      <c r="AF34" s="25"/>
      <c r="AG34" s="25"/>
      <c r="AH34" s="25"/>
      <c r="AI34" s="25"/>
      <c r="AJ34" s="131" t="s">
        <v>265</v>
      </c>
    </row>
    <row r="35" spans="1:36" outlineLevel="1" x14ac:dyDescent="0.25">
      <c r="A35" s="128" t="s">
        <v>83</v>
      </c>
      <c r="B35" s="132"/>
      <c r="C35" s="132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1"/>
      <c r="O35" s="121"/>
      <c r="P35" s="133"/>
      <c r="Q35" s="134"/>
      <c r="R35" s="124">
        <f t="shared" ref="R35:Z35" si="33">SUBTOTAL(9,R32:R33)</f>
        <v>0</v>
      </c>
      <c r="S35" s="125">
        <f t="shared" si="33"/>
        <v>12609.279999999999</v>
      </c>
      <c r="T35" s="126">
        <f t="shared" si="33"/>
        <v>12609.279999999999</v>
      </c>
      <c r="U35" s="125">
        <f t="shared" si="33"/>
        <v>0</v>
      </c>
      <c r="V35" s="125">
        <f t="shared" si="33"/>
        <v>1173.9239679999998</v>
      </c>
      <c r="W35" s="126">
        <f t="shared" si="33"/>
        <v>1173.9239679999998</v>
      </c>
      <c r="X35" s="125">
        <f t="shared" si="33"/>
        <v>0</v>
      </c>
      <c r="Y35" s="125">
        <f t="shared" si="33"/>
        <v>11435.356032</v>
      </c>
      <c r="Z35" s="126">
        <f t="shared" si="33"/>
        <v>11435.356032</v>
      </c>
      <c r="AA35" s="125"/>
      <c r="AB35" s="125"/>
      <c r="AC35" s="125"/>
      <c r="AD35" s="125"/>
      <c r="AE35" s="125"/>
      <c r="AF35" s="125"/>
      <c r="AG35" s="125"/>
      <c r="AH35" s="125"/>
      <c r="AI35" s="125"/>
      <c r="AJ35" s="135"/>
    </row>
    <row r="36" spans="1:36" outlineLevel="3" x14ac:dyDescent="0.25">
      <c r="A36" s="102" t="s">
        <v>86</v>
      </c>
      <c r="B36" s="10">
        <v>24075.54</v>
      </c>
      <c r="C36" s="10">
        <v>15035.98</v>
      </c>
      <c r="N36" s="23">
        <f t="shared" ref="N36:N41" si="34">C36</f>
        <v>15035.98</v>
      </c>
      <c r="O36" s="23">
        <f t="shared" ref="O36:O41" si="35">SUM(B36:M36)</f>
        <v>39111.520000000004</v>
      </c>
      <c r="P36" s="129"/>
      <c r="Q36" s="130">
        <v>9.3100000000000002E-2</v>
      </c>
      <c r="R36" s="11">
        <f t="shared" ref="R36:R41" si="36">IF(LEFT(AJ36,6)="Direct",N36,0)</f>
        <v>0</v>
      </c>
      <c r="S36" s="6">
        <f t="shared" ref="S36:S41" si="37">N36-R36</f>
        <v>15035.98</v>
      </c>
      <c r="T36" s="20">
        <f t="shared" ref="T36:T41" si="38">R36+S36</f>
        <v>15035.98</v>
      </c>
      <c r="U36" s="6">
        <f t="shared" ref="U36:U41" si="39">IF(LEFT(AJ36,9)="direct-wa", N36,0)</f>
        <v>0</v>
      </c>
      <c r="V36" s="6">
        <f t="shared" ref="V36:V41" si="40">IF(AJ36="direct-wa",0,N36*Q36)</f>
        <v>1399.8497379999999</v>
      </c>
      <c r="W36" s="20">
        <f t="shared" ref="W36:W41" si="41">U36+V36</f>
        <v>1399.8497379999999</v>
      </c>
      <c r="X36" s="6">
        <f t="shared" ref="X36:X41" si="42">IF(LEFT(AJ36,9)="direct-or",N36,0)</f>
        <v>0</v>
      </c>
      <c r="Y36" s="6">
        <f t="shared" ref="Y36:Y41" si="43">S36-V36</f>
        <v>13636.130261999999</v>
      </c>
      <c r="Z36" s="20">
        <f t="shared" ref="Z36:Z41" si="44">X36+Y36</f>
        <v>13636.130261999999</v>
      </c>
      <c r="AA36" s="25">
        <f t="shared" ref="AA36:AA41" si="45">IF(LEFT(AJ36,6)="Direct",O36,0)</f>
        <v>0</v>
      </c>
      <c r="AB36" s="25">
        <f t="shared" ref="AB36:AB41" si="46">O36-AA36</f>
        <v>39111.520000000004</v>
      </c>
      <c r="AC36" s="25">
        <f t="shared" ref="AC36:AC41" si="47">AA36+AB36</f>
        <v>39111.520000000004</v>
      </c>
      <c r="AD36" s="25">
        <f t="shared" ref="AD36:AD41" si="48">IF(LEFT(AJ36,9)="direct-wa", O36,0)</f>
        <v>0</v>
      </c>
      <c r="AE36" s="25">
        <f t="shared" ref="AE36:AE41" si="49">IF(AJ36="direct-wa",0,O36*Q36)</f>
        <v>3641.2825120000007</v>
      </c>
      <c r="AF36" s="25">
        <f t="shared" ref="AF36:AF41" si="50">AD36+AE36</f>
        <v>3641.2825120000007</v>
      </c>
      <c r="AG36" s="25">
        <f t="shared" ref="AG36:AG41" si="51">IF(LEFT(AJ36,9)="direct-or",O36,0)</f>
        <v>0</v>
      </c>
      <c r="AH36" s="25">
        <f t="shared" ref="AH36:AH41" si="52">AB36-AE36</f>
        <v>35470.237488000006</v>
      </c>
      <c r="AI36" s="25">
        <f t="shared" ref="AI36:AI41" si="53">AG36+AH36</f>
        <v>35470.237488000006</v>
      </c>
      <c r="AJ36" s="19" t="s">
        <v>62</v>
      </c>
    </row>
    <row r="37" spans="1:36" outlineLevel="3" x14ac:dyDescent="0.25">
      <c r="A37" s="102" t="s">
        <v>86</v>
      </c>
      <c r="B37" s="10">
        <v>106839.3</v>
      </c>
      <c r="C37" s="10">
        <v>87908.97</v>
      </c>
      <c r="N37" s="23">
        <f t="shared" si="34"/>
        <v>87908.97</v>
      </c>
      <c r="O37" s="23">
        <f t="shared" si="35"/>
        <v>194748.27000000002</v>
      </c>
      <c r="P37" s="129"/>
      <c r="Q37" s="130">
        <v>9.3100000000000002E-2</v>
      </c>
      <c r="R37" s="11">
        <f t="shared" si="36"/>
        <v>0</v>
      </c>
      <c r="S37" s="6">
        <f t="shared" si="37"/>
        <v>87908.97</v>
      </c>
      <c r="T37" s="20">
        <f t="shared" si="38"/>
        <v>87908.97</v>
      </c>
      <c r="U37" s="6">
        <f t="shared" si="39"/>
        <v>0</v>
      </c>
      <c r="V37" s="6">
        <f t="shared" si="40"/>
        <v>8184.3251070000006</v>
      </c>
      <c r="W37" s="20">
        <f t="shared" si="41"/>
        <v>8184.3251070000006</v>
      </c>
      <c r="X37" s="6">
        <f t="shared" si="42"/>
        <v>0</v>
      </c>
      <c r="Y37" s="6">
        <f t="shared" si="43"/>
        <v>79724.644893000004</v>
      </c>
      <c r="Z37" s="20">
        <f t="shared" si="44"/>
        <v>79724.644893000004</v>
      </c>
      <c r="AA37" s="25">
        <f t="shared" si="45"/>
        <v>0</v>
      </c>
      <c r="AB37" s="25">
        <f t="shared" si="46"/>
        <v>194748.27000000002</v>
      </c>
      <c r="AC37" s="25">
        <f t="shared" si="47"/>
        <v>194748.27000000002</v>
      </c>
      <c r="AD37" s="25">
        <f t="shared" si="48"/>
        <v>0</v>
      </c>
      <c r="AE37" s="25">
        <f t="shared" si="49"/>
        <v>18131.063937000003</v>
      </c>
      <c r="AF37" s="25">
        <f t="shared" si="50"/>
        <v>18131.063937000003</v>
      </c>
      <c r="AG37" s="25">
        <f t="shared" si="51"/>
        <v>0</v>
      </c>
      <c r="AH37" s="25">
        <f t="shared" si="52"/>
        <v>176617.20606300002</v>
      </c>
      <c r="AI37" s="25">
        <f t="shared" si="53"/>
        <v>176617.20606300002</v>
      </c>
      <c r="AJ37" s="19" t="s">
        <v>62</v>
      </c>
    </row>
    <row r="38" spans="1:36" outlineLevel="3" x14ac:dyDescent="0.25">
      <c r="A38" s="102" t="s">
        <v>86</v>
      </c>
      <c r="B38" s="10">
        <v>3845</v>
      </c>
      <c r="C38" s="10">
        <v>4084.5</v>
      </c>
      <c r="N38" s="23">
        <f t="shared" si="34"/>
        <v>4084.5</v>
      </c>
      <c r="O38" s="23">
        <f t="shared" si="35"/>
        <v>7929.5</v>
      </c>
      <c r="P38" s="129"/>
      <c r="Q38" s="130">
        <v>9.3100000000000002E-2</v>
      </c>
      <c r="R38" s="11">
        <f t="shared" si="36"/>
        <v>0</v>
      </c>
      <c r="S38" s="6">
        <f t="shared" si="37"/>
        <v>4084.5</v>
      </c>
      <c r="T38" s="20">
        <f t="shared" si="38"/>
        <v>4084.5</v>
      </c>
      <c r="U38" s="6">
        <f t="shared" si="39"/>
        <v>0</v>
      </c>
      <c r="V38" s="6">
        <f t="shared" si="40"/>
        <v>380.26695000000001</v>
      </c>
      <c r="W38" s="20">
        <f t="shared" si="41"/>
        <v>380.26695000000001</v>
      </c>
      <c r="X38" s="6">
        <f t="shared" si="42"/>
        <v>0</v>
      </c>
      <c r="Y38" s="6">
        <f t="shared" si="43"/>
        <v>3704.2330499999998</v>
      </c>
      <c r="Z38" s="20">
        <f t="shared" si="44"/>
        <v>3704.2330499999998</v>
      </c>
      <c r="AA38" s="25">
        <f t="shared" si="45"/>
        <v>0</v>
      </c>
      <c r="AB38" s="25">
        <f t="shared" si="46"/>
        <v>7929.5</v>
      </c>
      <c r="AC38" s="25">
        <f t="shared" si="47"/>
        <v>7929.5</v>
      </c>
      <c r="AD38" s="25">
        <f t="shared" si="48"/>
        <v>0</v>
      </c>
      <c r="AE38" s="25">
        <f t="shared" si="49"/>
        <v>738.23644999999999</v>
      </c>
      <c r="AF38" s="25">
        <f t="shared" si="50"/>
        <v>738.23644999999999</v>
      </c>
      <c r="AG38" s="25">
        <f t="shared" si="51"/>
        <v>0</v>
      </c>
      <c r="AH38" s="25">
        <f t="shared" si="52"/>
        <v>7191.2635499999997</v>
      </c>
      <c r="AI38" s="25">
        <f t="shared" si="53"/>
        <v>7191.2635499999997</v>
      </c>
      <c r="AJ38" s="19" t="s">
        <v>62</v>
      </c>
    </row>
    <row r="39" spans="1:36" outlineLevel="3" x14ac:dyDescent="0.25">
      <c r="A39" s="102" t="s">
        <v>86</v>
      </c>
      <c r="B39" s="10">
        <v>5907.05</v>
      </c>
      <c r="C39" s="10">
        <v>5239.97</v>
      </c>
      <c r="N39" s="23">
        <f t="shared" si="34"/>
        <v>5239.97</v>
      </c>
      <c r="O39" s="23">
        <f t="shared" si="35"/>
        <v>11147.02</v>
      </c>
      <c r="P39" s="129"/>
      <c r="Q39" s="130">
        <v>9.3100000000000002E-2</v>
      </c>
      <c r="R39" s="11">
        <f t="shared" si="36"/>
        <v>0</v>
      </c>
      <c r="S39" s="6">
        <f t="shared" si="37"/>
        <v>5239.97</v>
      </c>
      <c r="T39" s="20">
        <f t="shared" si="38"/>
        <v>5239.97</v>
      </c>
      <c r="U39" s="6">
        <f t="shared" si="39"/>
        <v>0</v>
      </c>
      <c r="V39" s="6">
        <f t="shared" si="40"/>
        <v>487.84120700000005</v>
      </c>
      <c r="W39" s="20">
        <f t="shared" si="41"/>
        <v>487.84120700000005</v>
      </c>
      <c r="X39" s="6">
        <f t="shared" si="42"/>
        <v>0</v>
      </c>
      <c r="Y39" s="6">
        <f t="shared" si="43"/>
        <v>4752.1287929999999</v>
      </c>
      <c r="Z39" s="20">
        <f t="shared" si="44"/>
        <v>4752.1287929999999</v>
      </c>
      <c r="AA39" s="25">
        <f t="shared" si="45"/>
        <v>0</v>
      </c>
      <c r="AB39" s="25">
        <f t="shared" si="46"/>
        <v>11147.02</v>
      </c>
      <c r="AC39" s="25">
        <f t="shared" si="47"/>
        <v>11147.02</v>
      </c>
      <c r="AD39" s="25">
        <f t="shared" si="48"/>
        <v>0</v>
      </c>
      <c r="AE39" s="25">
        <f t="shared" si="49"/>
        <v>1037.787562</v>
      </c>
      <c r="AF39" s="25">
        <f t="shared" si="50"/>
        <v>1037.787562</v>
      </c>
      <c r="AG39" s="25">
        <f t="shared" si="51"/>
        <v>0</v>
      </c>
      <c r="AH39" s="25">
        <f t="shared" si="52"/>
        <v>10109.232438000001</v>
      </c>
      <c r="AI39" s="25">
        <f t="shared" si="53"/>
        <v>10109.232438000001</v>
      </c>
      <c r="AJ39" s="19" t="s">
        <v>62</v>
      </c>
    </row>
    <row r="40" spans="1:36" outlineLevel="3" x14ac:dyDescent="0.25">
      <c r="A40" s="102" t="s">
        <v>86</v>
      </c>
      <c r="B40" s="10">
        <v>1454.55</v>
      </c>
      <c r="C40" s="10">
        <v>173.53</v>
      </c>
      <c r="N40" s="23">
        <f t="shared" si="34"/>
        <v>173.53</v>
      </c>
      <c r="O40" s="23">
        <f t="shared" si="35"/>
        <v>1628.08</v>
      </c>
      <c r="P40" s="129"/>
      <c r="Q40" s="130">
        <v>9.3100000000000002E-2</v>
      </c>
      <c r="R40" s="11">
        <f t="shared" si="36"/>
        <v>0</v>
      </c>
      <c r="S40" s="6">
        <f t="shared" si="37"/>
        <v>173.53</v>
      </c>
      <c r="T40" s="20">
        <f t="shared" si="38"/>
        <v>173.53</v>
      </c>
      <c r="U40" s="6">
        <f t="shared" si="39"/>
        <v>0</v>
      </c>
      <c r="V40" s="6">
        <f t="shared" si="40"/>
        <v>16.155643000000001</v>
      </c>
      <c r="W40" s="20">
        <f t="shared" si="41"/>
        <v>16.155643000000001</v>
      </c>
      <c r="X40" s="6">
        <f t="shared" si="42"/>
        <v>0</v>
      </c>
      <c r="Y40" s="6">
        <f t="shared" si="43"/>
        <v>157.374357</v>
      </c>
      <c r="Z40" s="20">
        <f t="shared" si="44"/>
        <v>157.374357</v>
      </c>
      <c r="AA40" s="25">
        <f t="shared" si="45"/>
        <v>0</v>
      </c>
      <c r="AB40" s="25">
        <f t="shared" si="46"/>
        <v>1628.08</v>
      </c>
      <c r="AC40" s="25">
        <f t="shared" si="47"/>
        <v>1628.08</v>
      </c>
      <c r="AD40" s="25">
        <f t="shared" si="48"/>
        <v>0</v>
      </c>
      <c r="AE40" s="25">
        <f t="shared" si="49"/>
        <v>151.57424799999998</v>
      </c>
      <c r="AF40" s="25">
        <f t="shared" si="50"/>
        <v>151.57424799999998</v>
      </c>
      <c r="AG40" s="25">
        <f t="shared" si="51"/>
        <v>0</v>
      </c>
      <c r="AH40" s="25">
        <f t="shared" si="52"/>
        <v>1476.505752</v>
      </c>
      <c r="AI40" s="25">
        <f t="shared" si="53"/>
        <v>1476.505752</v>
      </c>
      <c r="AJ40" s="19" t="s">
        <v>62</v>
      </c>
    </row>
    <row r="41" spans="1:36" outlineLevel="3" x14ac:dyDescent="0.25">
      <c r="A41" s="102" t="s">
        <v>86</v>
      </c>
      <c r="B41" s="10">
        <v>1454.42</v>
      </c>
      <c r="C41" s="10">
        <v>173.31</v>
      </c>
      <c r="N41" s="23">
        <f t="shared" si="34"/>
        <v>173.31</v>
      </c>
      <c r="O41" s="23">
        <f t="shared" si="35"/>
        <v>1627.73</v>
      </c>
      <c r="P41" s="129"/>
      <c r="Q41" s="130">
        <v>9.3100000000000002E-2</v>
      </c>
      <c r="R41" s="11">
        <f t="shared" si="36"/>
        <v>0</v>
      </c>
      <c r="S41" s="6">
        <f t="shared" si="37"/>
        <v>173.31</v>
      </c>
      <c r="T41" s="20">
        <f t="shared" si="38"/>
        <v>173.31</v>
      </c>
      <c r="U41" s="6">
        <f t="shared" si="39"/>
        <v>0</v>
      </c>
      <c r="V41" s="6">
        <f t="shared" si="40"/>
        <v>16.135161</v>
      </c>
      <c r="W41" s="20">
        <f t="shared" si="41"/>
        <v>16.135161</v>
      </c>
      <c r="X41" s="6">
        <f t="shared" si="42"/>
        <v>0</v>
      </c>
      <c r="Y41" s="6">
        <f t="shared" si="43"/>
        <v>157.17483899999999</v>
      </c>
      <c r="Z41" s="20">
        <f t="shared" si="44"/>
        <v>157.17483899999999</v>
      </c>
      <c r="AA41" s="25">
        <f t="shared" si="45"/>
        <v>0</v>
      </c>
      <c r="AB41" s="25">
        <f t="shared" si="46"/>
        <v>1627.73</v>
      </c>
      <c r="AC41" s="25">
        <f t="shared" si="47"/>
        <v>1627.73</v>
      </c>
      <c r="AD41" s="25">
        <f t="shared" si="48"/>
        <v>0</v>
      </c>
      <c r="AE41" s="25">
        <f t="shared" si="49"/>
        <v>151.541663</v>
      </c>
      <c r="AF41" s="25">
        <f t="shared" si="50"/>
        <v>151.541663</v>
      </c>
      <c r="AG41" s="25">
        <f t="shared" si="51"/>
        <v>0</v>
      </c>
      <c r="AH41" s="25">
        <f t="shared" si="52"/>
        <v>1476.188337</v>
      </c>
      <c r="AI41" s="25">
        <f t="shared" si="53"/>
        <v>1476.188337</v>
      </c>
      <c r="AJ41" s="19" t="s">
        <v>62</v>
      </c>
    </row>
    <row r="42" spans="1:36" outlineLevel="2" x14ac:dyDescent="0.25">
      <c r="A42" s="102"/>
      <c r="B42" s="108"/>
      <c r="C42" s="108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9"/>
      <c r="O42" s="109"/>
      <c r="P42" s="129"/>
      <c r="Q42" s="130"/>
      <c r="R42" s="11">
        <f t="shared" ref="R42:Z42" si="54">SUBTOTAL(9,R36:R41)</f>
        <v>0</v>
      </c>
      <c r="S42" s="6">
        <f t="shared" si="54"/>
        <v>112616.26</v>
      </c>
      <c r="T42" s="20">
        <f t="shared" si="54"/>
        <v>112616.26</v>
      </c>
      <c r="U42" s="6">
        <f t="shared" si="54"/>
        <v>0</v>
      </c>
      <c r="V42" s="6">
        <f t="shared" si="54"/>
        <v>10484.573806</v>
      </c>
      <c r="W42" s="20">
        <f t="shared" si="54"/>
        <v>10484.573806</v>
      </c>
      <c r="X42" s="6">
        <f t="shared" si="54"/>
        <v>0</v>
      </c>
      <c r="Y42" s="6">
        <f t="shared" si="54"/>
        <v>102131.68619399999</v>
      </c>
      <c r="Z42" s="20">
        <f t="shared" si="54"/>
        <v>102131.68619399999</v>
      </c>
      <c r="AA42" s="25"/>
      <c r="AB42" s="25"/>
      <c r="AC42" s="25"/>
      <c r="AD42" s="25"/>
      <c r="AE42" s="25"/>
      <c r="AF42" s="25"/>
      <c r="AG42" s="25"/>
      <c r="AH42" s="25"/>
      <c r="AI42" s="25"/>
      <c r="AJ42" s="131" t="s">
        <v>265</v>
      </c>
    </row>
    <row r="43" spans="1:36" outlineLevel="1" x14ac:dyDescent="0.25">
      <c r="A43" s="128" t="s">
        <v>85</v>
      </c>
      <c r="B43" s="132"/>
      <c r="C43" s="132"/>
      <c r="D43" s="120"/>
      <c r="E43" s="120"/>
      <c r="F43" s="120"/>
      <c r="G43" s="120"/>
      <c r="H43" s="120"/>
      <c r="I43" s="120"/>
      <c r="J43" s="120"/>
      <c r="K43" s="120"/>
      <c r="L43" s="120"/>
      <c r="M43" s="120"/>
      <c r="N43" s="121"/>
      <c r="O43" s="121"/>
      <c r="P43" s="133"/>
      <c r="Q43" s="134"/>
      <c r="R43" s="124">
        <f t="shared" ref="R43:Z43" si="55">SUBTOTAL(9,R36:R41)</f>
        <v>0</v>
      </c>
      <c r="S43" s="125">
        <f t="shared" si="55"/>
        <v>112616.26</v>
      </c>
      <c r="T43" s="126">
        <f t="shared" si="55"/>
        <v>112616.26</v>
      </c>
      <c r="U43" s="125">
        <f t="shared" si="55"/>
        <v>0</v>
      </c>
      <c r="V43" s="125">
        <f t="shared" si="55"/>
        <v>10484.573806</v>
      </c>
      <c r="W43" s="126">
        <f t="shared" si="55"/>
        <v>10484.573806</v>
      </c>
      <c r="X43" s="125">
        <f t="shared" si="55"/>
        <v>0</v>
      </c>
      <c r="Y43" s="125">
        <f t="shared" si="55"/>
        <v>102131.68619399999</v>
      </c>
      <c r="Z43" s="126">
        <f t="shared" si="55"/>
        <v>102131.68619399999</v>
      </c>
      <c r="AA43" s="125"/>
      <c r="AB43" s="125"/>
      <c r="AC43" s="125"/>
      <c r="AD43" s="125"/>
      <c r="AE43" s="125"/>
      <c r="AF43" s="125"/>
      <c r="AG43" s="125"/>
      <c r="AH43" s="125"/>
      <c r="AI43" s="125"/>
      <c r="AJ43" s="135"/>
    </row>
    <row r="44" spans="1:36" outlineLevel="3" x14ac:dyDescent="0.25">
      <c r="A44" s="102" t="s">
        <v>90</v>
      </c>
      <c r="B44" s="10">
        <v>66237.53</v>
      </c>
      <c r="C44" s="10">
        <v>66311.009999999995</v>
      </c>
      <c r="N44" s="23">
        <f>C44</f>
        <v>66311.009999999995</v>
      </c>
      <c r="O44" s="23">
        <f>SUM(B44:M44)</f>
        <v>132548.53999999998</v>
      </c>
      <c r="P44" s="129"/>
      <c r="Q44" s="130">
        <v>9.3100000000000002E-2</v>
      </c>
      <c r="R44" s="11">
        <f>IF(LEFT(AJ44,6)="Direct",N44,0)</f>
        <v>0</v>
      </c>
      <c r="S44" s="6">
        <f>N44-R44</f>
        <v>66311.009999999995</v>
      </c>
      <c r="T44" s="20">
        <f>R44+S44</f>
        <v>66311.009999999995</v>
      </c>
      <c r="U44" s="6">
        <f>IF(LEFT(AJ44,9)="direct-wa", N44,0)</f>
        <v>0</v>
      </c>
      <c r="V44" s="6">
        <f>IF(AJ44="direct-wa",0,N44*Q44)</f>
        <v>6173.5550309999999</v>
      </c>
      <c r="W44" s="20">
        <f>U44+V44</f>
        <v>6173.5550309999999</v>
      </c>
      <c r="X44" s="6">
        <f>IF(LEFT(AJ44,9)="direct-or",N44,0)</f>
        <v>0</v>
      </c>
      <c r="Y44" s="6">
        <f>S44-V44</f>
        <v>60137.454968999999</v>
      </c>
      <c r="Z44" s="20">
        <f>X44+Y44</f>
        <v>60137.454968999999</v>
      </c>
      <c r="AA44" s="25">
        <f>IF(LEFT(AJ44,6)="Direct",O44,0)</f>
        <v>0</v>
      </c>
      <c r="AB44" s="25">
        <f>O44-AA44</f>
        <v>132548.53999999998</v>
      </c>
      <c r="AC44" s="25">
        <f>AA44+AB44</f>
        <v>132548.53999999998</v>
      </c>
      <c r="AD44" s="25">
        <f>IF(LEFT(AJ44,9)="direct-wa", O44,0)</f>
        <v>0</v>
      </c>
      <c r="AE44" s="25">
        <f>IF(AJ44="direct-wa",0,O44*Q44)</f>
        <v>12340.269073999998</v>
      </c>
      <c r="AF44" s="25">
        <f>AD44+AE44</f>
        <v>12340.269073999998</v>
      </c>
      <c r="AG44" s="25">
        <f>IF(LEFT(AJ44,9)="direct-or",O44,0)</f>
        <v>0</v>
      </c>
      <c r="AH44" s="25">
        <f>AB44-AE44</f>
        <v>120208.27092599998</v>
      </c>
      <c r="AI44" s="25">
        <f>AG44+AH44</f>
        <v>120208.27092599998</v>
      </c>
      <c r="AJ44" s="19" t="s">
        <v>62</v>
      </c>
    </row>
    <row r="45" spans="1:36" outlineLevel="3" x14ac:dyDescent="0.25">
      <c r="A45" s="102" t="s">
        <v>90</v>
      </c>
      <c r="B45" s="10">
        <v>25818.94</v>
      </c>
      <c r="C45" s="10">
        <v>22387.1</v>
      </c>
      <c r="N45" s="23">
        <f>C45</f>
        <v>22387.1</v>
      </c>
      <c r="O45" s="23">
        <f>SUM(B45:M45)</f>
        <v>48206.039999999994</v>
      </c>
      <c r="P45" s="129"/>
      <c r="Q45" s="130">
        <v>9.3100000000000002E-2</v>
      </c>
      <c r="R45" s="11">
        <f>IF(LEFT(AJ45,6)="Direct",N45,0)</f>
        <v>0</v>
      </c>
      <c r="S45" s="6">
        <f>N45-R45</f>
        <v>22387.1</v>
      </c>
      <c r="T45" s="20">
        <f>R45+S45</f>
        <v>22387.1</v>
      </c>
      <c r="U45" s="6">
        <f>IF(LEFT(AJ45,9)="direct-wa", N45,0)</f>
        <v>0</v>
      </c>
      <c r="V45" s="6">
        <f>IF(AJ45="direct-wa",0,N45*Q45)</f>
        <v>2084.2390099999998</v>
      </c>
      <c r="W45" s="20">
        <f>U45+V45</f>
        <v>2084.2390099999998</v>
      </c>
      <c r="X45" s="6">
        <f>IF(LEFT(AJ45,9)="direct-or",N45,0)</f>
        <v>0</v>
      </c>
      <c r="Y45" s="6">
        <f>S45-V45</f>
        <v>20302.860989999997</v>
      </c>
      <c r="Z45" s="20">
        <f>X45+Y45</f>
        <v>20302.860989999997</v>
      </c>
      <c r="AA45" s="25">
        <f>IF(LEFT(AJ45,6)="Direct",O45,0)</f>
        <v>0</v>
      </c>
      <c r="AB45" s="25">
        <f>O45-AA45</f>
        <v>48206.039999999994</v>
      </c>
      <c r="AC45" s="25">
        <f>AA45+AB45</f>
        <v>48206.039999999994</v>
      </c>
      <c r="AD45" s="25">
        <f>IF(LEFT(AJ45,9)="direct-wa", O45,0)</f>
        <v>0</v>
      </c>
      <c r="AE45" s="25">
        <f>IF(AJ45="direct-wa",0,O45*Q45)</f>
        <v>4487.9823239999996</v>
      </c>
      <c r="AF45" s="25">
        <f>AD45+AE45</f>
        <v>4487.9823239999996</v>
      </c>
      <c r="AG45" s="25">
        <f>IF(LEFT(AJ45,9)="direct-or",O45,0)</f>
        <v>0</v>
      </c>
      <c r="AH45" s="25">
        <f>AB45-AE45</f>
        <v>43718.057675999997</v>
      </c>
      <c r="AI45" s="25">
        <f>AG45+AH45</f>
        <v>43718.057675999997</v>
      </c>
      <c r="AJ45" s="19" t="s">
        <v>62</v>
      </c>
    </row>
    <row r="46" spans="1:36" outlineLevel="2" x14ac:dyDescent="0.25">
      <c r="A46" s="102"/>
      <c r="B46" s="108"/>
      <c r="C46" s="108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9"/>
      <c r="O46" s="109"/>
      <c r="P46" s="129"/>
      <c r="Q46" s="130"/>
      <c r="R46" s="11">
        <f t="shared" ref="R46:Z46" si="56">SUBTOTAL(9,R44:R45)</f>
        <v>0</v>
      </c>
      <c r="S46" s="6">
        <f t="shared" si="56"/>
        <v>88698.109999999986</v>
      </c>
      <c r="T46" s="20">
        <f t="shared" si="56"/>
        <v>88698.109999999986</v>
      </c>
      <c r="U46" s="6">
        <f t="shared" si="56"/>
        <v>0</v>
      </c>
      <c r="V46" s="6">
        <f t="shared" si="56"/>
        <v>8257.7940409999992</v>
      </c>
      <c r="W46" s="20">
        <f t="shared" si="56"/>
        <v>8257.7940409999992</v>
      </c>
      <c r="X46" s="6">
        <f t="shared" si="56"/>
        <v>0</v>
      </c>
      <c r="Y46" s="6">
        <f t="shared" si="56"/>
        <v>80440.315959</v>
      </c>
      <c r="Z46" s="20">
        <f t="shared" si="56"/>
        <v>80440.315959</v>
      </c>
      <c r="AA46" s="25"/>
      <c r="AB46" s="25"/>
      <c r="AC46" s="25"/>
      <c r="AD46" s="25"/>
      <c r="AE46" s="25"/>
      <c r="AF46" s="25"/>
      <c r="AG46" s="25"/>
      <c r="AH46" s="25"/>
      <c r="AI46" s="25"/>
      <c r="AJ46" s="131" t="s">
        <v>265</v>
      </c>
    </row>
    <row r="47" spans="1:36" outlineLevel="1" x14ac:dyDescent="0.25">
      <c r="A47" s="128" t="s">
        <v>89</v>
      </c>
      <c r="B47" s="132"/>
      <c r="C47" s="132"/>
      <c r="D47" s="120"/>
      <c r="E47" s="120"/>
      <c r="F47" s="120"/>
      <c r="G47" s="120"/>
      <c r="H47" s="120"/>
      <c r="I47" s="120"/>
      <c r="J47" s="120"/>
      <c r="K47" s="120"/>
      <c r="L47" s="120"/>
      <c r="M47" s="120"/>
      <c r="N47" s="121"/>
      <c r="O47" s="121"/>
      <c r="P47" s="133"/>
      <c r="Q47" s="134"/>
      <c r="R47" s="124">
        <f t="shared" ref="R47:Z47" si="57">SUBTOTAL(9,R44:R45)</f>
        <v>0</v>
      </c>
      <c r="S47" s="125">
        <f t="shared" si="57"/>
        <v>88698.109999999986</v>
      </c>
      <c r="T47" s="126">
        <f t="shared" si="57"/>
        <v>88698.109999999986</v>
      </c>
      <c r="U47" s="125">
        <f t="shared" si="57"/>
        <v>0</v>
      </c>
      <c r="V47" s="125">
        <f t="shared" si="57"/>
        <v>8257.7940409999992</v>
      </c>
      <c r="W47" s="126">
        <f t="shared" si="57"/>
        <v>8257.7940409999992</v>
      </c>
      <c r="X47" s="125">
        <f t="shared" si="57"/>
        <v>0</v>
      </c>
      <c r="Y47" s="125">
        <f t="shared" si="57"/>
        <v>80440.315959</v>
      </c>
      <c r="Z47" s="126">
        <f t="shared" si="57"/>
        <v>80440.315959</v>
      </c>
      <c r="AA47" s="125"/>
      <c r="AB47" s="125"/>
      <c r="AC47" s="125"/>
      <c r="AD47" s="125"/>
      <c r="AE47" s="125"/>
      <c r="AF47" s="125"/>
      <c r="AG47" s="125"/>
      <c r="AH47" s="125"/>
      <c r="AI47" s="125"/>
      <c r="AJ47" s="135"/>
    </row>
    <row r="48" spans="1:36" outlineLevel="3" x14ac:dyDescent="0.25">
      <c r="A48" s="102" t="s">
        <v>92</v>
      </c>
      <c r="B48" s="10">
        <v>78841.460000000006</v>
      </c>
      <c r="C48" s="10">
        <v>30321.82</v>
      </c>
      <c r="N48" s="23">
        <f>C48</f>
        <v>30321.82</v>
      </c>
      <c r="O48" s="23">
        <f>SUM(B48:M48)</f>
        <v>109163.28</v>
      </c>
      <c r="P48" s="129"/>
      <c r="Q48" s="130">
        <v>0.1013</v>
      </c>
      <c r="R48" s="11">
        <f>IF(LEFT(AJ48,6)="Direct",N48,0)</f>
        <v>0</v>
      </c>
      <c r="S48" s="6">
        <f>N48-R48</f>
        <v>30321.82</v>
      </c>
      <c r="T48" s="20">
        <f>R48+S48</f>
        <v>30321.82</v>
      </c>
      <c r="U48" s="6">
        <f>IF(LEFT(AJ48,9)="direct-wa", N48,0)</f>
        <v>0</v>
      </c>
      <c r="V48" s="6">
        <f>IF(AJ48="direct-wa",0,N48*Q48)</f>
        <v>3071.6003660000001</v>
      </c>
      <c r="W48" s="20">
        <f>U48+V48</f>
        <v>3071.6003660000001</v>
      </c>
      <c r="X48" s="6">
        <f>IF(LEFT(AJ48,9)="direct-or",N48,0)</f>
        <v>0</v>
      </c>
      <c r="Y48" s="6">
        <f>S48-V48</f>
        <v>27250.219634000001</v>
      </c>
      <c r="Z48" s="20">
        <f>X48+Y48</f>
        <v>27250.219634000001</v>
      </c>
      <c r="AA48" s="25">
        <f>IF(LEFT(AJ48,6)="Direct",O48,0)</f>
        <v>0</v>
      </c>
      <c r="AB48" s="25">
        <f>O48-AA48</f>
        <v>109163.28</v>
      </c>
      <c r="AC48" s="25">
        <f>AA48+AB48</f>
        <v>109163.28</v>
      </c>
      <c r="AD48" s="25">
        <f>IF(LEFT(AJ48,9)="direct-wa", O48,0)</f>
        <v>0</v>
      </c>
      <c r="AE48" s="25">
        <f>IF(AJ48="direct-wa",0,O48*Q48)</f>
        <v>11058.240264</v>
      </c>
      <c r="AF48" s="25">
        <f>AD48+AE48</f>
        <v>11058.240264</v>
      </c>
      <c r="AG48" s="25">
        <f>IF(LEFT(AJ48,9)="direct-or",O48,0)</f>
        <v>0</v>
      </c>
      <c r="AH48" s="25">
        <f>AB48-AE48</f>
        <v>98105.039736000006</v>
      </c>
      <c r="AI48" s="25">
        <f>AG48+AH48</f>
        <v>98105.039736000006</v>
      </c>
      <c r="AJ48" s="19" t="s">
        <v>52</v>
      </c>
    </row>
    <row r="49" spans="1:36" outlineLevel="3" x14ac:dyDescent="0.25">
      <c r="A49" s="102" t="s">
        <v>92</v>
      </c>
      <c r="B49" s="10"/>
      <c r="C49" s="10">
        <v>329.45</v>
      </c>
      <c r="N49" s="23">
        <f>C49</f>
        <v>329.45</v>
      </c>
      <c r="O49" s="23">
        <f>SUM(B49:M49)</f>
        <v>329.45</v>
      </c>
      <c r="P49" s="129"/>
      <c r="Q49" s="130">
        <v>0.1013</v>
      </c>
      <c r="R49" s="11">
        <f>IF(LEFT(AJ49,6)="Direct",N49,0)</f>
        <v>0</v>
      </c>
      <c r="S49" s="6">
        <f>N49-R49</f>
        <v>329.45</v>
      </c>
      <c r="T49" s="20">
        <f>R49+S49</f>
        <v>329.45</v>
      </c>
      <c r="U49" s="6">
        <f>IF(LEFT(AJ49,9)="direct-wa", N49,0)</f>
        <v>0</v>
      </c>
      <c r="V49" s="6">
        <f>IF(AJ49="direct-wa",0,N49*Q49)</f>
        <v>33.373285000000003</v>
      </c>
      <c r="W49" s="20">
        <f>U49+V49</f>
        <v>33.373285000000003</v>
      </c>
      <c r="X49" s="6">
        <f>IF(LEFT(AJ49,9)="direct-or",N49,0)</f>
        <v>0</v>
      </c>
      <c r="Y49" s="6">
        <f>S49-V49</f>
        <v>296.07671499999998</v>
      </c>
      <c r="Z49" s="20">
        <f>X49+Y49</f>
        <v>296.07671499999998</v>
      </c>
      <c r="AA49" s="25">
        <f>IF(LEFT(AJ49,6)="Direct",O49,0)</f>
        <v>0</v>
      </c>
      <c r="AB49" s="25">
        <f>O49-AA49</f>
        <v>329.45</v>
      </c>
      <c r="AC49" s="25">
        <f>AA49+AB49</f>
        <v>329.45</v>
      </c>
      <c r="AD49" s="25">
        <f>IF(LEFT(AJ49,9)="direct-wa", O49,0)</f>
        <v>0</v>
      </c>
      <c r="AE49" s="25">
        <f>IF(AJ49="direct-wa",0,O49*Q49)</f>
        <v>33.373285000000003</v>
      </c>
      <c r="AF49" s="25">
        <f>AD49+AE49</f>
        <v>33.373285000000003</v>
      </c>
      <c r="AG49" s="25">
        <f>IF(LEFT(AJ49,9)="direct-or",O49,0)</f>
        <v>0</v>
      </c>
      <c r="AH49" s="25">
        <f>AB49-AE49</f>
        <v>296.07671499999998</v>
      </c>
      <c r="AI49" s="25">
        <f>AG49+AH49</f>
        <v>296.07671499999998</v>
      </c>
      <c r="AJ49" s="19" t="s">
        <v>52</v>
      </c>
    </row>
    <row r="50" spans="1:36" outlineLevel="3" x14ac:dyDescent="0.25">
      <c r="A50" s="102" t="s">
        <v>92</v>
      </c>
      <c r="B50" s="10">
        <v>370.2</v>
      </c>
      <c r="C50" s="10">
        <v>296.16000000000003</v>
      </c>
      <c r="N50" s="23">
        <f>C50</f>
        <v>296.16000000000003</v>
      </c>
      <c r="O50" s="23">
        <f>SUM(B50:M50)</f>
        <v>666.36</v>
      </c>
      <c r="P50" s="129"/>
      <c r="Q50" s="130">
        <v>0.1013</v>
      </c>
      <c r="R50" s="11">
        <f>IF(LEFT(AJ50,6)="Direct",N50,0)</f>
        <v>0</v>
      </c>
      <c r="S50" s="6">
        <f>N50-R50</f>
        <v>296.16000000000003</v>
      </c>
      <c r="T50" s="20">
        <f>R50+S50</f>
        <v>296.16000000000003</v>
      </c>
      <c r="U50" s="6">
        <f>IF(LEFT(AJ50,9)="direct-wa", N50,0)</f>
        <v>0</v>
      </c>
      <c r="V50" s="6">
        <f>IF(AJ50="direct-wa",0,N50*Q50)</f>
        <v>30.001008000000002</v>
      </c>
      <c r="W50" s="20">
        <f>U50+V50</f>
        <v>30.001008000000002</v>
      </c>
      <c r="X50" s="6">
        <f>IF(LEFT(AJ50,9)="direct-or",N50,0)</f>
        <v>0</v>
      </c>
      <c r="Y50" s="6">
        <f>S50-V50</f>
        <v>266.15899200000001</v>
      </c>
      <c r="Z50" s="20">
        <f>X50+Y50</f>
        <v>266.15899200000001</v>
      </c>
      <c r="AA50" s="25">
        <f>IF(LEFT(AJ50,6)="Direct",O50,0)</f>
        <v>0</v>
      </c>
      <c r="AB50" s="25">
        <f>O50-AA50</f>
        <v>666.36</v>
      </c>
      <c r="AC50" s="25">
        <f>AA50+AB50</f>
        <v>666.36</v>
      </c>
      <c r="AD50" s="25">
        <f>IF(LEFT(AJ50,9)="direct-wa", O50,0)</f>
        <v>0</v>
      </c>
      <c r="AE50" s="25">
        <f>IF(AJ50="direct-wa",0,O50*Q50)</f>
        <v>67.502268000000001</v>
      </c>
      <c r="AF50" s="25">
        <f>AD50+AE50</f>
        <v>67.502268000000001</v>
      </c>
      <c r="AG50" s="25">
        <f>IF(LEFT(AJ50,9)="direct-or",O50,0)</f>
        <v>0</v>
      </c>
      <c r="AH50" s="25">
        <f>AB50-AE50</f>
        <v>598.85773200000006</v>
      </c>
      <c r="AI50" s="25">
        <f>AG50+AH50</f>
        <v>598.85773200000006</v>
      </c>
      <c r="AJ50" s="19" t="s">
        <v>52</v>
      </c>
    </row>
    <row r="51" spans="1:36" outlineLevel="3" x14ac:dyDescent="0.25">
      <c r="A51" s="102" t="s">
        <v>92</v>
      </c>
      <c r="B51" s="10">
        <v>2927.99</v>
      </c>
      <c r="C51" s="10"/>
      <c r="N51" s="23">
        <f>C51</f>
        <v>0</v>
      </c>
      <c r="O51" s="23">
        <f>SUM(B51:M51)</f>
        <v>2927.99</v>
      </c>
      <c r="P51" s="129"/>
      <c r="Q51" s="130">
        <v>0.1013</v>
      </c>
      <c r="R51" s="11">
        <f>IF(LEFT(AJ51,6)="Direct",N51,0)</f>
        <v>0</v>
      </c>
      <c r="S51" s="6">
        <f>N51-R51</f>
        <v>0</v>
      </c>
      <c r="T51" s="20">
        <f>R51+S51</f>
        <v>0</v>
      </c>
      <c r="U51" s="6">
        <f>IF(LEFT(AJ51,9)="direct-wa", N51,0)</f>
        <v>0</v>
      </c>
      <c r="V51" s="6">
        <f>IF(AJ51="direct-wa",0,N51*Q51)</f>
        <v>0</v>
      </c>
      <c r="W51" s="20">
        <f>U51+V51</f>
        <v>0</v>
      </c>
      <c r="X51" s="6">
        <f>IF(LEFT(AJ51,9)="direct-or",N51,0)</f>
        <v>0</v>
      </c>
      <c r="Y51" s="6">
        <f>S51-V51</f>
        <v>0</v>
      </c>
      <c r="Z51" s="20">
        <f>X51+Y51</f>
        <v>0</v>
      </c>
      <c r="AA51" s="25">
        <f>IF(LEFT(AJ51,6)="Direct",O51,0)</f>
        <v>0</v>
      </c>
      <c r="AB51" s="25">
        <f>O51-AA51</f>
        <v>2927.99</v>
      </c>
      <c r="AC51" s="25">
        <f>AA51+AB51</f>
        <v>2927.99</v>
      </c>
      <c r="AD51" s="25">
        <f>IF(LEFT(AJ51,9)="direct-wa", O51,0)</f>
        <v>0</v>
      </c>
      <c r="AE51" s="25">
        <f>IF(AJ51="direct-wa",0,O51*Q51)</f>
        <v>296.60538700000001</v>
      </c>
      <c r="AF51" s="25">
        <f>AD51+AE51</f>
        <v>296.60538700000001</v>
      </c>
      <c r="AG51" s="25">
        <f>IF(LEFT(AJ51,9)="direct-or",O51,0)</f>
        <v>0</v>
      </c>
      <c r="AH51" s="25">
        <f>AB51-AE51</f>
        <v>2631.3846129999997</v>
      </c>
      <c r="AI51" s="25">
        <f>AG51+AH51</f>
        <v>2631.3846129999997</v>
      </c>
      <c r="AJ51" s="19" t="s">
        <v>52</v>
      </c>
    </row>
    <row r="52" spans="1:36" outlineLevel="2" x14ac:dyDescent="0.25">
      <c r="A52" s="102"/>
      <c r="B52" s="108"/>
      <c r="C52" s="108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9"/>
      <c r="O52" s="109"/>
      <c r="P52" s="129"/>
      <c r="Q52" s="130"/>
      <c r="R52" s="11">
        <f t="shared" ref="R52:Z52" si="58">SUBTOTAL(9,R48:R51)</f>
        <v>0</v>
      </c>
      <c r="S52" s="6">
        <f t="shared" si="58"/>
        <v>30947.43</v>
      </c>
      <c r="T52" s="20">
        <f t="shared" si="58"/>
        <v>30947.43</v>
      </c>
      <c r="U52" s="6">
        <f t="shared" si="58"/>
        <v>0</v>
      </c>
      <c r="V52" s="6">
        <f t="shared" si="58"/>
        <v>3134.9746590000004</v>
      </c>
      <c r="W52" s="20">
        <f t="shared" si="58"/>
        <v>3134.9746590000004</v>
      </c>
      <c r="X52" s="6">
        <f t="shared" si="58"/>
        <v>0</v>
      </c>
      <c r="Y52" s="6">
        <f t="shared" si="58"/>
        <v>27812.455341000001</v>
      </c>
      <c r="Z52" s="20">
        <f t="shared" si="58"/>
        <v>27812.455341000001</v>
      </c>
      <c r="AA52" s="25"/>
      <c r="AB52" s="25"/>
      <c r="AC52" s="25"/>
      <c r="AD52" s="25"/>
      <c r="AE52" s="25"/>
      <c r="AF52" s="25"/>
      <c r="AG52" s="25"/>
      <c r="AH52" s="25"/>
      <c r="AI52" s="25"/>
      <c r="AJ52" s="131" t="s">
        <v>268</v>
      </c>
    </row>
    <row r="53" spans="1:36" outlineLevel="3" x14ac:dyDescent="0.25">
      <c r="A53" s="102" t="s">
        <v>92</v>
      </c>
      <c r="B53" s="10"/>
      <c r="C53" s="10">
        <v>733</v>
      </c>
      <c r="N53" s="23">
        <f>C53</f>
        <v>733</v>
      </c>
      <c r="O53" s="23">
        <f>SUM(B53:M53)</f>
        <v>733</v>
      </c>
      <c r="P53" s="129"/>
      <c r="Q53" s="130">
        <v>0.1086</v>
      </c>
      <c r="R53" s="11">
        <f>IF(LEFT(AJ53,6)="Direct",N53,0)</f>
        <v>0</v>
      </c>
      <c r="S53" s="6">
        <f>N53-R53</f>
        <v>733</v>
      </c>
      <c r="T53" s="20">
        <f>R53+S53</f>
        <v>733</v>
      </c>
      <c r="U53" s="6">
        <f>IF(LEFT(AJ53,9)="direct-wa", N53,0)</f>
        <v>0</v>
      </c>
      <c r="V53" s="6">
        <f>IF(AJ53="direct-wa",0,N53*Q53)</f>
        <v>79.603800000000007</v>
      </c>
      <c r="W53" s="20">
        <f>U53+V53</f>
        <v>79.603800000000007</v>
      </c>
      <c r="X53" s="6">
        <f>IF(LEFT(AJ53,9)="direct-or",N53,0)</f>
        <v>0</v>
      </c>
      <c r="Y53" s="6">
        <f>S53-V53</f>
        <v>653.39620000000002</v>
      </c>
      <c r="Z53" s="20">
        <f>X53+Y53</f>
        <v>653.39620000000002</v>
      </c>
      <c r="AA53" s="25">
        <f>IF(LEFT(AJ53,6)="Direct",O53,0)</f>
        <v>0</v>
      </c>
      <c r="AB53" s="25">
        <f>O53-AA53</f>
        <v>733</v>
      </c>
      <c r="AC53" s="25">
        <f>AA53+AB53</f>
        <v>733</v>
      </c>
      <c r="AD53" s="25">
        <f>IF(LEFT(AJ53,9)="direct-wa", O53,0)</f>
        <v>0</v>
      </c>
      <c r="AE53" s="25">
        <f>IF(AJ53="direct-wa",0,O53*Q53)</f>
        <v>79.603800000000007</v>
      </c>
      <c r="AF53" s="25">
        <f>AD53+AE53</f>
        <v>79.603800000000007</v>
      </c>
      <c r="AG53" s="25">
        <f>IF(LEFT(AJ53,9)="direct-or",O53,0)</f>
        <v>0</v>
      </c>
      <c r="AH53" s="25">
        <f>AB53-AE53</f>
        <v>653.39620000000002</v>
      </c>
      <c r="AI53" s="25">
        <f>AG53+AH53</f>
        <v>653.39620000000002</v>
      </c>
      <c r="AJ53" s="19" t="s">
        <v>60</v>
      </c>
    </row>
    <row r="54" spans="1:36" outlineLevel="2" x14ac:dyDescent="0.25">
      <c r="A54" s="102"/>
      <c r="B54" s="108"/>
      <c r="C54" s="108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9"/>
      <c r="O54" s="109"/>
      <c r="P54" s="129"/>
      <c r="Q54" s="130"/>
      <c r="R54" s="11">
        <f t="shared" ref="R54:Z54" si="59">SUBTOTAL(9,R53:R53)</f>
        <v>0</v>
      </c>
      <c r="S54" s="6">
        <f t="shared" si="59"/>
        <v>733</v>
      </c>
      <c r="T54" s="20">
        <f t="shared" si="59"/>
        <v>733</v>
      </c>
      <c r="U54" s="6">
        <f t="shared" si="59"/>
        <v>0</v>
      </c>
      <c r="V54" s="6">
        <f t="shared" si="59"/>
        <v>79.603800000000007</v>
      </c>
      <c r="W54" s="20">
        <f t="shared" si="59"/>
        <v>79.603800000000007</v>
      </c>
      <c r="X54" s="6">
        <f t="shared" si="59"/>
        <v>0</v>
      </c>
      <c r="Y54" s="6">
        <f t="shared" si="59"/>
        <v>653.39620000000002</v>
      </c>
      <c r="Z54" s="20">
        <f t="shared" si="59"/>
        <v>653.39620000000002</v>
      </c>
      <c r="AA54" s="25"/>
      <c r="AB54" s="25"/>
      <c r="AC54" s="25"/>
      <c r="AD54" s="25"/>
      <c r="AE54" s="25"/>
      <c r="AF54" s="25"/>
      <c r="AG54" s="25"/>
      <c r="AH54" s="25"/>
      <c r="AI54" s="25"/>
      <c r="AJ54" s="131" t="s">
        <v>266</v>
      </c>
    </row>
    <row r="55" spans="1:36" outlineLevel="3" x14ac:dyDescent="0.25">
      <c r="A55" s="102" t="s">
        <v>92</v>
      </c>
      <c r="B55" s="10">
        <v>420</v>
      </c>
      <c r="C55" s="10">
        <v>420</v>
      </c>
      <c r="N55" s="23">
        <f>C55</f>
        <v>420</v>
      </c>
      <c r="O55" s="23">
        <f>SUM(B55:M55)</f>
        <v>840</v>
      </c>
      <c r="P55" s="129"/>
      <c r="Q55" s="130">
        <v>0</v>
      </c>
      <c r="R55" s="11">
        <f>IF(LEFT(AJ55,6)="Direct",N55,0)</f>
        <v>420</v>
      </c>
      <c r="S55" s="6">
        <f>N55-R55</f>
        <v>0</v>
      </c>
      <c r="T55" s="20">
        <f>R55+S55</f>
        <v>420</v>
      </c>
      <c r="U55" s="6">
        <f>IF(LEFT(AJ55,9)="direct-wa", N55,0)</f>
        <v>0</v>
      </c>
      <c r="V55" s="6">
        <f>IF(AJ55="direct-wa",0,N55*Q55)</f>
        <v>0</v>
      </c>
      <c r="W55" s="20">
        <f>U55+V55</f>
        <v>0</v>
      </c>
      <c r="X55" s="6">
        <f>IF(LEFT(AJ55,9)="direct-or",N55,0)</f>
        <v>420</v>
      </c>
      <c r="Y55" s="6">
        <f>S55-V55</f>
        <v>0</v>
      </c>
      <c r="Z55" s="20">
        <f>X55+Y55</f>
        <v>420</v>
      </c>
      <c r="AA55" s="25">
        <f>IF(LEFT(AJ55,6)="Direct",O55,0)</f>
        <v>840</v>
      </c>
      <c r="AB55" s="25">
        <f>O55-AA55</f>
        <v>0</v>
      </c>
      <c r="AC55" s="25">
        <f>AA55+AB55</f>
        <v>840</v>
      </c>
      <c r="AD55" s="25">
        <f>IF(LEFT(AJ55,9)="direct-wa", O55,0)</f>
        <v>0</v>
      </c>
      <c r="AE55" s="25">
        <f>IF(AJ55="direct-wa",0,O55*Q55)</f>
        <v>0</v>
      </c>
      <c r="AF55" s="25">
        <f>AD55+AE55</f>
        <v>0</v>
      </c>
      <c r="AG55" s="25">
        <f>IF(LEFT(AJ55,9)="direct-or",O55,0)</f>
        <v>840</v>
      </c>
      <c r="AH55" s="25">
        <f>AB55-AE55</f>
        <v>0</v>
      </c>
      <c r="AI55" s="25">
        <f>AG55+AH55</f>
        <v>840</v>
      </c>
      <c r="AJ55" s="19" t="s">
        <v>61</v>
      </c>
    </row>
    <row r="56" spans="1:36" outlineLevel="3" x14ac:dyDescent="0.25">
      <c r="A56" s="102" t="s">
        <v>92</v>
      </c>
      <c r="B56" s="10">
        <v>1637.35</v>
      </c>
      <c r="C56" s="10">
        <v>34797.74</v>
      </c>
      <c r="N56" s="23">
        <f>C56</f>
        <v>34797.74</v>
      </c>
      <c r="O56" s="23">
        <f>SUM(B56:M56)</f>
        <v>36435.089999999997</v>
      </c>
      <c r="P56" s="129"/>
      <c r="Q56" s="130">
        <v>0</v>
      </c>
      <c r="R56" s="11">
        <f>IF(LEFT(AJ56,6)="Direct",N56,0)</f>
        <v>34797.74</v>
      </c>
      <c r="S56" s="6">
        <f>N56-R56</f>
        <v>0</v>
      </c>
      <c r="T56" s="20">
        <f>R56+S56</f>
        <v>34797.74</v>
      </c>
      <c r="U56" s="6">
        <f>IF(LEFT(AJ56,9)="direct-wa", N56,0)</f>
        <v>0</v>
      </c>
      <c r="V56" s="6">
        <f>IF(AJ56="direct-wa",0,N56*Q56)</f>
        <v>0</v>
      </c>
      <c r="W56" s="20">
        <f>U56+V56</f>
        <v>0</v>
      </c>
      <c r="X56" s="6">
        <f>IF(LEFT(AJ56,9)="direct-or",N56,0)</f>
        <v>34797.74</v>
      </c>
      <c r="Y56" s="6">
        <f>S56-V56</f>
        <v>0</v>
      </c>
      <c r="Z56" s="20">
        <f>X56+Y56</f>
        <v>34797.74</v>
      </c>
      <c r="AA56" s="25">
        <f>IF(LEFT(AJ56,6)="Direct",O56,0)</f>
        <v>36435.089999999997</v>
      </c>
      <c r="AB56" s="25">
        <f>O56-AA56</f>
        <v>0</v>
      </c>
      <c r="AC56" s="25">
        <f>AA56+AB56</f>
        <v>36435.089999999997</v>
      </c>
      <c r="AD56" s="25">
        <f>IF(LEFT(AJ56,9)="direct-wa", O56,0)</f>
        <v>0</v>
      </c>
      <c r="AE56" s="25">
        <f>IF(AJ56="direct-wa",0,O56*Q56)</f>
        <v>0</v>
      </c>
      <c r="AF56" s="25">
        <f>AD56+AE56</f>
        <v>0</v>
      </c>
      <c r="AG56" s="25">
        <f>IF(LEFT(AJ56,9)="direct-or",O56,0)</f>
        <v>36435.089999999997</v>
      </c>
      <c r="AH56" s="25">
        <f>AB56-AE56</f>
        <v>0</v>
      </c>
      <c r="AI56" s="25">
        <f>AG56+AH56</f>
        <v>36435.089999999997</v>
      </c>
      <c r="AJ56" s="19" t="s">
        <v>61</v>
      </c>
    </row>
    <row r="57" spans="1:36" outlineLevel="2" x14ac:dyDescent="0.25">
      <c r="A57" s="102"/>
      <c r="B57" s="108"/>
      <c r="C57" s="108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9"/>
      <c r="O57" s="109"/>
      <c r="P57" s="129"/>
      <c r="Q57" s="130"/>
      <c r="R57" s="11">
        <f t="shared" ref="R57:Z57" si="60">SUBTOTAL(9,R55:R56)</f>
        <v>35217.74</v>
      </c>
      <c r="S57" s="6">
        <f t="shared" si="60"/>
        <v>0</v>
      </c>
      <c r="T57" s="20">
        <f t="shared" si="60"/>
        <v>35217.74</v>
      </c>
      <c r="U57" s="6">
        <f t="shared" si="60"/>
        <v>0</v>
      </c>
      <c r="V57" s="6">
        <f t="shared" si="60"/>
        <v>0</v>
      </c>
      <c r="W57" s="20">
        <f t="shared" si="60"/>
        <v>0</v>
      </c>
      <c r="X57" s="6">
        <f t="shared" si="60"/>
        <v>35217.74</v>
      </c>
      <c r="Y57" s="6">
        <f t="shared" si="60"/>
        <v>0</v>
      </c>
      <c r="Z57" s="20">
        <f t="shared" si="60"/>
        <v>35217.74</v>
      </c>
      <c r="AA57" s="25"/>
      <c r="AB57" s="25"/>
      <c r="AC57" s="25"/>
      <c r="AD57" s="25"/>
      <c r="AE57" s="25"/>
      <c r="AF57" s="25"/>
      <c r="AG57" s="25"/>
      <c r="AH57" s="25"/>
      <c r="AI57" s="25"/>
      <c r="AJ57" s="131" t="s">
        <v>267</v>
      </c>
    </row>
    <row r="58" spans="1:36" outlineLevel="3" x14ac:dyDescent="0.25">
      <c r="A58" s="102" t="s">
        <v>92</v>
      </c>
      <c r="B58" s="10">
        <v>2260.44</v>
      </c>
      <c r="C58" s="10">
        <v>635.66</v>
      </c>
      <c r="N58" s="23">
        <f>C58</f>
        <v>635.66</v>
      </c>
      <c r="O58" s="23">
        <f>SUM(B58:M58)</f>
        <v>2896.1</v>
      </c>
      <c r="P58" s="129"/>
      <c r="Q58" s="130">
        <v>7.9699999999999993E-2</v>
      </c>
      <c r="R58" s="11">
        <f>IF(LEFT(AJ58,6)="Direct",N58,0)</f>
        <v>0</v>
      </c>
      <c r="S58" s="6">
        <f>N58-R58</f>
        <v>635.66</v>
      </c>
      <c r="T58" s="20">
        <f>R58+S58</f>
        <v>635.66</v>
      </c>
      <c r="U58" s="6">
        <f>IF(LEFT(AJ58,9)="direct-wa", N58,0)</f>
        <v>0</v>
      </c>
      <c r="V58" s="6">
        <f>IF(AJ58="direct-wa",0,N58*Q58)</f>
        <v>50.66210199999999</v>
      </c>
      <c r="W58" s="20">
        <f>U58+V58</f>
        <v>50.66210199999999</v>
      </c>
      <c r="X58" s="6">
        <f>IF(LEFT(AJ58,9)="direct-or",N58,0)</f>
        <v>0</v>
      </c>
      <c r="Y58" s="6">
        <f>S58-V58</f>
        <v>584.99789799999996</v>
      </c>
      <c r="Z58" s="20">
        <f>X58+Y58</f>
        <v>584.99789799999996</v>
      </c>
      <c r="AA58" s="25">
        <f>IF(LEFT(AJ58,6)="Direct",O58,0)</f>
        <v>0</v>
      </c>
      <c r="AB58" s="25">
        <f>O58-AA58</f>
        <v>2896.1</v>
      </c>
      <c r="AC58" s="25">
        <f>AA58+AB58</f>
        <v>2896.1</v>
      </c>
      <c r="AD58" s="25">
        <f>IF(LEFT(AJ58,9)="direct-wa", O58,0)</f>
        <v>0</v>
      </c>
      <c r="AE58" s="25">
        <f>IF(AJ58="direct-wa",0,O58*Q58)</f>
        <v>230.81916999999999</v>
      </c>
      <c r="AF58" s="25">
        <f>AD58+AE58</f>
        <v>230.81916999999999</v>
      </c>
      <c r="AG58" s="25">
        <f>IF(LEFT(AJ58,9)="direct-or",O58,0)</f>
        <v>0</v>
      </c>
      <c r="AH58" s="25">
        <f>AB58-AE58</f>
        <v>2665.2808299999997</v>
      </c>
      <c r="AI58" s="25">
        <f>AG58+AH58</f>
        <v>2665.2808299999997</v>
      </c>
      <c r="AJ58" s="19" t="s">
        <v>48</v>
      </c>
    </row>
    <row r="59" spans="1:36" outlineLevel="2" x14ac:dyDescent="0.25">
      <c r="A59" s="102"/>
      <c r="B59" s="108"/>
      <c r="C59" s="108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9"/>
      <c r="O59" s="109"/>
      <c r="P59" s="129"/>
      <c r="Q59" s="130"/>
      <c r="R59" s="11">
        <f t="shared" ref="R59:Z59" si="61">SUBTOTAL(9,R58:R58)</f>
        <v>0</v>
      </c>
      <c r="S59" s="6">
        <f t="shared" si="61"/>
        <v>635.66</v>
      </c>
      <c r="T59" s="20">
        <f t="shared" si="61"/>
        <v>635.66</v>
      </c>
      <c r="U59" s="6">
        <f t="shared" si="61"/>
        <v>0</v>
      </c>
      <c r="V59" s="6">
        <f t="shared" si="61"/>
        <v>50.66210199999999</v>
      </c>
      <c r="W59" s="20">
        <f t="shared" si="61"/>
        <v>50.66210199999999</v>
      </c>
      <c r="X59" s="6">
        <f t="shared" si="61"/>
        <v>0</v>
      </c>
      <c r="Y59" s="6">
        <f t="shared" si="61"/>
        <v>584.99789799999996</v>
      </c>
      <c r="Z59" s="20">
        <f t="shared" si="61"/>
        <v>584.99789799999996</v>
      </c>
      <c r="AA59" s="25"/>
      <c r="AB59" s="25"/>
      <c r="AC59" s="25"/>
      <c r="AD59" s="25"/>
      <c r="AE59" s="25"/>
      <c r="AF59" s="25"/>
      <c r="AG59" s="25"/>
      <c r="AH59" s="25"/>
      <c r="AI59" s="25"/>
      <c r="AJ59" s="131" t="s">
        <v>269</v>
      </c>
    </row>
    <row r="60" spans="1:36" outlineLevel="3" x14ac:dyDescent="0.25">
      <c r="A60" s="102" t="s">
        <v>92</v>
      </c>
      <c r="B60" s="10">
        <v>5738.27</v>
      </c>
      <c r="C60" s="10">
        <v>7374.08</v>
      </c>
      <c r="N60" s="23">
        <f>C60</f>
        <v>7374.08</v>
      </c>
      <c r="O60" s="23">
        <f>SUM(B60:M60)</f>
        <v>13112.35</v>
      </c>
      <c r="P60" s="129"/>
      <c r="Q60" s="130">
        <v>1.17E-2</v>
      </c>
      <c r="R60" s="11">
        <f>IF(LEFT(AJ60,6)="Direct",N60,0)</f>
        <v>0</v>
      </c>
      <c r="S60" s="6">
        <f>N60-R60</f>
        <v>7374.08</v>
      </c>
      <c r="T60" s="20">
        <f>R60+S60</f>
        <v>7374.08</v>
      </c>
      <c r="U60" s="6">
        <f>IF(LEFT(AJ60,9)="direct-wa", N60,0)</f>
        <v>0</v>
      </c>
      <c r="V60" s="6">
        <f>IF(AJ60="direct-wa",0,N60*Q60)</f>
        <v>86.276736</v>
      </c>
      <c r="W60" s="20">
        <f>U60+V60</f>
        <v>86.276736</v>
      </c>
      <c r="X60" s="6">
        <f>IF(LEFT(AJ60,9)="direct-or",N60,0)</f>
        <v>0</v>
      </c>
      <c r="Y60" s="6">
        <f>S60-V60</f>
        <v>7287.8032640000001</v>
      </c>
      <c r="Z60" s="20">
        <f>X60+Y60</f>
        <v>7287.8032640000001</v>
      </c>
      <c r="AA60" s="25">
        <f>IF(LEFT(AJ60,6)="Direct",O60,0)</f>
        <v>0</v>
      </c>
      <c r="AB60" s="25">
        <f>O60-AA60</f>
        <v>13112.35</v>
      </c>
      <c r="AC60" s="25">
        <f>AA60+AB60</f>
        <v>13112.35</v>
      </c>
      <c r="AD60" s="25">
        <f>IF(LEFT(AJ60,9)="direct-wa", O60,0)</f>
        <v>0</v>
      </c>
      <c r="AE60" s="25">
        <f>IF(AJ60="direct-wa",0,O60*Q60)</f>
        <v>153.41449500000002</v>
      </c>
      <c r="AF60" s="25">
        <f>AD60+AE60</f>
        <v>153.41449500000002</v>
      </c>
      <c r="AG60" s="25">
        <f>IF(LEFT(AJ60,9)="direct-or",O60,0)</f>
        <v>0</v>
      </c>
      <c r="AH60" s="25">
        <f>AB60-AE60</f>
        <v>12958.935504999999</v>
      </c>
      <c r="AI60" s="25">
        <f>AG60+AH60</f>
        <v>12958.935504999999</v>
      </c>
      <c r="AJ60" s="19" t="s">
        <v>262</v>
      </c>
    </row>
    <row r="61" spans="1:36" outlineLevel="3" x14ac:dyDescent="0.25">
      <c r="A61" s="102" t="s">
        <v>92</v>
      </c>
      <c r="B61" s="10">
        <v>47374.98</v>
      </c>
      <c r="C61" s="10">
        <v>12959.46</v>
      </c>
      <c r="N61" s="23">
        <f>C61</f>
        <v>12959.46</v>
      </c>
      <c r="O61" s="23">
        <f>SUM(B61:M61)</f>
        <v>60334.44</v>
      </c>
      <c r="P61" s="129"/>
      <c r="Q61" s="130">
        <v>1.17E-2</v>
      </c>
      <c r="R61" s="11">
        <f>IF(LEFT(AJ61,6)="Direct",N61,0)</f>
        <v>0</v>
      </c>
      <c r="S61" s="6">
        <f>N61-R61</f>
        <v>12959.46</v>
      </c>
      <c r="T61" s="20">
        <f>R61+S61</f>
        <v>12959.46</v>
      </c>
      <c r="U61" s="6">
        <f>IF(LEFT(AJ61,9)="direct-wa", N61,0)</f>
        <v>0</v>
      </c>
      <c r="V61" s="6">
        <f>IF(AJ61="direct-wa",0,N61*Q61)</f>
        <v>151.62568199999998</v>
      </c>
      <c r="W61" s="20">
        <f>U61+V61</f>
        <v>151.62568199999998</v>
      </c>
      <c r="X61" s="6">
        <f>IF(LEFT(AJ61,9)="direct-or",N61,0)</f>
        <v>0</v>
      </c>
      <c r="Y61" s="6">
        <f>S61-V61</f>
        <v>12807.834317999999</v>
      </c>
      <c r="Z61" s="20">
        <f>X61+Y61</f>
        <v>12807.834317999999</v>
      </c>
      <c r="AA61" s="25">
        <f>IF(LEFT(AJ61,6)="Direct",O61,0)</f>
        <v>0</v>
      </c>
      <c r="AB61" s="25">
        <f>O61-AA61</f>
        <v>60334.44</v>
      </c>
      <c r="AC61" s="25">
        <f>AA61+AB61</f>
        <v>60334.44</v>
      </c>
      <c r="AD61" s="25">
        <f>IF(LEFT(AJ61,9)="direct-wa", O61,0)</f>
        <v>0</v>
      </c>
      <c r="AE61" s="25">
        <f>IF(AJ61="direct-wa",0,O61*Q61)</f>
        <v>705.91294800000003</v>
      </c>
      <c r="AF61" s="25">
        <f>AD61+AE61</f>
        <v>705.91294800000003</v>
      </c>
      <c r="AG61" s="25">
        <f>IF(LEFT(AJ61,9)="direct-or",O61,0)</f>
        <v>0</v>
      </c>
      <c r="AH61" s="25">
        <f>AB61-AE61</f>
        <v>59628.527052000005</v>
      </c>
      <c r="AI61" s="25">
        <f>AG61+AH61</f>
        <v>59628.527052000005</v>
      </c>
      <c r="AJ61" s="19" t="s">
        <v>262</v>
      </c>
    </row>
    <row r="62" spans="1:36" outlineLevel="3" x14ac:dyDescent="0.25">
      <c r="A62" s="102" t="s">
        <v>92</v>
      </c>
      <c r="B62" s="10">
        <v>6889.71</v>
      </c>
      <c r="C62" s="10">
        <v>2298.39</v>
      </c>
      <c r="N62" s="23">
        <f>C62</f>
        <v>2298.39</v>
      </c>
      <c r="O62" s="23">
        <f>SUM(B62:M62)</f>
        <v>9188.1</v>
      </c>
      <c r="P62" s="129"/>
      <c r="Q62" s="130">
        <v>1.17E-2</v>
      </c>
      <c r="R62" s="11">
        <f>IF(LEFT(AJ62,6)="Direct",N62,0)</f>
        <v>0</v>
      </c>
      <c r="S62" s="6">
        <f>N62-R62</f>
        <v>2298.39</v>
      </c>
      <c r="T62" s="20">
        <f>R62+S62</f>
        <v>2298.39</v>
      </c>
      <c r="U62" s="6">
        <f>IF(LEFT(AJ62,9)="direct-wa", N62,0)</f>
        <v>0</v>
      </c>
      <c r="V62" s="6">
        <f>IF(AJ62="direct-wa",0,N62*Q62)</f>
        <v>26.891162999999999</v>
      </c>
      <c r="W62" s="20">
        <f>U62+V62</f>
        <v>26.891162999999999</v>
      </c>
      <c r="X62" s="6">
        <f>IF(LEFT(AJ62,9)="direct-or",N62,0)</f>
        <v>0</v>
      </c>
      <c r="Y62" s="6">
        <f>S62-V62</f>
        <v>2271.4988370000001</v>
      </c>
      <c r="Z62" s="20">
        <f>X62+Y62</f>
        <v>2271.4988370000001</v>
      </c>
      <c r="AA62" s="25">
        <f>IF(LEFT(AJ62,6)="Direct",O62,0)</f>
        <v>0</v>
      </c>
      <c r="AB62" s="25">
        <f>O62-AA62</f>
        <v>9188.1</v>
      </c>
      <c r="AC62" s="25">
        <f>AA62+AB62</f>
        <v>9188.1</v>
      </c>
      <c r="AD62" s="25">
        <f>IF(LEFT(AJ62,9)="direct-wa", O62,0)</f>
        <v>0</v>
      </c>
      <c r="AE62" s="25">
        <f>IF(AJ62="direct-wa",0,O62*Q62)</f>
        <v>107.50077</v>
      </c>
      <c r="AF62" s="25">
        <f>AD62+AE62</f>
        <v>107.50077</v>
      </c>
      <c r="AG62" s="25">
        <f>IF(LEFT(AJ62,9)="direct-or",O62,0)</f>
        <v>0</v>
      </c>
      <c r="AH62" s="25">
        <f>AB62-AE62</f>
        <v>9080.5992299999998</v>
      </c>
      <c r="AI62" s="25">
        <f>AG62+AH62</f>
        <v>9080.5992299999998</v>
      </c>
      <c r="AJ62" s="19" t="s">
        <v>262</v>
      </c>
    </row>
    <row r="63" spans="1:36" outlineLevel="3" x14ac:dyDescent="0.25">
      <c r="A63" s="102" t="s">
        <v>92</v>
      </c>
      <c r="B63" s="10">
        <v>17689.55</v>
      </c>
      <c r="C63" s="10">
        <v>42579.78</v>
      </c>
      <c r="N63" s="23">
        <f>C63</f>
        <v>42579.78</v>
      </c>
      <c r="O63" s="23">
        <f>SUM(B63:M63)</f>
        <v>60269.33</v>
      </c>
      <c r="P63" s="129"/>
      <c r="Q63" s="130">
        <v>1.17E-2</v>
      </c>
      <c r="R63" s="11">
        <f>IF(LEFT(AJ63,6)="Direct",N63,0)</f>
        <v>0</v>
      </c>
      <c r="S63" s="6">
        <f>N63-R63</f>
        <v>42579.78</v>
      </c>
      <c r="T63" s="20">
        <f>R63+S63</f>
        <v>42579.78</v>
      </c>
      <c r="U63" s="6">
        <f>IF(LEFT(AJ63,9)="direct-wa", N63,0)</f>
        <v>0</v>
      </c>
      <c r="V63" s="6">
        <f>IF(AJ63="direct-wa",0,N63*Q63)</f>
        <v>498.183426</v>
      </c>
      <c r="W63" s="20">
        <f>U63+V63</f>
        <v>498.183426</v>
      </c>
      <c r="X63" s="6">
        <f>IF(LEFT(AJ63,9)="direct-or",N63,0)</f>
        <v>0</v>
      </c>
      <c r="Y63" s="6">
        <f>S63-V63</f>
        <v>42081.596573999996</v>
      </c>
      <c r="Z63" s="20">
        <f>X63+Y63</f>
        <v>42081.596573999996</v>
      </c>
      <c r="AA63" s="25">
        <f>IF(LEFT(AJ63,6)="Direct",O63,0)</f>
        <v>0</v>
      </c>
      <c r="AB63" s="25">
        <f>O63-AA63</f>
        <v>60269.33</v>
      </c>
      <c r="AC63" s="25">
        <f>AA63+AB63</f>
        <v>60269.33</v>
      </c>
      <c r="AD63" s="25">
        <f>IF(LEFT(AJ63,9)="direct-wa", O63,0)</f>
        <v>0</v>
      </c>
      <c r="AE63" s="25">
        <f>IF(AJ63="direct-wa",0,O63*Q63)</f>
        <v>705.151161</v>
      </c>
      <c r="AF63" s="25">
        <f>AD63+AE63</f>
        <v>705.151161</v>
      </c>
      <c r="AG63" s="25">
        <f>IF(LEFT(AJ63,9)="direct-or",O63,0)</f>
        <v>0</v>
      </c>
      <c r="AH63" s="25">
        <f>AB63-AE63</f>
        <v>59564.178839</v>
      </c>
      <c r="AI63" s="25">
        <f>AG63+AH63</f>
        <v>59564.178839</v>
      </c>
      <c r="AJ63" s="19" t="s">
        <v>262</v>
      </c>
    </row>
    <row r="64" spans="1:36" outlineLevel="2" x14ac:dyDescent="0.25">
      <c r="A64" s="102"/>
      <c r="B64" s="108"/>
      <c r="C64" s="108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9"/>
      <c r="O64" s="109"/>
      <c r="P64" s="129"/>
      <c r="Q64" s="130"/>
      <c r="R64" s="11">
        <f t="shared" ref="R64:Z64" si="62">SUBTOTAL(9,R60:R63)</f>
        <v>0</v>
      </c>
      <c r="S64" s="6">
        <f t="shared" si="62"/>
        <v>65211.71</v>
      </c>
      <c r="T64" s="20">
        <f t="shared" si="62"/>
        <v>65211.71</v>
      </c>
      <c r="U64" s="6">
        <f t="shared" si="62"/>
        <v>0</v>
      </c>
      <c r="V64" s="6">
        <f t="shared" si="62"/>
        <v>762.97700699999996</v>
      </c>
      <c r="W64" s="20">
        <f t="shared" si="62"/>
        <v>762.97700699999996</v>
      </c>
      <c r="X64" s="6">
        <f t="shared" si="62"/>
        <v>0</v>
      </c>
      <c r="Y64" s="6">
        <f t="shared" si="62"/>
        <v>64448.732992999998</v>
      </c>
      <c r="Z64" s="20">
        <f t="shared" si="62"/>
        <v>64448.732992999998</v>
      </c>
      <c r="AA64" s="25"/>
      <c r="AB64" s="25"/>
      <c r="AC64" s="25"/>
      <c r="AD64" s="25"/>
      <c r="AE64" s="25"/>
      <c r="AF64" s="25"/>
      <c r="AG64" s="25"/>
      <c r="AH64" s="25"/>
      <c r="AI64" s="25"/>
      <c r="AJ64" s="131" t="s">
        <v>270</v>
      </c>
    </row>
    <row r="65" spans="1:36" outlineLevel="1" x14ac:dyDescent="0.25">
      <c r="A65" s="128" t="s">
        <v>91</v>
      </c>
      <c r="B65" s="132"/>
      <c r="C65" s="132"/>
      <c r="D65" s="120"/>
      <c r="E65" s="120"/>
      <c r="F65" s="120"/>
      <c r="G65" s="120"/>
      <c r="H65" s="120"/>
      <c r="I65" s="120"/>
      <c r="J65" s="120"/>
      <c r="K65" s="120"/>
      <c r="L65" s="120"/>
      <c r="M65" s="120"/>
      <c r="N65" s="121"/>
      <c r="O65" s="121"/>
      <c r="P65" s="133"/>
      <c r="Q65" s="134"/>
      <c r="R65" s="124">
        <f t="shared" ref="R65:Z65" si="63">SUBTOTAL(9,R48:R63)</f>
        <v>35217.74</v>
      </c>
      <c r="S65" s="125">
        <f t="shared" si="63"/>
        <v>97527.799999999988</v>
      </c>
      <c r="T65" s="126">
        <f t="shared" si="63"/>
        <v>132745.53999999998</v>
      </c>
      <c r="U65" s="125">
        <f t="shared" si="63"/>
        <v>0</v>
      </c>
      <c r="V65" s="125">
        <f t="shared" si="63"/>
        <v>4028.2175679999996</v>
      </c>
      <c r="W65" s="126">
        <f t="shared" si="63"/>
        <v>4028.2175679999996</v>
      </c>
      <c r="X65" s="125">
        <f t="shared" si="63"/>
        <v>35217.74</v>
      </c>
      <c r="Y65" s="125">
        <f t="shared" si="63"/>
        <v>93499.582431999996</v>
      </c>
      <c r="Z65" s="126">
        <f t="shared" si="63"/>
        <v>128717.322432</v>
      </c>
      <c r="AA65" s="125"/>
      <c r="AB65" s="125"/>
      <c r="AC65" s="125"/>
      <c r="AD65" s="125"/>
      <c r="AE65" s="125"/>
      <c r="AF65" s="125"/>
      <c r="AG65" s="125"/>
      <c r="AH65" s="125"/>
      <c r="AI65" s="125"/>
      <c r="AJ65" s="135"/>
    </row>
    <row r="66" spans="1:36" outlineLevel="3" x14ac:dyDescent="0.25">
      <c r="A66" s="102" t="s">
        <v>94</v>
      </c>
      <c r="B66" s="10">
        <v>30687.68</v>
      </c>
      <c r="C66" s="10">
        <v>74959.94</v>
      </c>
      <c r="N66" s="23">
        <f>C66</f>
        <v>74959.94</v>
      </c>
      <c r="O66" s="23">
        <f>SUM(B66:M66)</f>
        <v>105647.62</v>
      </c>
      <c r="P66" s="129"/>
      <c r="Q66" s="130">
        <v>0.1013</v>
      </c>
      <c r="R66" s="11">
        <f>IF(LEFT(AJ66,6)="Direct",N66,0)</f>
        <v>0</v>
      </c>
      <c r="S66" s="6">
        <f>N66-R66</f>
        <v>74959.94</v>
      </c>
      <c r="T66" s="20">
        <f>R66+S66</f>
        <v>74959.94</v>
      </c>
      <c r="U66" s="6">
        <f>IF(LEFT(AJ66,9)="direct-wa", N66,0)</f>
        <v>0</v>
      </c>
      <c r="V66" s="6">
        <f>IF(AJ66="direct-wa",0,N66*Q66)</f>
        <v>7593.441922</v>
      </c>
      <c r="W66" s="20">
        <f>U66+V66</f>
        <v>7593.441922</v>
      </c>
      <c r="X66" s="6">
        <f>IF(LEFT(AJ66,9)="direct-or",N66,0)</f>
        <v>0</v>
      </c>
      <c r="Y66" s="6">
        <f>S66-V66</f>
        <v>67366.498078000004</v>
      </c>
      <c r="Z66" s="20">
        <f>X66+Y66</f>
        <v>67366.498078000004</v>
      </c>
      <c r="AA66" s="25">
        <f>IF(LEFT(AJ66,6)="Direct",O66,0)</f>
        <v>0</v>
      </c>
      <c r="AB66" s="25">
        <f>O66-AA66</f>
        <v>105647.62</v>
      </c>
      <c r="AC66" s="25">
        <f>AA66+AB66</f>
        <v>105647.62</v>
      </c>
      <c r="AD66" s="25">
        <f>IF(LEFT(AJ66,9)="direct-wa", O66,0)</f>
        <v>0</v>
      </c>
      <c r="AE66" s="25">
        <f>IF(AJ66="direct-wa",0,O66*Q66)</f>
        <v>10702.103906</v>
      </c>
      <c r="AF66" s="25">
        <f>AD66+AE66</f>
        <v>10702.103906</v>
      </c>
      <c r="AG66" s="25">
        <f>IF(LEFT(AJ66,9)="direct-or",O66,0)</f>
        <v>0</v>
      </c>
      <c r="AH66" s="25">
        <f>AB66-AE66</f>
        <v>94945.516093999991</v>
      </c>
      <c r="AI66" s="25">
        <f>AG66+AH66</f>
        <v>94945.516093999991</v>
      </c>
      <c r="AJ66" s="19" t="s">
        <v>52</v>
      </c>
    </row>
    <row r="67" spans="1:36" outlineLevel="2" x14ac:dyDescent="0.25">
      <c r="A67" s="102"/>
      <c r="B67" s="108"/>
      <c r="C67" s="108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9"/>
      <c r="O67" s="109"/>
      <c r="P67" s="129"/>
      <c r="Q67" s="130"/>
      <c r="R67" s="11">
        <f t="shared" ref="R67:Z67" si="64">SUBTOTAL(9,R66:R66)</f>
        <v>0</v>
      </c>
      <c r="S67" s="6">
        <f t="shared" si="64"/>
        <v>74959.94</v>
      </c>
      <c r="T67" s="20">
        <f t="shared" si="64"/>
        <v>74959.94</v>
      </c>
      <c r="U67" s="6">
        <f t="shared" si="64"/>
        <v>0</v>
      </c>
      <c r="V67" s="6">
        <f t="shared" si="64"/>
        <v>7593.441922</v>
      </c>
      <c r="W67" s="20">
        <f t="shared" si="64"/>
        <v>7593.441922</v>
      </c>
      <c r="X67" s="6">
        <f t="shared" si="64"/>
        <v>0</v>
      </c>
      <c r="Y67" s="6">
        <f t="shared" si="64"/>
        <v>67366.498078000004</v>
      </c>
      <c r="Z67" s="20">
        <f t="shared" si="64"/>
        <v>67366.498078000004</v>
      </c>
      <c r="AA67" s="25"/>
      <c r="AB67" s="25"/>
      <c r="AC67" s="25"/>
      <c r="AD67" s="25"/>
      <c r="AE67" s="25"/>
      <c r="AF67" s="25"/>
      <c r="AG67" s="25"/>
      <c r="AH67" s="25"/>
      <c r="AI67" s="25"/>
      <c r="AJ67" s="131" t="s">
        <v>268</v>
      </c>
    </row>
    <row r="68" spans="1:36" outlineLevel="3" x14ac:dyDescent="0.25">
      <c r="A68" s="102" t="s">
        <v>94</v>
      </c>
      <c r="B68" s="10">
        <v>5850.8</v>
      </c>
      <c r="C68" s="10">
        <v>-746.56</v>
      </c>
      <c r="N68" s="23">
        <f>C68</f>
        <v>-746.56</v>
      </c>
      <c r="O68" s="23">
        <f>SUM(B68:M68)</f>
        <v>5104.24</v>
      </c>
      <c r="P68" s="129"/>
      <c r="Q68" s="130">
        <v>7.9699999999999993E-2</v>
      </c>
      <c r="R68" s="11">
        <f>IF(LEFT(AJ68,6)="Direct",N68,0)</f>
        <v>0</v>
      </c>
      <c r="S68" s="6">
        <f>N68-R68</f>
        <v>-746.56</v>
      </c>
      <c r="T68" s="20">
        <f>R68+S68</f>
        <v>-746.56</v>
      </c>
      <c r="U68" s="6">
        <f>IF(LEFT(AJ68,9)="direct-wa", N68,0)</f>
        <v>0</v>
      </c>
      <c r="V68" s="6">
        <f>IF(AJ68="direct-wa",0,N68*Q68)</f>
        <v>-59.500831999999988</v>
      </c>
      <c r="W68" s="20">
        <f>U68+V68</f>
        <v>-59.500831999999988</v>
      </c>
      <c r="X68" s="6">
        <f>IF(LEFT(AJ68,9)="direct-or",N68,0)</f>
        <v>0</v>
      </c>
      <c r="Y68" s="6">
        <f>S68-V68</f>
        <v>-687.059168</v>
      </c>
      <c r="Z68" s="20">
        <f>X68+Y68</f>
        <v>-687.059168</v>
      </c>
      <c r="AA68" s="25">
        <f>IF(LEFT(AJ68,6)="Direct",O68,0)</f>
        <v>0</v>
      </c>
      <c r="AB68" s="25">
        <f>O68-AA68</f>
        <v>5104.24</v>
      </c>
      <c r="AC68" s="25">
        <f>AA68+AB68</f>
        <v>5104.24</v>
      </c>
      <c r="AD68" s="25">
        <f>IF(LEFT(AJ68,9)="direct-wa", O68,0)</f>
        <v>0</v>
      </c>
      <c r="AE68" s="25">
        <f>IF(AJ68="direct-wa",0,O68*Q68)</f>
        <v>406.80792799999995</v>
      </c>
      <c r="AF68" s="25">
        <f>AD68+AE68</f>
        <v>406.80792799999995</v>
      </c>
      <c r="AG68" s="25">
        <f>IF(LEFT(AJ68,9)="direct-or",O68,0)</f>
        <v>0</v>
      </c>
      <c r="AH68" s="25">
        <f>AB68-AE68</f>
        <v>4697.4320719999996</v>
      </c>
      <c r="AI68" s="25">
        <f>AG68+AH68</f>
        <v>4697.4320719999996</v>
      </c>
      <c r="AJ68" s="19" t="s">
        <v>48</v>
      </c>
    </row>
    <row r="69" spans="1:36" outlineLevel="2" x14ac:dyDescent="0.25">
      <c r="A69" s="102"/>
      <c r="B69" s="108"/>
      <c r="C69" s="108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9"/>
      <c r="O69" s="109"/>
      <c r="P69" s="129"/>
      <c r="Q69" s="130"/>
      <c r="R69" s="11">
        <f t="shared" ref="R69:Z69" si="65">SUBTOTAL(9,R68:R68)</f>
        <v>0</v>
      </c>
      <c r="S69" s="6">
        <f t="shared" si="65"/>
        <v>-746.56</v>
      </c>
      <c r="T69" s="20">
        <f t="shared" si="65"/>
        <v>-746.56</v>
      </c>
      <c r="U69" s="6">
        <f t="shared" si="65"/>
        <v>0</v>
      </c>
      <c r="V69" s="6">
        <f t="shared" si="65"/>
        <v>-59.500831999999988</v>
      </c>
      <c r="W69" s="20">
        <f t="shared" si="65"/>
        <v>-59.500831999999988</v>
      </c>
      <c r="X69" s="6">
        <f t="shared" si="65"/>
        <v>0</v>
      </c>
      <c r="Y69" s="6">
        <f t="shared" si="65"/>
        <v>-687.059168</v>
      </c>
      <c r="Z69" s="20">
        <f t="shared" si="65"/>
        <v>-687.059168</v>
      </c>
      <c r="AA69" s="25"/>
      <c r="AB69" s="25"/>
      <c r="AC69" s="25"/>
      <c r="AD69" s="25"/>
      <c r="AE69" s="25"/>
      <c r="AF69" s="25"/>
      <c r="AG69" s="25"/>
      <c r="AH69" s="25"/>
      <c r="AI69" s="25"/>
      <c r="AJ69" s="131" t="s">
        <v>269</v>
      </c>
    </row>
    <row r="70" spans="1:36" outlineLevel="3" x14ac:dyDescent="0.25">
      <c r="A70" s="102" t="s">
        <v>94</v>
      </c>
      <c r="B70" s="10"/>
      <c r="C70" s="10"/>
      <c r="N70" s="23">
        <f>C70</f>
        <v>0</v>
      </c>
      <c r="O70" s="23">
        <f>SUM(B70:M70)</f>
        <v>0</v>
      </c>
      <c r="P70" s="129"/>
      <c r="Q70" s="130">
        <v>1.17E-2</v>
      </c>
      <c r="R70" s="11">
        <f>IF(LEFT(AJ70,6)="Direct",N70,0)</f>
        <v>0</v>
      </c>
      <c r="S70" s="6">
        <f>N70-R70</f>
        <v>0</v>
      </c>
      <c r="T70" s="20">
        <f>R70+S70</f>
        <v>0</v>
      </c>
      <c r="U70" s="6">
        <f>IF(LEFT(AJ70,9)="direct-wa", N70,0)</f>
        <v>0</v>
      </c>
      <c r="V70" s="6">
        <f>IF(AJ70="direct-wa",0,N70*Q70)</f>
        <v>0</v>
      </c>
      <c r="W70" s="20">
        <f>U70+V70</f>
        <v>0</v>
      </c>
      <c r="X70" s="6">
        <f>IF(LEFT(AJ70,9)="direct-or",N70,0)</f>
        <v>0</v>
      </c>
      <c r="Y70" s="6">
        <f>S70-V70</f>
        <v>0</v>
      </c>
      <c r="Z70" s="20">
        <f>X70+Y70</f>
        <v>0</v>
      </c>
      <c r="AA70" s="25">
        <f>IF(LEFT(AJ70,6)="Direct",O70,0)</f>
        <v>0</v>
      </c>
      <c r="AB70" s="25">
        <f>O70-AA70</f>
        <v>0</v>
      </c>
      <c r="AC70" s="25">
        <f>AA70+AB70</f>
        <v>0</v>
      </c>
      <c r="AD70" s="25">
        <f>IF(LEFT(AJ70,9)="direct-wa", O70,0)</f>
        <v>0</v>
      </c>
      <c r="AE70" s="25">
        <f>IF(AJ70="direct-wa",0,O70*Q70)</f>
        <v>0</v>
      </c>
      <c r="AF70" s="25">
        <f>AD70+AE70</f>
        <v>0</v>
      </c>
      <c r="AG70" s="25">
        <f>IF(LEFT(AJ70,9)="direct-or",O70,0)</f>
        <v>0</v>
      </c>
      <c r="AH70" s="25">
        <f>AB70-AE70</f>
        <v>0</v>
      </c>
      <c r="AI70" s="25">
        <f>AG70+AH70</f>
        <v>0</v>
      </c>
      <c r="AJ70" s="19" t="s">
        <v>262</v>
      </c>
    </row>
    <row r="71" spans="1:36" outlineLevel="2" x14ac:dyDescent="0.25">
      <c r="A71" s="102"/>
      <c r="B71" s="108"/>
      <c r="C71" s="108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9"/>
      <c r="O71" s="109"/>
      <c r="P71" s="129"/>
      <c r="Q71" s="130"/>
      <c r="R71" s="11">
        <f t="shared" ref="R71:Z71" si="66">SUBTOTAL(9,R70:R70)</f>
        <v>0</v>
      </c>
      <c r="S71" s="6">
        <f t="shared" si="66"/>
        <v>0</v>
      </c>
      <c r="T71" s="20">
        <f t="shared" si="66"/>
        <v>0</v>
      </c>
      <c r="U71" s="6">
        <f t="shared" si="66"/>
        <v>0</v>
      </c>
      <c r="V71" s="6">
        <f t="shared" si="66"/>
        <v>0</v>
      </c>
      <c r="W71" s="20">
        <f t="shared" si="66"/>
        <v>0</v>
      </c>
      <c r="X71" s="6">
        <f t="shared" si="66"/>
        <v>0</v>
      </c>
      <c r="Y71" s="6">
        <f t="shared" si="66"/>
        <v>0</v>
      </c>
      <c r="Z71" s="20">
        <f t="shared" si="66"/>
        <v>0</v>
      </c>
      <c r="AA71" s="25"/>
      <c r="AB71" s="25"/>
      <c r="AC71" s="25"/>
      <c r="AD71" s="25"/>
      <c r="AE71" s="25"/>
      <c r="AF71" s="25"/>
      <c r="AG71" s="25"/>
      <c r="AH71" s="25"/>
      <c r="AI71" s="25"/>
      <c r="AJ71" s="131" t="s">
        <v>270</v>
      </c>
    </row>
    <row r="72" spans="1:36" outlineLevel="1" x14ac:dyDescent="0.25">
      <c r="A72" s="128" t="s">
        <v>93</v>
      </c>
      <c r="B72" s="132"/>
      <c r="C72" s="132"/>
      <c r="D72" s="120"/>
      <c r="E72" s="120"/>
      <c r="F72" s="120"/>
      <c r="G72" s="120"/>
      <c r="H72" s="120"/>
      <c r="I72" s="120"/>
      <c r="J72" s="120"/>
      <c r="K72" s="120"/>
      <c r="L72" s="120"/>
      <c r="M72" s="120"/>
      <c r="N72" s="121"/>
      <c r="O72" s="121"/>
      <c r="P72" s="133"/>
      <c r="Q72" s="134"/>
      <c r="R72" s="124">
        <f t="shared" ref="R72:Z72" si="67">SUBTOTAL(9,R66:R70)</f>
        <v>0</v>
      </c>
      <c r="S72" s="125">
        <f t="shared" si="67"/>
        <v>74213.38</v>
      </c>
      <c r="T72" s="126">
        <f t="shared" si="67"/>
        <v>74213.38</v>
      </c>
      <c r="U72" s="125">
        <f t="shared" si="67"/>
        <v>0</v>
      </c>
      <c r="V72" s="125">
        <f t="shared" si="67"/>
        <v>7533.9410900000003</v>
      </c>
      <c r="W72" s="126">
        <f t="shared" si="67"/>
        <v>7533.9410900000003</v>
      </c>
      <c r="X72" s="125">
        <f t="shared" si="67"/>
        <v>0</v>
      </c>
      <c r="Y72" s="125">
        <f t="shared" si="67"/>
        <v>66679.438909999997</v>
      </c>
      <c r="Z72" s="126">
        <f t="shared" si="67"/>
        <v>66679.438909999997</v>
      </c>
      <c r="AA72" s="125"/>
      <c r="AB72" s="125"/>
      <c r="AC72" s="125"/>
      <c r="AD72" s="125"/>
      <c r="AE72" s="125"/>
      <c r="AF72" s="125"/>
      <c r="AG72" s="125"/>
      <c r="AH72" s="125"/>
      <c r="AI72" s="125"/>
      <c r="AJ72" s="135"/>
    </row>
    <row r="73" spans="1:36" outlineLevel="3" x14ac:dyDescent="0.25">
      <c r="A73" s="102" t="s">
        <v>96</v>
      </c>
      <c r="B73" s="10">
        <v>-2500</v>
      </c>
      <c r="C73" s="10">
        <v>469.8</v>
      </c>
      <c r="N73" s="23">
        <f>C73</f>
        <v>469.8</v>
      </c>
      <c r="O73" s="23">
        <f>SUM(B73:M73)</f>
        <v>-2030.2</v>
      </c>
      <c r="P73" s="129"/>
      <c r="Q73" s="130">
        <v>0.1013</v>
      </c>
      <c r="R73" s="11">
        <f>IF(LEFT(AJ73,6)="Direct",N73,0)</f>
        <v>0</v>
      </c>
      <c r="S73" s="6">
        <f>N73-R73</f>
        <v>469.8</v>
      </c>
      <c r="T73" s="20">
        <f>R73+S73</f>
        <v>469.8</v>
      </c>
      <c r="U73" s="6">
        <f>IF(LEFT(AJ73,9)="direct-wa", N73,0)</f>
        <v>0</v>
      </c>
      <c r="V73" s="6">
        <f>IF(AJ73="direct-wa",0,N73*Q73)</f>
        <v>47.590740000000004</v>
      </c>
      <c r="W73" s="20">
        <f>U73+V73</f>
        <v>47.590740000000004</v>
      </c>
      <c r="X73" s="6">
        <f>IF(LEFT(AJ73,9)="direct-or",N73,0)</f>
        <v>0</v>
      </c>
      <c r="Y73" s="6">
        <f>S73-V73</f>
        <v>422.20926000000003</v>
      </c>
      <c r="Z73" s="20">
        <f>X73+Y73</f>
        <v>422.20926000000003</v>
      </c>
      <c r="AA73" s="25">
        <f>IF(LEFT(AJ73,6)="Direct",O73,0)</f>
        <v>0</v>
      </c>
      <c r="AB73" s="25">
        <f>O73-AA73</f>
        <v>-2030.2</v>
      </c>
      <c r="AC73" s="25">
        <f>AA73+AB73</f>
        <v>-2030.2</v>
      </c>
      <c r="AD73" s="25">
        <f>IF(LEFT(AJ73,9)="direct-wa", O73,0)</f>
        <v>0</v>
      </c>
      <c r="AE73" s="25">
        <f>IF(AJ73="direct-wa",0,O73*Q73)</f>
        <v>-205.65926000000002</v>
      </c>
      <c r="AF73" s="25">
        <f>AD73+AE73</f>
        <v>-205.65926000000002</v>
      </c>
      <c r="AG73" s="25">
        <f>IF(LEFT(AJ73,9)="direct-or",O73,0)</f>
        <v>0</v>
      </c>
      <c r="AH73" s="25">
        <f>AB73-AE73</f>
        <v>-1824.5407399999999</v>
      </c>
      <c r="AI73" s="25">
        <f>AG73+AH73</f>
        <v>-1824.5407399999999</v>
      </c>
      <c r="AJ73" s="19" t="s">
        <v>52</v>
      </c>
    </row>
    <row r="74" spans="1:36" outlineLevel="2" x14ac:dyDescent="0.25">
      <c r="A74" s="102"/>
      <c r="B74" s="108"/>
      <c r="C74" s="108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9"/>
      <c r="O74" s="109"/>
      <c r="P74" s="129"/>
      <c r="Q74" s="130"/>
      <c r="R74" s="11">
        <f t="shared" ref="R74:Z74" si="68">SUBTOTAL(9,R73:R73)</f>
        <v>0</v>
      </c>
      <c r="S74" s="6">
        <f t="shared" si="68"/>
        <v>469.8</v>
      </c>
      <c r="T74" s="20">
        <f t="shared" si="68"/>
        <v>469.8</v>
      </c>
      <c r="U74" s="6">
        <f t="shared" si="68"/>
        <v>0</v>
      </c>
      <c r="V74" s="6">
        <f t="shared" si="68"/>
        <v>47.590740000000004</v>
      </c>
      <c r="W74" s="20">
        <f t="shared" si="68"/>
        <v>47.590740000000004</v>
      </c>
      <c r="X74" s="6">
        <f t="shared" si="68"/>
        <v>0</v>
      </c>
      <c r="Y74" s="6">
        <f t="shared" si="68"/>
        <v>422.20926000000003</v>
      </c>
      <c r="Z74" s="20">
        <f t="shared" si="68"/>
        <v>422.20926000000003</v>
      </c>
      <c r="AA74" s="25"/>
      <c r="AB74" s="25"/>
      <c r="AC74" s="25"/>
      <c r="AD74" s="25"/>
      <c r="AE74" s="25"/>
      <c r="AF74" s="25"/>
      <c r="AG74" s="25"/>
      <c r="AH74" s="25"/>
      <c r="AI74" s="25"/>
      <c r="AJ74" s="131" t="s">
        <v>268</v>
      </c>
    </row>
    <row r="75" spans="1:36" outlineLevel="3" x14ac:dyDescent="0.25">
      <c r="A75" s="102" t="s">
        <v>96</v>
      </c>
      <c r="B75" s="10">
        <v>141899.15</v>
      </c>
      <c r="C75" s="10">
        <v>142367.18</v>
      </c>
      <c r="N75" s="23">
        <f>C75</f>
        <v>142367.18</v>
      </c>
      <c r="O75" s="23">
        <f>SUM(B75:M75)</f>
        <v>284266.32999999996</v>
      </c>
      <c r="P75" s="129"/>
      <c r="Q75" s="130">
        <v>9.3100000000000002E-2</v>
      </c>
      <c r="R75" s="11">
        <f>IF(LEFT(AJ75,6)="Direct",N75,0)</f>
        <v>0</v>
      </c>
      <c r="S75" s="6">
        <f>N75-R75</f>
        <v>142367.18</v>
      </c>
      <c r="T75" s="20">
        <f>R75+S75</f>
        <v>142367.18</v>
      </c>
      <c r="U75" s="6">
        <f>IF(LEFT(AJ75,9)="direct-wa", N75,0)</f>
        <v>0</v>
      </c>
      <c r="V75" s="6">
        <f>IF(AJ75="direct-wa",0,N75*Q75)</f>
        <v>13254.384458</v>
      </c>
      <c r="W75" s="20">
        <f>U75+V75</f>
        <v>13254.384458</v>
      </c>
      <c r="X75" s="6">
        <f>IF(LEFT(AJ75,9)="direct-or",N75,0)</f>
        <v>0</v>
      </c>
      <c r="Y75" s="6">
        <f>S75-V75</f>
        <v>129112.79554199999</v>
      </c>
      <c r="Z75" s="20">
        <f>X75+Y75</f>
        <v>129112.79554199999</v>
      </c>
      <c r="AA75" s="25">
        <f>IF(LEFT(AJ75,6)="Direct",O75,0)</f>
        <v>0</v>
      </c>
      <c r="AB75" s="25">
        <f>O75-AA75</f>
        <v>284266.32999999996</v>
      </c>
      <c r="AC75" s="25">
        <f>AA75+AB75</f>
        <v>284266.32999999996</v>
      </c>
      <c r="AD75" s="25">
        <f>IF(LEFT(AJ75,9)="direct-wa", O75,0)</f>
        <v>0</v>
      </c>
      <c r="AE75" s="25">
        <f>IF(AJ75="direct-wa",0,O75*Q75)</f>
        <v>26465.195322999996</v>
      </c>
      <c r="AF75" s="25">
        <f>AD75+AE75</f>
        <v>26465.195322999996</v>
      </c>
      <c r="AG75" s="25">
        <f>IF(LEFT(AJ75,9)="direct-or",O75,0)</f>
        <v>0</v>
      </c>
      <c r="AH75" s="25">
        <f>AB75-AE75</f>
        <v>257801.13467699997</v>
      </c>
      <c r="AI75" s="25">
        <f>AG75+AH75</f>
        <v>257801.13467699997</v>
      </c>
      <c r="AJ75" s="19" t="s">
        <v>62</v>
      </c>
    </row>
    <row r="76" spans="1:36" outlineLevel="3" x14ac:dyDescent="0.25">
      <c r="A76" s="102" t="s">
        <v>96</v>
      </c>
      <c r="B76" s="10">
        <v>2874.18</v>
      </c>
      <c r="C76" s="10">
        <v>2621.1799999999998</v>
      </c>
      <c r="N76" s="23">
        <f>C76</f>
        <v>2621.1799999999998</v>
      </c>
      <c r="O76" s="23">
        <f>SUM(B76:M76)</f>
        <v>5495.36</v>
      </c>
      <c r="P76" s="129"/>
      <c r="Q76" s="130">
        <v>9.3100000000000002E-2</v>
      </c>
      <c r="R76" s="11">
        <f>IF(LEFT(AJ76,6)="Direct",N76,0)</f>
        <v>0</v>
      </c>
      <c r="S76" s="6">
        <f>N76-R76</f>
        <v>2621.1799999999998</v>
      </c>
      <c r="T76" s="20">
        <f>R76+S76</f>
        <v>2621.1799999999998</v>
      </c>
      <c r="U76" s="6">
        <f>IF(LEFT(AJ76,9)="direct-wa", N76,0)</f>
        <v>0</v>
      </c>
      <c r="V76" s="6">
        <f>IF(AJ76="direct-wa",0,N76*Q76)</f>
        <v>244.031858</v>
      </c>
      <c r="W76" s="20">
        <f>U76+V76</f>
        <v>244.031858</v>
      </c>
      <c r="X76" s="6">
        <f>IF(LEFT(AJ76,9)="direct-or",N76,0)</f>
        <v>0</v>
      </c>
      <c r="Y76" s="6">
        <f>S76-V76</f>
        <v>2377.148142</v>
      </c>
      <c r="Z76" s="20">
        <f>X76+Y76</f>
        <v>2377.148142</v>
      </c>
      <c r="AA76" s="25">
        <f>IF(LEFT(AJ76,6)="Direct",O76,0)</f>
        <v>0</v>
      </c>
      <c r="AB76" s="25">
        <f>O76-AA76</f>
        <v>5495.36</v>
      </c>
      <c r="AC76" s="25">
        <f>AA76+AB76</f>
        <v>5495.36</v>
      </c>
      <c r="AD76" s="25">
        <f>IF(LEFT(AJ76,9)="direct-wa", O76,0)</f>
        <v>0</v>
      </c>
      <c r="AE76" s="25">
        <f>IF(AJ76="direct-wa",0,O76*Q76)</f>
        <v>511.61801599999995</v>
      </c>
      <c r="AF76" s="25">
        <f>AD76+AE76</f>
        <v>511.61801599999995</v>
      </c>
      <c r="AG76" s="25">
        <f>IF(LEFT(AJ76,9)="direct-or",O76,0)</f>
        <v>0</v>
      </c>
      <c r="AH76" s="25">
        <f>AB76-AE76</f>
        <v>4983.7419839999993</v>
      </c>
      <c r="AI76" s="25">
        <f>AG76+AH76</f>
        <v>4983.7419839999993</v>
      </c>
      <c r="AJ76" s="19" t="s">
        <v>62</v>
      </c>
    </row>
    <row r="77" spans="1:36" outlineLevel="2" x14ac:dyDescent="0.25">
      <c r="A77" s="102"/>
      <c r="B77" s="108"/>
      <c r="C77" s="108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9"/>
      <c r="O77" s="109"/>
      <c r="P77" s="129"/>
      <c r="Q77" s="130"/>
      <c r="R77" s="11">
        <f t="shared" ref="R77:Z77" si="69">SUBTOTAL(9,R75:R76)</f>
        <v>0</v>
      </c>
      <c r="S77" s="6">
        <f t="shared" si="69"/>
        <v>144988.35999999999</v>
      </c>
      <c r="T77" s="20">
        <f t="shared" si="69"/>
        <v>144988.35999999999</v>
      </c>
      <c r="U77" s="6">
        <f t="shared" si="69"/>
        <v>0</v>
      </c>
      <c r="V77" s="6">
        <f t="shared" si="69"/>
        <v>13498.416316000001</v>
      </c>
      <c r="W77" s="20">
        <f t="shared" si="69"/>
        <v>13498.416316000001</v>
      </c>
      <c r="X77" s="6">
        <f t="shared" si="69"/>
        <v>0</v>
      </c>
      <c r="Y77" s="6">
        <f t="shared" si="69"/>
        <v>131489.943684</v>
      </c>
      <c r="Z77" s="20">
        <f t="shared" si="69"/>
        <v>131489.943684</v>
      </c>
      <c r="AA77" s="25"/>
      <c r="AB77" s="25"/>
      <c r="AC77" s="25"/>
      <c r="AD77" s="25"/>
      <c r="AE77" s="25"/>
      <c r="AF77" s="25"/>
      <c r="AG77" s="25"/>
      <c r="AH77" s="25"/>
      <c r="AI77" s="25"/>
      <c r="AJ77" s="131" t="s">
        <v>265</v>
      </c>
    </row>
    <row r="78" spans="1:36" outlineLevel="3" x14ac:dyDescent="0.25">
      <c r="A78" s="102" t="s">
        <v>96</v>
      </c>
      <c r="B78" s="10">
        <v>34.71</v>
      </c>
      <c r="C78" s="10">
        <v>93.5</v>
      </c>
      <c r="N78" s="23">
        <f>C78</f>
        <v>93.5</v>
      </c>
      <c r="O78" s="23">
        <f>SUM(B78:M78)</f>
        <v>128.21</v>
      </c>
      <c r="P78" s="129"/>
      <c r="Q78" s="130">
        <v>8.7999999999999995E-2</v>
      </c>
      <c r="R78" s="11">
        <f>IF(LEFT(AJ78,6)="Direct",N78,0)</f>
        <v>0</v>
      </c>
      <c r="S78" s="6">
        <f>N78-R78</f>
        <v>93.5</v>
      </c>
      <c r="T78" s="20">
        <f>R78+S78</f>
        <v>93.5</v>
      </c>
      <c r="U78" s="6">
        <f>IF(LEFT(AJ78,9)="direct-wa", N78,0)</f>
        <v>0</v>
      </c>
      <c r="V78" s="6">
        <f>IF(AJ78="direct-wa",0,N78*Q78)</f>
        <v>8.2279999999999998</v>
      </c>
      <c r="W78" s="20">
        <f>U78+V78</f>
        <v>8.2279999999999998</v>
      </c>
      <c r="X78" s="6">
        <f>IF(LEFT(AJ78,9)="direct-or",N78,0)</f>
        <v>0</v>
      </c>
      <c r="Y78" s="6">
        <f>S78-V78</f>
        <v>85.272000000000006</v>
      </c>
      <c r="Z78" s="20">
        <f>X78+Y78</f>
        <v>85.272000000000006</v>
      </c>
      <c r="AA78" s="25">
        <f>IF(LEFT(AJ78,6)="Direct",O78,0)</f>
        <v>0</v>
      </c>
      <c r="AB78" s="25">
        <f>O78-AA78</f>
        <v>128.21</v>
      </c>
      <c r="AC78" s="25">
        <f>AA78+AB78</f>
        <v>128.21</v>
      </c>
      <c r="AD78" s="25">
        <f>IF(LEFT(AJ78,9)="direct-wa", O78,0)</f>
        <v>0</v>
      </c>
      <c r="AE78" s="25">
        <f>IF(AJ78="direct-wa",0,O78*Q78)</f>
        <v>11.28248</v>
      </c>
      <c r="AF78" s="25">
        <f>AD78+AE78</f>
        <v>11.28248</v>
      </c>
      <c r="AG78" s="25">
        <f>IF(LEFT(AJ78,9)="direct-or",O78,0)</f>
        <v>0</v>
      </c>
      <c r="AH78" s="25">
        <f>AB78-AE78</f>
        <v>116.92752000000002</v>
      </c>
      <c r="AI78" s="25">
        <f>AG78+AH78</f>
        <v>116.92752000000002</v>
      </c>
      <c r="AJ78" s="19" t="s">
        <v>63</v>
      </c>
    </row>
    <row r="79" spans="1:36" outlineLevel="2" x14ac:dyDescent="0.25">
      <c r="A79" s="102"/>
      <c r="B79" s="108"/>
      <c r="C79" s="108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9"/>
      <c r="O79" s="109"/>
      <c r="P79" s="129"/>
      <c r="Q79" s="130"/>
      <c r="R79" s="11">
        <f t="shared" ref="R79:Z79" si="70">SUBTOTAL(9,R78:R78)</f>
        <v>0</v>
      </c>
      <c r="S79" s="6">
        <f t="shared" si="70"/>
        <v>93.5</v>
      </c>
      <c r="T79" s="20">
        <f t="shared" si="70"/>
        <v>93.5</v>
      </c>
      <c r="U79" s="6">
        <f t="shared" si="70"/>
        <v>0</v>
      </c>
      <c r="V79" s="6">
        <f t="shared" si="70"/>
        <v>8.2279999999999998</v>
      </c>
      <c r="W79" s="20">
        <f t="shared" si="70"/>
        <v>8.2279999999999998</v>
      </c>
      <c r="X79" s="6">
        <f t="shared" si="70"/>
        <v>0</v>
      </c>
      <c r="Y79" s="6">
        <f t="shared" si="70"/>
        <v>85.272000000000006</v>
      </c>
      <c r="Z79" s="20">
        <f t="shared" si="70"/>
        <v>85.272000000000006</v>
      </c>
      <c r="AA79" s="25"/>
      <c r="AB79" s="25"/>
      <c r="AC79" s="25"/>
      <c r="AD79" s="25"/>
      <c r="AE79" s="25"/>
      <c r="AF79" s="25"/>
      <c r="AG79" s="25"/>
      <c r="AH79" s="25"/>
      <c r="AI79" s="25"/>
      <c r="AJ79" s="131" t="s">
        <v>271</v>
      </c>
    </row>
    <row r="80" spans="1:36" outlineLevel="3" x14ac:dyDescent="0.25">
      <c r="A80" s="102" t="s">
        <v>96</v>
      </c>
      <c r="B80" s="10">
        <v>41055.339999999997</v>
      </c>
      <c r="C80" s="10">
        <v>33982.74</v>
      </c>
      <c r="N80" s="23">
        <f>C80</f>
        <v>33982.74</v>
      </c>
      <c r="O80" s="23">
        <f>SUM(B80:M80)</f>
        <v>75038.079999999987</v>
      </c>
      <c r="P80" s="129"/>
      <c r="Q80" s="130">
        <v>7.9699999999999993E-2</v>
      </c>
      <c r="R80" s="11">
        <f>IF(LEFT(AJ80,6)="Direct",N80,0)</f>
        <v>0</v>
      </c>
      <c r="S80" s="6">
        <f>N80-R80</f>
        <v>33982.74</v>
      </c>
      <c r="T80" s="20">
        <f>R80+S80</f>
        <v>33982.74</v>
      </c>
      <c r="U80" s="6">
        <f>IF(LEFT(AJ80,9)="direct-wa", N80,0)</f>
        <v>0</v>
      </c>
      <c r="V80" s="6">
        <f>IF(AJ80="direct-wa",0,N80*Q80)</f>
        <v>2708.4243779999997</v>
      </c>
      <c r="W80" s="20">
        <f>U80+V80</f>
        <v>2708.4243779999997</v>
      </c>
      <c r="X80" s="6">
        <f>IF(LEFT(AJ80,9)="direct-or",N80,0)</f>
        <v>0</v>
      </c>
      <c r="Y80" s="6">
        <f>S80-V80</f>
        <v>31274.315621999998</v>
      </c>
      <c r="Z80" s="20">
        <f>X80+Y80</f>
        <v>31274.315621999998</v>
      </c>
      <c r="AA80" s="25">
        <f>IF(LEFT(AJ80,6)="Direct",O80,0)</f>
        <v>0</v>
      </c>
      <c r="AB80" s="25">
        <f>O80-AA80</f>
        <v>75038.079999999987</v>
      </c>
      <c r="AC80" s="25">
        <f>AA80+AB80</f>
        <v>75038.079999999987</v>
      </c>
      <c r="AD80" s="25">
        <f>IF(LEFT(AJ80,9)="direct-wa", O80,0)</f>
        <v>0</v>
      </c>
      <c r="AE80" s="25">
        <f>IF(AJ80="direct-wa",0,O80*Q80)</f>
        <v>5980.5349759999981</v>
      </c>
      <c r="AF80" s="25">
        <f>AD80+AE80</f>
        <v>5980.5349759999981</v>
      </c>
      <c r="AG80" s="25">
        <f>IF(LEFT(AJ80,9)="direct-or",O80,0)</f>
        <v>0</v>
      </c>
      <c r="AH80" s="25">
        <f>AB80-AE80</f>
        <v>69057.545023999992</v>
      </c>
      <c r="AI80" s="25">
        <f>AG80+AH80</f>
        <v>69057.545023999992</v>
      </c>
      <c r="AJ80" s="19" t="s">
        <v>48</v>
      </c>
    </row>
    <row r="81" spans="1:36" outlineLevel="3" x14ac:dyDescent="0.25">
      <c r="A81" s="102" t="s">
        <v>96</v>
      </c>
      <c r="B81" s="10">
        <v>82153.320000000007</v>
      </c>
      <c r="C81" s="10">
        <v>80197.929999999993</v>
      </c>
      <c r="N81" s="23">
        <f>C81</f>
        <v>80197.929999999993</v>
      </c>
      <c r="O81" s="23">
        <f>SUM(B81:M81)</f>
        <v>162351.25</v>
      </c>
      <c r="P81" s="129"/>
      <c r="Q81" s="130">
        <v>7.9699999999999993E-2</v>
      </c>
      <c r="R81" s="11">
        <f>IF(LEFT(AJ81,6)="Direct",N81,0)</f>
        <v>0</v>
      </c>
      <c r="S81" s="6">
        <f>N81-R81</f>
        <v>80197.929999999993</v>
      </c>
      <c r="T81" s="20">
        <f>R81+S81</f>
        <v>80197.929999999993</v>
      </c>
      <c r="U81" s="6">
        <f>IF(LEFT(AJ81,9)="direct-wa", N81,0)</f>
        <v>0</v>
      </c>
      <c r="V81" s="6">
        <f>IF(AJ81="direct-wa",0,N81*Q81)</f>
        <v>6391.7750209999986</v>
      </c>
      <c r="W81" s="20">
        <f>U81+V81</f>
        <v>6391.7750209999986</v>
      </c>
      <c r="X81" s="6">
        <f>IF(LEFT(AJ81,9)="direct-or",N81,0)</f>
        <v>0</v>
      </c>
      <c r="Y81" s="6">
        <f>S81-V81</f>
        <v>73806.154978999999</v>
      </c>
      <c r="Z81" s="20">
        <f>X81+Y81</f>
        <v>73806.154978999999</v>
      </c>
      <c r="AA81" s="25">
        <f>IF(LEFT(AJ81,6)="Direct",O81,0)</f>
        <v>0</v>
      </c>
      <c r="AB81" s="25">
        <f>O81-AA81</f>
        <v>162351.25</v>
      </c>
      <c r="AC81" s="25">
        <f>AA81+AB81</f>
        <v>162351.25</v>
      </c>
      <c r="AD81" s="25">
        <f>IF(LEFT(AJ81,9)="direct-wa", O81,0)</f>
        <v>0</v>
      </c>
      <c r="AE81" s="25">
        <f>IF(AJ81="direct-wa",0,O81*Q81)</f>
        <v>12939.394624999999</v>
      </c>
      <c r="AF81" s="25">
        <f>AD81+AE81</f>
        <v>12939.394624999999</v>
      </c>
      <c r="AG81" s="25">
        <f>IF(LEFT(AJ81,9)="direct-or",O81,0)</f>
        <v>0</v>
      </c>
      <c r="AH81" s="25">
        <f>AB81-AE81</f>
        <v>149411.85537500001</v>
      </c>
      <c r="AI81" s="25">
        <f>AG81+AH81</f>
        <v>149411.85537500001</v>
      </c>
      <c r="AJ81" s="19" t="s">
        <v>48</v>
      </c>
    </row>
    <row r="82" spans="1:36" outlineLevel="2" x14ac:dyDescent="0.25">
      <c r="A82" s="102"/>
      <c r="B82" s="108"/>
      <c r="C82" s="108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9"/>
      <c r="O82" s="109"/>
      <c r="P82" s="129"/>
      <c r="Q82" s="130"/>
      <c r="R82" s="11">
        <f t="shared" ref="R82:Z82" si="71">SUBTOTAL(9,R80:R81)</f>
        <v>0</v>
      </c>
      <c r="S82" s="6">
        <f t="shared" si="71"/>
        <v>114180.66999999998</v>
      </c>
      <c r="T82" s="20">
        <f t="shared" si="71"/>
        <v>114180.66999999998</v>
      </c>
      <c r="U82" s="6">
        <f t="shared" si="71"/>
        <v>0</v>
      </c>
      <c r="V82" s="6">
        <f t="shared" si="71"/>
        <v>9100.1993989999974</v>
      </c>
      <c r="W82" s="20">
        <f t="shared" si="71"/>
        <v>9100.1993989999974</v>
      </c>
      <c r="X82" s="6">
        <f t="shared" si="71"/>
        <v>0</v>
      </c>
      <c r="Y82" s="6">
        <f t="shared" si="71"/>
        <v>105080.47060099999</v>
      </c>
      <c r="Z82" s="20">
        <f t="shared" si="71"/>
        <v>105080.47060099999</v>
      </c>
      <c r="AA82" s="25"/>
      <c r="AB82" s="25"/>
      <c r="AC82" s="25"/>
      <c r="AD82" s="25"/>
      <c r="AE82" s="25"/>
      <c r="AF82" s="25"/>
      <c r="AG82" s="25"/>
      <c r="AH82" s="25"/>
      <c r="AI82" s="25"/>
      <c r="AJ82" s="131" t="s">
        <v>269</v>
      </c>
    </row>
    <row r="83" spans="1:36" outlineLevel="1" x14ac:dyDescent="0.25">
      <c r="A83" s="128" t="s">
        <v>95</v>
      </c>
      <c r="B83" s="132"/>
      <c r="C83" s="132"/>
      <c r="D83" s="120"/>
      <c r="E83" s="120"/>
      <c r="F83" s="120"/>
      <c r="G83" s="120"/>
      <c r="H83" s="120"/>
      <c r="I83" s="120"/>
      <c r="J83" s="120"/>
      <c r="K83" s="120"/>
      <c r="L83" s="120"/>
      <c r="M83" s="120"/>
      <c r="N83" s="121"/>
      <c r="O83" s="121"/>
      <c r="P83" s="133"/>
      <c r="Q83" s="134"/>
      <c r="R83" s="124">
        <f t="shared" ref="R83:Z83" si="72">SUBTOTAL(9,R73:R81)</f>
        <v>0</v>
      </c>
      <c r="S83" s="125">
        <f t="shared" si="72"/>
        <v>259732.32999999996</v>
      </c>
      <c r="T83" s="126">
        <f t="shared" si="72"/>
        <v>259732.32999999996</v>
      </c>
      <c r="U83" s="125">
        <f t="shared" si="72"/>
        <v>0</v>
      </c>
      <c r="V83" s="125">
        <f t="shared" si="72"/>
        <v>22654.434454999999</v>
      </c>
      <c r="W83" s="126">
        <f t="shared" si="72"/>
        <v>22654.434454999999</v>
      </c>
      <c r="X83" s="125">
        <f t="shared" si="72"/>
        <v>0</v>
      </c>
      <c r="Y83" s="125">
        <f t="shared" si="72"/>
        <v>237077.89554499998</v>
      </c>
      <c r="Z83" s="126">
        <f t="shared" si="72"/>
        <v>237077.89554499998</v>
      </c>
      <c r="AA83" s="125"/>
      <c r="AB83" s="125"/>
      <c r="AC83" s="125"/>
      <c r="AD83" s="125"/>
      <c r="AE83" s="125"/>
      <c r="AF83" s="125"/>
      <c r="AG83" s="125"/>
      <c r="AH83" s="125"/>
      <c r="AI83" s="125"/>
      <c r="AJ83" s="135"/>
    </row>
    <row r="84" spans="1:36" outlineLevel="3" x14ac:dyDescent="0.25">
      <c r="A84" s="102" t="s">
        <v>98</v>
      </c>
      <c r="B84" s="10">
        <v>1544.52</v>
      </c>
      <c r="C84" s="10">
        <v>890.36</v>
      </c>
      <c r="N84" s="23">
        <f t="shared" ref="N84:N98" si="73">C84</f>
        <v>890.36</v>
      </c>
      <c r="O84" s="23">
        <f t="shared" ref="O84:O98" si="74">SUM(B84:M84)</f>
        <v>2434.88</v>
      </c>
      <c r="P84" s="129"/>
      <c r="Q84" s="130">
        <v>0.1013</v>
      </c>
      <c r="R84" s="11">
        <f t="shared" ref="R84:R98" si="75">IF(LEFT(AJ84,6)="Direct",N84,0)</f>
        <v>0</v>
      </c>
      <c r="S84" s="6">
        <f t="shared" ref="S84:S98" si="76">N84-R84</f>
        <v>890.36</v>
      </c>
      <c r="T84" s="20">
        <f t="shared" ref="T84:T98" si="77">R84+S84</f>
        <v>890.36</v>
      </c>
      <c r="U84" s="6">
        <f t="shared" ref="U84:U98" si="78">IF(LEFT(AJ84,9)="direct-wa", N84,0)</f>
        <v>0</v>
      </c>
      <c r="V84" s="6">
        <f t="shared" ref="V84:V98" si="79">IF(AJ84="direct-wa",0,N84*Q84)</f>
        <v>90.193467999999996</v>
      </c>
      <c r="W84" s="20">
        <f t="shared" ref="W84:W98" si="80">U84+V84</f>
        <v>90.193467999999996</v>
      </c>
      <c r="X84" s="6">
        <f t="shared" ref="X84:X98" si="81">IF(LEFT(AJ84,9)="direct-or",N84,0)</f>
        <v>0</v>
      </c>
      <c r="Y84" s="6">
        <f t="shared" ref="Y84:Y98" si="82">S84-V84</f>
        <v>800.16653199999996</v>
      </c>
      <c r="Z84" s="20">
        <f t="shared" ref="Z84:Z98" si="83">X84+Y84</f>
        <v>800.16653199999996</v>
      </c>
      <c r="AA84" s="25">
        <f t="shared" ref="AA84:AA98" si="84">IF(LEFT(AJ84,6)="Direct",O84,0)</f>
        <v>0</v>
      </c>
      <c r="AB84" s="25">
        <f t="shared" ref="AB84:AB98" si="85">O84-AA84</f>
        <v>2434.88</v>
      </c>
      <c r="AC84" s="25">
        <f t="shared" ref="AC84:AC98" si="86">AA84+AB84</f>
        <v>2434.88</v>
      </c>
      <c r="AD84" s="25">
        <f t="shared" ref="AD84:AD98" si="87">IF(LEFT(AJ84,9)="direct-wa", O84,0)</f>
        <v>0</v>
      </c>
      <c r="AE84" s="25">
        <f t="shared" ref="AE84:AE98" si="88">IF(AJ84="direct-wa",0,O84*Q84)</f>
        <v>246.653344</v>
      </c>
      <c r="AF84" s="25">
        <f t="shared" ref="AF84:AF98" si="89">AD84+AE84</f>
        <v>246.653344</v>
      </c>
      <c r="AG84" s="25">
        <f t="shared" ref="AG84:AG98" si="90">IF(LEFT(AJ84,9)="direct-or",O84,0)</f>
        <v>0</v>
      </c>
      <c r="AH84" s="25">
        <f t="shared" ref="AH84:AH98" si="91">AB84-AE84</f>
        <v>2188.2266560000003</v>
      </c>
      <c r="AI84" s="25">
        <f t="shared" ref="AI84:AI98" si="92">AG84+AH84</f>
        <v>2188.2266560000003</v>
      </c>
      <c r="AJ84" s="19" t="s">
        <v>52</v>
      </c>
    </row>
    <row r="85" spans="1:36" outlineLevel="3" x14ac:dyDescent="0.25">
      <c r="A85" s="102" t="s">
        <v>98</v>
      </c>
      <c r="B85" s="10"/>
      <c r="C85" s="10"/>
      <c r="N85" s="23">
        <f t="shared" si="73"/>
        <v>0</v>
      </c>
      <c r="O85" s="23">
        <f t="shared" si="74"/>
        <v>0</v>
      </c>
      <c r="P85" s="129"/>
      <c r="Q85" s="130">
        <v>0.1013</v>
      </c>
      <c r="R85" s="11">
        <f t="shared" si="75"/>
        <v>0</v>
      </c>
      <c r="S85" s="6">
        <f t="shared" si="76"/>
        <v>0</v>
      </c>
      <c r="T85" s="20">
        <f t="shared" si="77"/>
        <v>0</v>
      </c>
      <c r="U85" s="6">
        <f t="shared" si="78"/>
        <v>0</v>
      </c>
      <c r="V85" s="6">
        <f t="shared" si="79"/>
        <v>0</v>
      </c>
      <c r="W85" s="20">
        <f t="shared" si="80"/>
        <v>0</v>
      </c>
      <c r="X85" s="6">
        <f t="shared" si="81"/>
        <v>0</v>
      </c>
      <c r="Y85" s="6">
        <f t="shared" si="82"/>
        <v>0</v>
      </c>
      <c r="Z85" s="20">
        <f t="shared" si="83"/>
        <v>0</v>
      </c>
      <c r="AA85" s="25">
        <f t="shared" si="84"/>
        <v>0</v>
      </c>
      <c r="AB85" s="25">
        <f t="shared" si="85"/>
        <v>0</v>
      </c>
      <c r="AC85" s="25">
        <f t="shared" si="86"/>
        <v>0</v>
      </c>
      <c r="AD85" s="25">
        <f t="shared" si="87"/>
        <v>0</v>
      </c>
      <c r="AE85" s="25">
        <f t="shared" si="88"/>
        <v>0</v>
      </c>
      <c r="AF85" s="25">
        <f t="shared" si="89"/>
        <v>0</v>
      </c>
      <c r="AG85" s="25">
        <f t="shared" si="90"/>
        <v>0</v>
      </c>
      <c r="AH85" s="25">
        <f t="shared" si="91"/>
        <v>0</v>
      </c>
      <c r="AI85" s="25">
        <f t="shared" si="92"/>
        <v>0</v>
      </c>
      <c r="AJ85" s="19" t="s">
        <v>52</v>
      </c>
    </row>
    <row r="86" spans="1:36" outlineLevel="3" x14ac:dyDescent="0.25">
      <c r="A86" s="102" t="s">
        <v>98</v>
      </c>
      <c r="B86" s="10"/>
      <c r="C86" s="10"/>
      <c r="N86" s="23">
        <f t="shared" si="73"/>
        <v>0</v>
      </c>
      <c r="O86" s="23">
        <f t="shared" si="74"/>
        <v>0</v>
      </c>
      <c r="P86" s="129"/>
      <c r="Q86" s="130">
        <v>0.1013</v>
      </c>
      <c r="R86" s="11">
        <f t="shared" si="75"/>
        <v>0</v>
      </c>
      <c r="S86" s="6">
        <f t="shared" si="76"/>
        <v>0</v>
      </c>
      <c r="T86" s="20">
        <f t="shared" si="77"/>
        <v>0</v>
      </c>
      <c r="U86" s="6">
        <f t="shared" si="78"/>
        <v>0</v>
      </c>
      <c r="V86" s="6">
        <f t="shared" si="79"/>
        <v>0</v>
      </c>
      <c r="W86" s="20">
        <f t="shared" si="80"/>
        <v>0</v>
      </c>
      <c r="X86" s="6">
        <f t="shared" si="81"/>
        <v>0</v>
      </c>
      <c r="Y86" s="6">
        <f t="shared" si="82"/>
        <v>0</v>
      </c>
      <c r="Z86" s="20">
        <f t="shared" si="83"/>
        <v>0</v>
      </c>
      <c r="AA86" s="25">
        <f t="shared" si="84"/>
        <v>0</v>
      </c>
      <c r="AB86" s="25">
        <f t="shared" si="85"/>
        <v>0</v>
      </c>
      <c r="AC86" s="25">
        <f t="shared" si="86"/>
        <v>0</v>
      </c>
      <c r="AD86" s="25">
        <f t="shared" si="87"/>
        <v>0</v>
      </c>
      <c r="AE86" s="25">
        <f t="shared" si="88"/>
        <v>0</v>
      </c>
      <c r="AF86" s="25">
        <f t="shared" si="89"/>
        <v>0</v>
      </c>
      <c r="AG86" s="25">
        <f t="shared" si="90"/>
        <v>0</v>
      </c>
      <c r="AH86" s="25">
        <f t="shared" si="91"/>
        <v>0</v>
      </c>
      <c r="AI86" s="25">
        <f t="shared" si="92"/>
        <v>0</v>
      </c>
      <c r="AJ86" s="19" t="s">
        <v>52</v>
      </c>
    </row>
    <row r="87" spans="1:36" outlineLevel="3" x14ac:dyDescent="0.25">
      <c r="A87" s="102" t="s">
        <v>98</v>
      </c>
      <c r="B87" s="10">
        <v>27058.75</v>
      </c>
      <c r="C87" s="10">
        <v>22760.34</v>
      </c>
      <c r="N87" s="23">
        <f t="shared" si="73"/>
        <v>22760.34</v>
      </c>
      <c r="O87" s="23">
        <f t="shared" si="74"/>
        <v>49819.09</v>
      </c>
      <c r="P87" s="129"/>
      <c r="Q87" s="130">
        <v>0.1013</v>
      </c>
      <c r="R87" s="11">
        <f t="shared" si="75"/>
        <v>0</v>
      </c>
      <c r="S87" s="6">
        <f t="shared" si="76"/>
        <v>22760.34</v>
      </c>
      <c r="T87" s="20">
        <f t="shared" si="77"/>
        <v>22760.34</v>
      </c>
      <c r="U87" s="6">
        <f t="shared" si="78"/>
        <v>0</v>
      </c>
      <c r="V87" s="6">
        <f t="shared" si="79"/>
        <v>2305.6224419999999</v>
      </c>
      <c r="W87" s="20">
        <f t="shared" si="80"/>
        <v>2305.6224419999999</v>
      </c>
      <c r="X87" s="6">
        <f t="shared" si="81"/>
        <v>0</v>
      </c>
      <c r="Y87" s="6">
        <f t="shared" si="82"/>
        <v>20454.717558</v>
      </c>
      <c r="Z87" s="20">
        <f t="shared" si="83"/>
        <v>20454.717558</v>
      </c>
      <c r="AA87" s="25">
        <f t="shared" si="84"/>
        <v>0</v>
      </c>
      <c r="AB87" s="25">
        <f t="shared" si="85"/>
        <v>49819.09</v>
      </c>
      <c r="AC87" s="25">
        <f t="shared" si="86"/>
        <v>49819.09</v>
      </c>
      <c r="AD87" s="25">
        <f t="shared" si="87"/>
        <v>0</v>
      </c>
      <c r="AE87" s="25">
        <f t="shared" si="88"/>
        <v>5046.6738169999999</v>
      </c>
      <c r="AF87" s="25">
        <f t="shared" si="89"/>
        <v>5046.6738169999999</v>
      </c>
      <c r="AG87" s="25">
        <f t="shared" si="90"/>
        <v>0</v>
      </c>
      <c r="AH87" s="25">
        <f t="shared" si="91"/>
        <v>44772.416182999994</v>
      </c>
      <c r="AI87" s="25">
        <f t="shared" si="92"/>
        <v>44772.416182999994</v>
      </c>
      <c r="AJ87" s="19" t="s">
        <v>52</v>
      </c>
    </row>
    <row r="88" spans="1:36" outlineLevel="3" x14ac:dyDescent="0.25">
      <c r="A88" s="102" t="s">
        <v>98</v>
      </c>
      <c r="B88" s="10">
        <v>24886.75</v>
      </c>
      <c r="C88" s="10">
        <v>52978.06</v>
      </c>
      <c r="N88" s="23">
        <f t="shared" si="73"/>
        <v>52978.06</v>
      </c>
      <c r="O88" s="23">
        <f t="shared" si="74"/>
        <v>77864.81</v>
      </c>
      <c r="P88" s="129"/>
      <c r="Q88" s="130">
        <v>0.1013</v>
      </c>
      <c r="R88" s="11">
        <f t="shared" si="75"/>
        <v>0</v>
      </c>
      <c r="S88" s="6">
        <f t="shared" si="76"/>
        <v>52978.06</v>
      </c>
      <c r="T88" s="20">
        <f t="shared" si="77"/>
        <v>52978.06</v>
      </c>
      <c r="U88" s="6">
        <f t="shared" si="78"/>
        <v>0</v>
      </c>
      <c r="V88" s="6">
        <f t="shared" si="79"/>
        <v>5366.6774779999996</v>
      </c>
      <c r="W88" s="20">
        <f t="shared" si="80"/>
        <v>5366.6774779999996</v>
      </c>
      <c r="X88" s="6">
        <f t="shared" si="81"/>
        <v>0</v>
      </c>
      <c r="Y88" s="6">
        <f t="shared" si="82"/>
        <v>47611.382522</v>
      </c>
      <c r="Z88" s="20">
        <f t="shared" si="83"/>
        <v>47611.382522</v>
      </c>
      <c r="AA88" s="25">
        <f t="shared" si="84"/>
        <v>0</v>
      </c>
      <c r="AB88" s="25">
        <f t="shared" si="85"/>
        <v>77864.81</v>
      </c>
      <c r="AC88" s="25">
        <f t="shared" si="86"/>
        <v>77864.81</v>
      </c>
      <c r="AD88" s="25">
        <f t="shared" si="87"/>
        <v>0</v>
      </c>
      <c r="AE88" s="25">
        <f t="shared" si="88"/>
        <v>7887.7052530000001</v>
      </c>
      <c r="AF88" s="25">
        <f t="shared" si="89"/>
        <v>7887.7052530000001</v>
      </c>
      <c r="AG88" s="25">
        <f t="shared" si="90"/>
        <v>0</v>
      </c>
      <c r="AH88" s="25">
        <f t="shared" si="91"/>
        <v>69977.104747000005</v>
      </c>
      <c r="AI88" s="25">
        <f t="shared" si="92"/>
        <v>69977.104747000005</v>
      </c>
      <c r="AJ88" s="19" t="s">
        <v>52</v>
      </c>
    </row>
    <row r="89" spans="1:36" outlineLevel="3" x14ac:dyDescent="0.25">
      <c r="A89" s="102" t="s">
        <v>98</v>
      </c>
      <c r="B89" s="10"/>
      <c r="C89" s="10"/>
      <c r="N89" s="23">
        <f t="shared" si="73"/>
        <v>0</v>
      </c>
      <c r="O89" s="23">
        <f t="shared" si="74"/>
        <v>0</v>
      </c>
      <c r="P89" s="129"/>
      <c r="Q89" s="130">
        <v>0.1013</v>
      </c>
      <c r="R89" s="11">
        <f t="shared" si="75"/>
        <v>0</v>
      </c>
      <c r="S89" s="6">
        <f t="shared" si="76"/>
        <v>0</v>
      </c>
      <c r="T89" s="20">
        <f t="shared" si="77"/>
        <v>0</v>
      </c>
      <c r="U89" s="6">
        <f t="shared" si="78"/>
        <v>0</v>
      </c>
      <c r="V89" s="6">
        <f t="shared" si="79"/>
        <v>0</v>
      </c>
      <c r="W89" s="20">
        <f t="shared" si="80"/>
        <v>0</v>
      </c>
      <c r="X89" s="6">
        <f t="shared" si="81"/>
        <v>0</v>
      </c>
      <c r="Y89" s="6">
        <f t="shared" si="82"/>
        <v>0</v>
      </c>
      <c r="Z89" s="20">
        <f t="shared" si="83"/>
        <v>0</v>
      </c>
      <c r="AA89" s="25">
        <f t="shared" si="84"/>
        <v>0</v>
      </c>
      <c r="AB89" s="25">
        <f t="shared" si="85"/>
        <v>0</v>
      </c>
      <c r="AC89" s="25">
        <f t="shared" si="86"/>
        <v>0</v>
      </c>
      <c r="AD89" s="25">
        <f t="shared" si="87"/>
        <v>0</v>
      </c>
      <c r="AE89" s="25">
        <f t="shared" si="88"/>
        <v>0</v>
      </c>
      <c r="AF89" s="25">
        <f t="shared" si="89"/>
        <v>0</v>
      </c>
      <c r="AG89" s="25">
        <f t="shared" si="90"/>
        <v>0</v>
      </c>
      <c r="AH89" s="25">
        <f t="shared" si="91"/>
        <v>0</v>
      </c>
      <c r="AI89" s="25">
        <f t="shared" si="92"/>
        <v>0</v>
      </c>
      <c r="AJ89" s="19" t="s">
        <v>52</v>
      </c>
    </row>
    <row r="90" spans="1:36" outlineLevel="3" x14ac:dyDescent="0.25">
      <c r="A90" s="102" t="s">
        <v>98</v>
      </c>
      <c r="B90" s="10"/>
      <c r="C90" s="10"/>
      <c r="N90" s="23">
        <f t="shared" si="73"/>
        <v>0</v>
      </c>
      <c r="O90" s="23">
        <f t="shared" si="74"/>
        <v>0</v>
      </c>
      <c r="P90" s="129"/>
      <c r="Q90" s="130">
        <v>0.1013</v>
      </c>
      <c r="R90" s="11">
        <f t="shared" si="75"/>
        <v>0</v>
      </c>
      <c r="S90" s="6">
        <f t="shared" si="76"/>
        <v>0</v>
      </c>
      <c r="T90" s="20">
        <f t="shared" si="77"/>
        <v>0</v>
      </c>
      <c r="U90" s="6">
        <f t="shared" si="78"/>
        <v>0</v>
      </c>
      <c r="V90" s="6">
        <f t="shared" si="79"/>
        <v>0</v>
      </c>
      <c r="W90" s="20">
        <f t="shared" si="80"/>
        <v>0</v>
      </c>
      <c r="X90" s="6">
        <f t="shared" si="81"/>
        <v>0</v>
      </c>
      <c r="Y90" s="6">
        <f t="shared" si="82"/>
        <v>0</v>
      </c>
      <c r="Z90" s="20">
        <f t="shared" si="83"/>
        <v>0</v>
      </c>
      <c r="AA90" s="25">
        <f t="shared" si="84"/>
        <v>0</v>
      </c>
      <c r="AB90" s="25">
        <f t="shared" si="85"/>
        <v>0</v>
      </c>
      <c r="AC90" s="25">
        <f t="shared" si="86"/>
        <v>0</v>
      </c>
      <c r="AD90" s="25">
        <f t="shared" si="87"/>
        <v>0</v>
      </c>
      <c r="AE90" s="25">
        <f t="shared" si="88"/>
        <v>0</v>
      </c>
      <c r="AF90" s="25">
        <f t="shared" si="89"/>
        <v>0</v>
      </c>
      <c r="AG90" s="25">
        <f t="shared" si="90"/>
        <v>0</v>
      </c>
      <c r="AH90" s="25">
        <f t="shared" si="91"/>
        <v>0</v>
      </c>
      <c r="AI90" s="25">
        <f t="shared" si="92"/>
        <v>0</v>
      </c>
      <c r="AJ90" s="19" t="s">
        <v>52</v>
      </c>
    </row>
    <row r="91" spans="1:36" outlineLevel="3" x14ac:dyDescent="0.25">
      <c r="A91" s="102" t="s">
        <v>98</v>
      </c>
      <c r="B91" s="10">
        <v>249.2</v>
      </c>
      <c r="C91" s="10">
        <v>377.53</v>
      </c>
      <c r="N91" s="23">
        <f t="shared" si="73"/>
        <v>377.53</v>
      </c>
      <c r="O91" s="23">
        <f t="shared" si="74"/>
        <v>626.73</v>
      </c>
      <c r="P91" s="129"/>
      <c r="Q91" s="130">
        <v>0.1013</v>
      </c>
      <c r="R91" s="11">
        <f t="shared" si="75"/>
        <v>0</v>
      </c>
      <c r="S91" s="6">
        <f t="shared" si="76"/>
        <v>377.53</v>
      </c>
      <c r="T91" s="20">
        <f t="shared" si="77"/>
        <v>377.53</v>
      </c>
      <c r="U91" s="6">
        <f t="shared" si="78"/>
        <v>0</v>
      </c>
      <c r="V91" s="6">
        <f t="shared" si="79"/>
        <v>38.243789</v>
      </c>
      <c r="W91" s="20">
        <f t="shared" si="80"/>
        <v>38.243789</v>
      </c>
      <c r="X91" s="6">
        <f t="shared" si="81"/>
        <v>0</v>
      </c>
      <c r="Y91" s="6">
        <f t="shared" si="82"/>
        <v>339.28621099999998</v>
      </c>
      <c r="Z91" s="20">
        <f t="shared" si="83"/>
        <v>339.28621099999998</v>
      </c>
      <c r="AA91" s="25">
        <f t="shared" si="84"/>
        <v>0</v>
      </c>
      <c r="AB91" s="25">
        <f t="shared" si="85"/>
        <v>626.73</v>
      </c>
      <c r="AC91" s="25">
        <f t="shared" si="86"/>
        <v>626.73</v>
      </c>
      <c r="AD91" s="25">
        <f t="shared" si="87"/>
        <v>0</v>
      </c>
      <c r="AE91" s="25">
        <f t="shared" si="88"/>
        <v>63.487749000000001</v>
      </c>
      <c r="AF91" s="25">
        <f t="shared" si="89"/>
        <v>63.487749000000001</v>
      </c>
      <c r="AG91" s="25">
        <f t="shared" si="90"/>
        <v>0</v>
      </c>
      <c r="AH91" s="25">
        <f t="shared" si="91"/>
        <v>563.24225100000001</v>
      </c>
      <c r="AI91" s="25">
        <f t="shared" si="92"/>
        <v>563.24225100000001</v>
      </c>
      <c r="AJ91" s="19" t="s">
        <v>52</v>
      </c>
    </row>
    <row r="92" spans="1:36" outlineLevel="3" x14ac:dyDescent="0.25">
      <c r="A92" s="102" t="s">
        <v>98</v>
      </c>
      <c r="B92" s="10">
        <v>11834.87</v>
      </c>
      <c r="C92" s="10">
        <v>5588.25</v>
      </c>
      <c r="N92" s="23">
        <f t="shared" si="73"/>
        <v>5588.25</v>
      </c>
      <c r="O92" s="23">
        <f t="shared" si="74"/>
        <v>17423.120000000003</v>
      </c>
      <c r="P92" s="129"/>
      <c r="Q92" s="130">
        <v>0.1013</v>
      </c>
      <c r="R92" s="11">
        <f t="shared" si="75"/>
        <v>0</v>
      </c>
      <c r="S92" s="6">
        <f t="shared" si="76"/>
        <v>5588.25</v>
      </c>
      <c r="T92" s="20">
        <f t="shared" si="77"/>
        <v>5588.25</v>
      </c>
      <c r="U92" s="6">
        <f t="shared" si="78"/>
        <v>0</v>
      </c>
      <c r="V92" s="6">
        <f t="shared" si="79"/>
        <v>566.08972500000004</v>
      </c>
      <c r="W92" s="20">
        <f t="shared" si="80"/>
        <v>566.08972500000004</v>
      </c>
      <c r="X92" s="6">
        <f t="shared" si="81"/>
        <v>0</v>
      </c>
      <c r="Y92" s="6">
        <f t="shared" si="82"/>
        <v>5022.1602750000002</v>
      </c>
      <c r="Z92" s="20">
        <f t="shared" si="83"/>
        <v>5022.1602750000002</v>
      </c>
      <c r="AA92" s="25">
        <f t="shared" si="84"/>
        <v>0</v>
      </c>
      <c r="AB92" s="25">
        <f t="shared" si="85"/>
        <v>17423.120000000003</v>
      </c>
      <c r="AC92" s="25">
        <f t="shared" si="86"/>
        <v>17423.120000000003</v>
      </c>
      <c r="AD92" s="25">
        <f t="shared" si="87"/>
        <v>0</v>
      </c>
      <c r="AE92" s="25">
        <f t="shared" si="88"/>
        <v>1764.9620560000003</v>
      </c>
      <c r="AF92" s="25">
        <f t="shared" si="89"/>
        <v>1764.9620560000003</v>
      </c>
      <c r="AG92" s="25">
        <f t="shared" si="90"/>
        <v>0</v>
      </c>
      <c r="AH92" s="25">
        <f t="shared" si="91"/>
        <v>15658.157944000002</v>
      </c>
      <c r="AI92" s="25">
        <f t="shared" si="92"/>
        <v>15658.157944000002</v>
      </c>
      <c r="AJ92" s="19" t="s">
        <v>52</v>
      </c>
    </row>
    <row r="93" spans="1:36" outlineLevel="3" x14ac:dyDescent="0.25">
      <c r="A93" s="102" t="s">
        <v>98</v>
      </c>
      <c r="B93" s="10">
        <v>109005.81</v>
      </c>
      <c r="C93" s="10">
        <v>93366.31</v>
      </c>
      <c r="N93" s="23">
        <f t="shared" si="73"/>
        <v>93366.31</v>
      </c>
      <c r="O93" s="23">
        <f t="shared" si="74"/>
        <v>202372.12</v>
      </c>
      <c r="P93" s="129"/>
      <c r="Q93" s="130">
        <v>0.1013</v>
      </c>
      <c r="R93" s="11">
        <f t="shared" si="75"/>
        <v>0</v>
      </c>
      <c r="S93" s="6">
        <f t="shared" si="76"/>
        <v>93366.31</v>
      </c>
      <c r="T93" s="20">
        <f t="shared" si="77"/>
        <v>93366.31</v>
      </c>
      <c r="U93" s="6">
        <f t="shared" si="78"/>
        <v>0</v>
      </c>
      <c r="V93" s="6">
        <f t="shared" si="79"/>
        <v>9458.0072029999992</v>
      </c>
      <c r="W93" s="20">
        <f t="shared" si="80"/>
        <v>9458.0072029999992</v>
      </c>
      <c r="X93" s="6">
        <f t="shared" si="81"/>
        <v>0</v>
      </c>
      <c r="Y93" s="6">
        <f t="shared" si="82"/>
        <v>83908.302796999997</v>
      </c>
      <c r="Z93" s="20">
        <f t="shared" si="83"/>
        <v>83908.302796999997</v>
      </c>
      <c r="AA93" s="25">
        <f t="shared" si="84"/>
        <v>0</v>
      </c>
      <c r="AB93" s="25">
        <f t="shared" si="85"/>
        <v>202372.12</v>
      </c>
      <c r="AC93" s="25">
        <f t="shared" si="86"/>
        <v>202372.12</v>
      </c>
      <c r="AD93" s="25">
        <f t="shared" si="87"/>
        <v>0</v>
      </c>
      <c r="AE93" s="25">
        <f t="shared" si="88"/>
        <v>20500.295756</v>
      </c>
      <c r="AF93" s="25">
        <f t="shared" si="89"/>
        <v>20500.295756</v>
      </c>
      <c r="AG93" s="25">
        <f t="shared" si="90"/>
        <v>0</v>
      </c>
      <c r="AH93" s="25">
        <f t="shared" si="91"/>
        <v>181871.82424399999</v>
      </c>
      <c r="AI93" s="25">
        <f t="shared" si="92"/>
        <v>181871.82424399999</v>
      </c>
      <c r="AJ93" s="19" t="s">
        <v>52</v>
      </c>
    </row>
    <row r="94" spans="1:36" outlineLevel="3" x14ac:dyDescent="0.25">
      <c r="A94" s="102" t="s">
        <v>98</v>
      </c>
      <c r="B94" s="10">
        <v>13285.77</v>
      </c>
      <c r="C94" s="10">
        <v>9703.6200000000008</v>
      </c>
      <c r="N94" s="23">
        <f t="shared" si="73"/>
        <v>9703.6200000000008</v>
      </c>
      <c r="O94" s="23">
        <f t="shared" si="74"/>
        <v>22989.39</v>
      </c>
      <c r="P94" s="129"/>
      <c r="Q94" s="130">
        <v>0.1013</v>
      </c>
      <c r="R94" s="11">
        <f t="shared" si="75"/>
        <v>0</v>
      </c>
      <c r="S94" s="6">
        <f t="shared" si="76"/>
        <v>9703.6200000000008</v>
      </c>
      <c r="T94" s="20">
        <f t="shared" si="77"/>
        <v>9703.6200000000008</v>
      </c>
      <c r="U94" s="6">
        <f t="shared" si="78"/>
        <v>0</v>
      </c>
      <c r="V94" s="6">
        <f t="shared" si="79"/>
        <v>982.97670600000004</v>
      </c>
      <c r="W94" s="20">
        <f t="shared" si="80"/>
        <v>982.97670600000004</v>
      </c>
      <c r="X94" s="6">
        <f t="shared" si="81"/>
        <v>0</v>
      </c>
      <c r="Y94" s="6">
        <f t="shared" si="82"/>
        <v>8720.6432940000013</v>
      </c>
      <c r="Z94" s="20">
        <f t="shared" si="83"/>
        <v>8720.6432940000013</v>
      </c>
      <c r="AA94" s="25">
        <f t="shared" si="84"/>
        <v>0</v>
      </c>
      <c r="AB94" s="25">
        <f t="shared" si="85"/>
        <v>22989.39</v>
      </c>
      <c r="AC94" s="25">
        <f t="shared" si="86"/>
        <v>22989.39</v>
      </c>
      <c r="AD94" s="25">
        <f t="shared" si="87"/>
        <v>0</v>
      </c>
      <c r="AE94" s="25">
        <f t="shared" si="88"/>
        <v>2328.8252069999999</v>
      </c>
      <c r="AF94" s="25">
        <f t="shared" si="89"/>
        <v>2328.8252069999999</v>
      </c>
      <c r="AG94" s="25">
        <f t="shared" si="90"/>
        <v>0</v>
      </c>
      <c r="AH94" s="25">
        <f t="shared" si="91"/>
        <v>20660.564792999998</v>
      </c>
      <c r="AI94" s="25">
        <f t="shared" si="92"/>
        <v>20660.564792999998</v>
      </c>
      <c r="AJ94" s="19" t="s">
        <v>52</v>
      </c>
    </row>
    <row r="95" spans="1:36" outlineLevel="3" x14ac:dyDescent="0.25">
      <c r="A95" s="102" t="s">
        <v>98</v>
      </c>
      <c r="B95" s="10">
        <v>168517.7</v>
      </c>
      <c r="C95" s="10">
        <v>181776</v>
      </c>
      <c r="N95" s="23">
        <f t="shared" si="73"/>
        <v>181776</v>
      </c>
      <c r="O95" s="23">
        <f t="shared" si="74"/>
        <v>350293.7</v>
      </c>
      <c r="P95" s="129"/>
      <c r="Q95" s="130">
        <v>0.1013</v>
      </c>
      <c r="R95" s="11">
        <f t="shared" si="75"/>
        <v>0</v>
      </c>
      <c r="S95" s="6">
        <f t="shared" si="76"/>
        <v>181776</v>
      </c>
      <c r="T95" s="20">
        <f t="shared" si="77"/>
        <v>181776</v>
      </c>
      <c r="U95" s="6">
        <f t="shared" si="78"/>
        <v>0</v>
      </c>
      <c r="V95" s="6">
        <f t="shared" si="79"/>
        <v>18413.908800000001</v>
      </c>
      <c r="W95" s="20">
        <f t="shared" si="80"/>
        <v>18413.908800000001</v>
      </c>
      <c r="X95" s="6">
        <f t="shared" si="81"/>
        <v>0</v>
      </c>
      <c r="Y95" s="6">
        <f t="shared" si="82"/>
        <v>163362.0912</v>
      </c>
      <c r="Z95" s="20">
        <f t="shared" si="83"/>
        <v>163362.0912</v>
      </c>
      <c r="AA95" s="25">
        <f t="shared" si="84"/>
        <v>0</v>
      </c>
      <c r="AB95" s="25">
        <f t="shared" si="85"/>
        <v>350293.7</v>
      </c>
      <c r="AC95" s="25">
        <f t="shared" si="86"/>
        <v>350293.7</v>
      </c>
      <c r="AD95" s="25">
        <f t="shared" si="87"/>
        <v>0</v>
      </c>
      <c r="AE95" s="25">
        <f t="shared" si="88"/>
        <v>35484.751810000002</v>
      </c>
      <c r="AF95" s="25">
        <f t="shared" si="89"/>
        <v>35484.751810000002</v>
      </c>
      <c r="AG95" s="25">
        <f t="shared" si="90"/>
        <v>0</v>
      </c>
      <c r="AH95" s="25">
        <f t="shared" si="91"/>
        <v>314808.94819000002</v>
      </c>
      <c r="AI95" s="25">
        <f t="shared" si="92"/>
        <v>314808.94819000002</v>
      </c>
      <c r="AJ95" s="19" t="s">
        <v>52</v>
      </c>
    </row>
    <row r="96" spans="1:36" outlineLevel="3" x14ac:dyDescent="0.25">
      <c r="A96" s="102" t="s">
        <v>98</v>
      </c>
      <c r="B96" s="10">
        <v>540.07000000000005</v>
      </c>
      <c r="C96" s="10"/>
      <c r="N96" s="23">
        <f t="shared" si="73"/>
        <v>0</v>
      </c>
      <c r="O96" s="23">
        <f t="shared" si="74"/>
        <v>540.07000000000005</v>
      </c>
      <c r="P96" s="129"/>
      <c r="Q96" s="130">
        <v>0.1013</v>
      </c>
      <c r="R96" s="11">
        <f t="shared" si="75"/>
        <v>0</v>
      </c>
      <c r="S96" s="6">
        <f t="shared" si="76"/>
        <v>0</v>
      </c>
      <c r="T96" s="20">
        <f t="shared" si="77"/>
        <v>0</v>
      </c>
      <c r="U96" s="6">
        <f t="shared" si="78"/>
        <v>0</v>
      </c>
      <c r="V96" s="6">
        <f t="shared" si="79"/>
        <v>0</v>
      </c>
      <c r="W96" s="20">
        <f t="shared" si="80"/>
        <v>0</v>
      </c>
      <c r="X96" s="6">
        <f t="shared" si="81"/>
        <v>0</v>
      </c>
      <c r="Y96" s="6">
        <f t="shared" si="82"/>
        <v>0</v>
      </c>
      <c r="Z96" s="20">
        <f t="shared" si="83"/>
        <v>0</v>
      </c>
      <c r="AA96" s="25">
        <f t="shared" si="84"/>
        <v>0</v>
      </c>
      <c r="AB96" s="25">
        <f t="shared" si="85"/>
        <v>540.07000000000005</v>
      </c>
      <c r="AC96" s="25">
        <f t="shared" si="86"/>
        <v>540.07000000000005</v>
      </c>
      <c r="AD96" s="25">
        <f t="shared" si="87"/>
        <v>0</v>
      </c>
      <c r="AE96" s="25">
        <f t="shared" si="88"/>
        <v>54.709091000000008</v>
      </c>
      <c r="AF96" s="25">
        <f t="shared" si="89"/>
        <v>54.709091000000008</v>
      </c>
      <c r="AG96" s="25">
        <f t="shared" si="90"/>
        <v>0</v>
      </c>
      <c r="AH96" s="25">
        <f t="shared" si="91"/>
        <v>485.36090900000005</v>
      </c>
      <c r="AI96" s="25">
        <f t="shared" si="92"/>
        <v>485.36090900000005</v>
      </c>
      <c r="AJ96" s="19" t="s">
        <v>52</v>
      </c>
    </row>
    <row r="97" spans="1:36" outlineLevel="3" x14ac:dyDescent="0.25">
      <c r="A97" s="102" t="s">
        <v>98</v>
      </c>
      <c r="B97" s="10">
        <v>1477.38</v>
      </c>
      <c r="C97" s="10">
        <v>1680.03</v>
      </c>
      <c r="N97" s="23">
        <f t="shared" si="73"/>
        <v>1680.03</v>
      </c>
      <c r="O97" s="23">
        <f t="shared" si="74"/>
        <v>3157.41</v>
      </c>
      <c r="P97" s="129"/>
      <c r="Q97" s="130">
        <v>0.1013</v>
      </c>
      <c r="R97" s="11">
        <f t="shared" si="75"/>
        <v>0</v>
      </c>
      <c r="S97" s="6">
        <f t="shared" si="76"/>
        <v>1680.03</v>
      </c>
      <c r="T97" s="20">
        <f t="shared" si="77"/>
        <v>1680.03</v>
      </c>
      <c r="U97" s="6">
        <f t="shared" si="78"/>
        <v>0</v>
      </c>
      <c r="V97" s="6">
        <f t="shared" si="79"/>
        <v>170.187039</v>
      </c>
      <c r="W97" s="20">
        <f t="shared" si="80"/>
        <v>170.187039</v>
      </c>
      <c r="X97" s="6">
        <f t="shared" si="81"/>
        <v>0</v>
      </c>
      <c r="Y97" s="6">
        <f t="shared" si="82"/>
        <v>1509.8429610000001</v>
      </c>
      <c r="Z97" s="20">
        <f t="shared" si="83"/>
        <v>1509.8429610000001</v>
      </c>
      <c r="AA97" s="25">
        <f t="shared" si="84"/>
        <v>0</v>
      </c>
      <c r="AB97" s="25">
        <f t="shared" si="85"/>
        <v>3157.41</v>
      </c>
      <c r="AC97" s="25">
        <f t="shared" si="86"/>
        <v>3157.41</v>
      </c>
      <c r="AD97" s="25">
        <f t="shared" si="87"/>
        <v>0</v>
      </c>
      <c r="AE97" s="25">
        <f t="shared" si="88"/>
        <v>319.84563299999996</v>
      </c>
      <c r="AF97" s="25">
        <f t="shared" si="89"/>
        <v>319.84563299999996</v>
      </c>
      <c r="AG97" s="25">
        <f t="shared" si="90"/>
        <v>0</v>
      </c>
      <c r="AH97" s="25">
        <f t="shared" si="91"/>
        <v>2837.5643669999999</v>
      </c>
      <c r="AI97" s="25">
        <f t="shared" si="92"/>
        <v>2837.5643669999999</v>
      </c>
      <c r="AJ97" s="19" t="s">
        <v>52</v>
      </c>
    </row>
    <row r="98" spans="1:36" outlineLevel="3" x14ac:dyDescent="0.25">
      <c r="A98" s="102" t="s">
        <v>98</v>
      </c>
      <c r="B98" s="10"/>
      <c r="C98" s="10">
        <v>291.07</v>
      </c>
      <c r="N98" s="23">
        <f t="shared" si="73"/>
        <v>291.07</v>
      </c>
      <c r="O98" s="23">
        <f t="shared" si="74"/>
        <v>291.07</v>
      </c>
      <c r="P98" s="129"/>
      <c r="Q98" s="130">
        <v>0.1013</v>
      </c>
      <c r="R98" s="11">
        <f t="shared" si="75"/>
        <v>0</v>
      </c>
      <c r="S98" s="6">
        <f t="shared" si="76"/>
        <v>291.07</v>
      </c>
      <c r="T98" s="20">
        <f t="shared" si="77"/>
        <v>291.07</v>
      </c>
      <c r="U98" s="6">
        <f t="shared" si="78"/>
        <v>0</v>
      </c>
      <c r="V98" s="6">
        <f t="shared" si="79"/>
        <v>29.485391</v>
      </c>
      <c r="W98" s="20">
        <f t="shared" si="80"/>
        <v>29.485391</v>
      </c>
      <c r="X98" s="6">
        <f t="shared" si="81"/>
        <v>0</v>
      </c>
      <c r="Y98" s="6">
        <f t="shared" si="82"/>
        <v>261.584609</v>
      </c>
      <c r="Z98" s="20">
        <f t="shared" si="83"/>
        <v>261.584609</v>
      </c>
      <c r="AA98" s="25">
        <f t="shared" si="84"/>
        <v>0</v>
      </c>
      <c r="AB98" s="25">
        <f t="shared" si="85"/>
        <v>291.07</v>
      </c>
      <c r="AC98" s="25">
        <f t="shared" si="86"/>
        <v>291.07</v>
      </c>
      <c r="AD98" s="25">
        <f t="shared" si="87"/>
        <v>0</v>
      </c>
      <c r="AE98" s="25">
        <f t="shared" si="88"/>
        <v>29.485391</v>
      </c>
      <c r="AF98" s="25">
        <f t="shared" si="89"/>
        <v>29.485391</v>
      </c>
      <c r="AG98" s="25">
        <f t="shared" si="90"/>
        <v>0</v>
      </c>
      <c r="AH98" s="25">
        <f t="shared" si="91"/>
        <v>261.584609</v>
      </c>
      <c r="AI98" s="25">
        <f t="shared" si="92"/>
        <v>261.584609</v>
      </c>
      <c r="AJ98" s="19" t="s">
        <v>52</v>
      </c>
    </row>
    <row r="99" spans="1:36" outlineLevel="2" x14ac:dyDescent="0.25">
      <c r="A99" s="102"/>
      <c r="B99" s="108"/>
      <c r="C99" s="108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9"/>
      <c r="O99" s="109"/>
      <c r="P99" s="129"/>
      <c r="Q99" s="130"/>
      <c r="R99" s="11">
        <f t="shared" ref="R99:Z99" si="93">SUBTOTAL(9,R84:R98)</f>
        <v>0</v>
      </c>
      <c r="S99" s="6">
        <f t="shared" si="93"/>
        <v>369411.57</v>
      </c>
      <c r="T99" s="20">
        <f t="shared" si="93"/>
        <v>369411.57</v>
      </c>
      <c r="U99" s="6">
        <f t="shared" si="93"/>
        <v>0</v>
      </c>
      <c r="V99" s="6">
        <f t="shared" si="93"/>
        <v>37421.392040999999</v>
      </c>
      <c r="W99" s="20">
        <f t="shared" si="93"/>
        <v>37421.392040999999</v>
      </c>
      <c r="X99" s="6">
        <f t="shared" si="93"/>
        <v>0</v>
      </c>
      <c r="Y99" s="6">
        <f t="shared" si="93"/>
        <v>331990.17795900005</v>
      </c>
      <c r="Z99" s="20">
        <f t="shared" si="93"/>
        <v>331990.17795900005</v>
      </c>
      <c r="AA99" s="25"/>
      <c r="AB99" s="25"/>
      <c r="AC99" s="25"/>
      <c r="AD99" s="25"/>
      <c r="AE99" s="25"/>
      <c r="AF99" s="25"/>
      <c r="AG99" s="25"/>
      <c r="AH99" s="25"/>
      <c r="AI99" s="25"/>
      <c r="AJ99" s="131" t="s">
        <v>268</v>
      </c>
    </row>
    <row r="100" spans="1:36" outlineLevel="3" x14ac:dyDescent="0.25">
      <c r="A100" s="102" t="s">
        <v>98</v>
      </c>
      <c r="B100" s="10"/>
      <c r="C100" s="10"/>
      <c r="N100" s="23">
        <f t="shared" ref="N100:N107" si="94">C100</f>
        <v>0</v>
      </c>
      <c r="O100" s="23">
        <f t="shared" ref="O100:O107" si="95">SUM(B100:M100)</f>
        <v>0</v>
      </c>
      <c r="P100" s="129"/>
      <c r="Q100" s="130">
        <v>0.1086</v>
      </c>
      <c r="R100" s="11">
        <f t="shared" ref="R100:R107" si="96">IF(LEFT(AJ100,6)="Direct",N100,0)</f>
        <v>0</v>
      </c>
      <c r="S100" s="6">
        <f t="shared" ref="S100:S107" si="97">N100-R100</f>
        <v>0</v>
      </c>
      <c r="T100" s="20">
        <f t="shared" ref="T100:T107" si="98">R100+S100</f>
        <v>0</v>
      </c>
      <c r="U100" s="6">
        <f t="shared" ref="U100:U107" si="99">IF(LEFT(AJ100,9)="direct-wa", N100,0)</f>
        <v>0</v>
      </c>
      <c r="V100" s="6">
        <f t="shared" ref="V100:V107" si="100">IF(AJ100="direct-wa",0,N100*Q100)</f>
        <v>0</v>
      </c>
      <c r="W100" s="20">
        <f t="shared" ref="W100:W107" si="101">U100+V100</f>
        <v>0</v>
      </c>
      <c r="X100" s="6">
        <f t="shared" ref="X100:X107" si="102">IF(LEFT(AJ100,9)="direct-or",N100,0)</f>
        <v>0</v>
      </c>
      <c r="Y100" s="6">
        <f t="shared" ref="Y100:Y107" si="103">S100-V100</f>
        <v>0</v>
      </c>
      <c r="Z100" s="20">
        <f t="shared" ref="Z100:Z107" si="104">X100+Y100</f>
        <v>0</v>
      </c>
      <c r="AA100" s="25">
        <f t="shared" ref="AA100:AA107" si="105">IF(LEFT(AJ100,6)="Direct",O100,0)</f>
        <v>0</v>
      </c>
      <c r="AB100" s="25">
        <f t="shared" ref="AB100:AB107" si="106">O100-AA100</f>
        <v>0</v>
      </c>
      <c r="AC100" s="25">
        <f t="shared" ref="AC100:AC107" si="107">AA100+AB100</f>
        <v>0</v>
      </c>
      <c r="AD100" s="25">
        <f t="shared" ref="AD100:AD107" si="108">IF(LEFT(AJ100,9)="direct-wa", O100,0)</f>
        <v>0</v>
      </c>
      <c r="AE100" s="25">
        <f t="shared" ref="AE100:AE107" si="109">IF(AJ100="direct-wa",0,O100*Q100)</f>
        <v>0</v>
      </c>
      <c r="AF100" s="25">
        <f t="shared" ref="AF100:AF107" si="110">AD100+AE100</f>
        <v>0</v>
      </c>
      <c r="AG100" s="25">
        <f t="shared" ref="AG100:AG107" si="111">IF(LEFT(AJ100,9)="direct-or",O100,0)</f>
        <v>0</v>
      </c>
      <c r="AH100" s="25">
        <f t="shared" ref="AH100:AH107" si="112">AB100-AE100</f>
        <v>0</v>
      </c>
      <c r="AI100" s="25">
        <f t="shared" ref="AI100:AI107" si="113">AG100+AH100</f>
        <v>0</v>
      </c>
      <c r="AJ100" s="19" t="s">
        <v>60</v>
      </c>
    </row>
    <row r="101" spans="1:36" outlineLevel="3" x14ac:dyDescent="0.25">
      <c r="A101" s="102" t="s">
        <v>98</v>
      </c>
      <c r="B101" s="10">
        <v>93428.02</v>
      </c>
      <c r="C101" s="10">
        <v>84048.48</v>
      </c>
      <c r="N101" s="23">
        <f t="shared" si="94"/>
        <v>84048.48</v>
      </c>
      <c r="O101" s="23">
        <f t="shared" si="95"/>
        <v>177476.5</v>
      </c>
      <c r="P101" s="129"/>
      <c r="Q101" s="130">
        <v>0.1086</v>
      </c>
      <c r="R101" s="11">
        <f t="shared" si="96"/>
        <v>0</v>
      </c>
      <c r="S101" s="6">
        <f t="shared" si="97"/>
        <v>84048.48</v>
      </c>
      <c r="T101" s="20">
        <f t="shared" si="98"/>
        <v>84048.48</v>
      </c>
      <c r="U101" s="6">
        <f t="shared" si="99"/>
        <v>0</v>
      </c>
      <c r="V101" s="6">
        <f t="shared" si="100"/>
        <v>9127.6649280000001</v>
      </c>
      <c r="W101" s="20">
        <f t="shared" si="101"/>
        <v>9127.6649280000001</v>
      </c>
      <c r="X101" s="6">
        <f t="shared" si="102"/>
        <v>0</v>
      </c>
      <c r="Y101" s="6">
        <f t="shared" si="103"/>
        <v>74920.815071999998</v>
      </c>
      <c r="Z101" s="20">
        <f t="shared" si="104"/>
        <v>74920.815071999998</v>
      </c>
      <c r="AA101" s="25">
        <f t="shared" si="105"/>
        <v>0</v>
      </c>
      <c r="AB101" s="25">
        <f t="shared" si="106"/>
        <v>177476.5</v>
      </c>
      <c r="AC101" s="25">
        <f t="shared" si="107"/>
        <v>177476.5</v>
      </c>
      <c r="AD101" s="25">
        <f t="shared" si="108"/>
        <v>0</v>
      </c>
      <c r="AE101" s="25">
        <f t="shared" si="109"/>
        <v>19273.947899999999</v>
      </c>
      <c r="AF101" s="25">
        <f t="shared" si="110"/>
        <v>19273.947899999999</v>
      </c>
      <c r="AG101" s="25">
        <f t="shared" si="111"/>
        <v>0</v>
      </c>
      <c r="AH101" s="25">
        <f t="shared" si="112"/>
        <v>158202.5521</v>
      </c>
      <c r="AI101" s="25">
        <f t="shared" si="113"/>
        <v>158202.5521</v>
      </c>
      <c r="AJ101" s="19" t="s">
        <v>60</v>
      </c>
    </row>
    <row r="102" spans="1:36" outlineLevel="3" x14ac:dyDescent="0.25">
      <c r="A102" s="102" t="s">
        <v>98</v>
      </c>
      <c r="B102" s="10">
        <v>0</v>
      </c>
      <c r="C102" s="10"/>
      <c r="N102" s="23">
        <f t="shared" si="94"/>
        <v>0</v>
      </c>
      <c r="O102" s="23">
        <f t="shared" si="95"/>
        <v>0</v>
      </c>
      <c r="P102" s="129"/>
      <c r="Q102" s="130">
        <v>0.1086</v>
      </c>
      <c r="R102" s="11">
        <f t="shared" si="96"/>
        <v>0</v>
      </c>
      <c r="S102" s="6">
        <f t="shared" si="97"/>
        <v>0</v>
      </c>
      <c r="T102" s="20">
        <f t="shared" si="98"/>
        <v>0</v>
      </c>
      <c r="U102" s="6">
        <f t="shared" si="99"/>
        <v>0</v>
      </c>
      <c r="V102" s="6">
        <f t="shared" si="100"/>
        <v>0</v>
      </c>
      <c r="W102" s="20">
        <f t="shared" si="101"/>
        <v>0</v>
      </c>
      <c r="X102" s="6">
        <f t="shared" si="102"/>
        <v>0</v>
      </c>
      <c r="Y102" s="6">
        <f t="shared" si="103"/>
        <v>0</v>
      </c>
      <c r="Z102" s="20">
        <f t="shared" si="104"/>
        <v>0</v>
      </c>
      <c r="AA102" s="25">
        <f t="shared" si="105"/>
        <v>0</v>
      </c>
      <c r="AB102" s="25">
        <f t="shared" si="106"/>
        <v>0</v>
      </c>
      <c r="AC102" s="25">
        <f t="shared" si="107"/>
        <v>0</v>
      </c>
      <c r="AD102" s="25">
        <f t="shared" si="108"/>
        <v>0</v>
      </c>
      <c r="AE102" s="25">
        <f t="shared" si="109"/>
        <v>0</v>
      </c>
      <c r="AF102" s="25">
        <f t="shared" si="110"/>
        <v>0</v>
      </c>
      <c r="AG102" s="25">
        <f t="shared" si="111"/>
        <v>0</v>
      </c>
      <c r="AH102" s="25">
        <f t="shared" si="112"/>
        <v>0</v>
      </c>
      <c r="AI102" s="25">
        <f t="shared" si="113"/>
        <v>0</v>
      </c>
      <c r="AJ102" s="19" t="s">
        <v>60</v>
      </c>
    </row>
    <row r="103" spans="1:36" outlineLevel="3" x14ac:dyDescent="0.25">
      <c r="A103" s="102" t="s">
        <v>98</v>
      </c>
      <c r="B103" s="10">
        <v>12584.94</v>
      </c>
      <c r="C103" s="10">
        <v>10085.74</v>
      </c>
      <c r="N103" s="23">
        <f t="shared" si="94"/>
        <v>10085.74</v>
      </c>
      <c r="O103" s="23">
        <f t="shared" si="95"/>
        <v>22670.68</v>
      </c>
      <c r="P103" s="129"/>
      <c r="Q103" s="130">
        <v>0.1086</v>
      </c>
      <c r="R103" s="11">
        <f t="shared" si="96"/>
        <v>0</v>
      </c>
      <c r="S103" s="6">
        <f t="shared" si="97"/>
        <v>10085.74</v>
      </c>
      <c r="T103" s="20">
        <f t="shared" si="98"/>
        <v>10085.74</v>
      </c>
      <c r="U103" s="6">
        <f t="shared" si="99"/>
        <v>0</v>
      </c>
      <c r="V103" s="6">
        <f t="shared" si="100"/>
        <v>1095.3113639999999</v>
      </c>
      <c r="W103" s="20">
        <f t="shared" si="101"/>
        <v>1095.3113639999999</v>
      </c>
      <c r="X103" s="6">
        <f t="shared" si="102"/>
        <v>0</v>
      </c>
      <c r="Y103" s="6">
        <f t="shared" si="103"/>
        <v>8990.4286360000006</v>
      </c>
      <c r="Z103" s="20">
        <f t="shared" si="104"/>
        <v>8990.4286360000006</v>
      </c>
      <c r="AA103" s="25">
        <f t="shared" si="105"/>
        <v>0</v>
      </c>
      <c r="AB103" s="25">
        <f t="shared" si="106"/>
        <v>22670.68</v>
      </c>
      <c r="AC103" s="25">
        <f t="shared" si="107"/>
        <v>22670.68</v>
      </c>
      <c r="AD103" s="25">
        <f t="shared" si="108"/>
        <v>0</v>
      </c>
      <c r="AE103" s="25">
        <f t="shared" si="109"/>
        <v>2462.035848</v>
      </c>
      <c r="AF103" s="25">
        <f t="shared" si="110"/>
        <v>2462.035848</v>
      </c>
      <c r="AG103" s="25">
        <f t="shared" si="111"/>
        <v>0</v>
      </c>
      <c r="AH103" s="25">
        <f t="shared" si="112"/>
        <v>20208.644152000001</v>
      </c>
      <c r="AI103" s="25">
        <f t="shared" si="113"/>
        <v>20208.644152000001</v>
      </c>
      <c r="AJ103" s="19" t="s">
        <v>60</v>
      </c>
    </row>
    <row r="104" spans="1:36" outlineLevel="3" x14ac:dyDescent="0.25">
      <c r="A104" s="102" t="s">
        <v>98</v>
      </c>
      <c r="B104" s="10">
        <v>161.68</v>
      </c>
      <c r="C104" s="10">
        <v>790.04</v>
      </c>
      <c r="N104" s="23">
        <f t="shared" si="94"/>
        <v>790.04</v>
      </c>
      <c r="O104" s="23">
        <f t="shared" si="95"/>
        <v>951.72</v>
      </c>
      <c r="P104" s="129"/>
      <c r="Q104" s="130">
        <v>0.1086</v>
      </c>
      <c r="R104" s="11">
        <f t="shared" si="96"/>
        <v>0</v>
      </c>
      <c r="S104" s="6">
        <f t="shared" si="97"/>
        <v>790.04</v>
      </c>
      <c r="T104" s="20">
        <f t="shared" si="98"/>
        <v>790.04</v>
      </c>
      <c r="U104" s="6">
        <f t="shared" si="99"/>
        <v>0</v>
      </c>
      <c r="V104" s="6">
        <f t="shared" si="100"/>
        <v>85.798344</v>
      </c>
      <c r="W104" s="20">
        <f t="shared" si="101"/>
        <v>85.798344</v>
      </c>
      <c r="X104" s="6">
        <f t="shared" si="102"/>
        <v>0</v>
      </c>
      <c r="Y104" s="6">
        <f t="shared" si="103"/>
        <v>704.24165599999992</v>
      </c>
      <c r="Z104" s="20">
        <f t="shared" si="104"/>
        <v>704.24165599999992</v>
      </c>
      <c r="AA104" s="25">
        <f t="shared" si="105"/>
        <v>0</v>
      </c>
      <c r="AB104" s="25">
        <f t="shared" si="106"/>
        <v>951.72</v>
      </c>
      <c r="AC104" s="25">
        <f t="shared" si="107"/>
        <v>951.72</v>
      </c>
      <c r="AD104" s="25">
        <f t="shared" si="108"/>
        <v>0</v>
      </c>
      <c r="AE104" s="25">
        <f t="shared" si="109"/>
        <v>103.356792</v>
      </c>
      <c r="AF104" s="25">
        <f t="shared" si="110"/>
        <v>103.356792</v>
      </c>
      <c r="AG104" s="25">
        <f t="shared" si="111"/>
        <v>0</v>
      </c>
      <c r="AH104" s="25">
        <f t="shared" si="112"/>
        <v>848.36320799999999</v>
      </c>
      <c r="AI104" s="25">
        <f t="shared" si="113"/>
        <v>848.36320799999999</v>
      </c>
      <c r="AJ104" s="19" t="s">
        <v>60</v>
      </c>
    </row>
    <row r="105" spans="1:36" outlineLevel="3" x14ac:dyDescent="0.25">
      <c r="A105" s="102" t="s">
        <v>98</v>
      </c>
      <c r="B105" s="10">
        <v>608.46</v>
      </c>
      <c r="C105" s="10"/>
      <c r="N105" s="23">
        <f t="shared" si="94"/>
        <v>0</v>
      </c>
      <c r="O105" s="23">
        <f t="shared" si="95"/>
        <v>608.46</v>
      </c>
      <c r="P105" s="129"/>
      <c r="Q105" s="130">
        <v>0.1086</v>
      </c>
      <c r="R105" s="11">
        <f t="shared" si="96"/>
        <v>0</v>
      </c>
      <c r="S105" s="6">
        <f t="shared" si="97"/>
        <v>0</v>
      </c>
      <c r="T105" s="20">
        <f t="shared" si="98"/>
        <v>0</v>
      </c>
      <c r="U105" s="6">
        <f t="shared" si="99"/>
        <v>0</v>
      </c>
      <c r="V105" s="6">
        <f t="shared" si="100"/>
        <v>0</v>
      </c>
      <c r="W105" s="20">
        <f t="shared" si="101"/>
        <v>0</v>
      </c>
      <c r="X105" s="6">
        <f t="shared" si="102"/>
        <v>0</v>
      </c>
      <c r="Y105" s="6">
        <f t="shared" si="103"/>
        <v>0</v>
      </c>
      <c r="Z105" s="20">
        <f t="shared" si="104"/>
        <v>0</v>
      </c>
      <c r="AA105" s="25">
        <f t="shared" si="105"/>
        <v>0</v>
      </c>
      <c r="AB105" s="25">
        <f t="shared" si="106"/>
        <v>608.46</v>
      </c>
      <c r="AC105" s="25">
        <f t="shared" si="107"/>
        <v>608.46</v>
      </c>
      <c r="AD105" s="25">
        <f t="shared" si="108"/>
        <v>0</v>
      </c>
      <c r="AE105" s="25">
        <f t="shared" si="109"/>
        <v>66.078755999999998</v>
      </c>
      <c r="AF105" s="25">
        <f t="shared" si="110"/>
        <v>66.078755999999998</v>
      </c>
      <c r="AG105" s="25">
        <f t="shared" si="111"/>
        <v>0</v>
      </c>
      <c r="AH105" s="25">
        <f t="shared" si="112"/>
        <v>542.38124400000004</v>
      </c>
      <c r="AI105" s="25">
        <f t="shared" si="113"/>
        <v>542.38124400000004</v>
      </c>
      <c r="AJ105" s="19" t="s">
        <v>60</v>
      </c>
    </row>
    <row r="106" spans="1:36" outlineLevel="3" x14ac:dyDescent="0.25">
      <c r="A106" s="102" t="s">
        <v>98</v>
      </c>
      <c r="B106" s="10">
        <v>3054.37</v>
      </c>
      <c r="C106" s="10">
        <v>-5887.21</v>
      </c>
      <c r="N106" s="23">
        <f t="shared" si="94"/>
        <v>-5887.21</v>
      </c>
      <c r="O106" s="23">
        <f t="shared" si="95"/>
        <v>-2832.84</v>
      </c>
      <c r="P106" s="129"/>
      <c r="Q106" s="130">
        <v>0.1086</v>
      </c>
      <c r="R106" s="11">
        <f t="shared" si="96"/>
        <v>0</v>
      </c>
      <c r="S106" s="6">
        <f t="shared" si="97"/>
        <v>-5887.21</v>
      </c>
      <c r="T106" s="20">
        <f t="shared" si="98"/>
        <v>-5887.21</v>
      </c>
      <c r="U106" s="6">
        <f t="shared" si="99"/>
        <v>0</v>
      </c>
      <c r="V106" s="6">
        <f t="shared" si="100"/>
        <v>-639.35100599999998</v>
      </c>
      <c r="W106" s="20">
        <f t="shared" si="101"/>
        <v>-639.35100599999998</v>
      </c>
      <c r="X106" s="6">
        <f t="shared" si="102"/>
        <v>0</v>
      </c>
      <c r="Y106" s="6">
        <f t="shared" si="103"/>
        <v>-5247.8589940000002</v>
      </c>
      <c r="Z106" s="20">
        <f t="shared" si="104"/>
        <v>-5247.8589940000002</v>
      </c>
      <c r="AA106" s="25">
        <f t="shared" si="105"/>
        <v>0</v>
      </c>
      <c r="AB106" s="25">
        <f t="shared" si="106"/>
        <v>-2832.84</v>
      </c>
      <c r="AC106" s="25">
        <f t="shared" si="107"/>
        <v>-2832.84</v>
      </c>
      <c r="AD106" s="25">
        <f t="shared" si="108"/>
        <v>0</v>
      </c>
      <c r="AE106" s="25">
        <f t="shared" si="109"/>
        <v>-307.64642400000002</v>
      </c>
      <c r="AF106" s="25">
        <f t="shared" si="110"/>
        <v>-307.64642400000002</v>
      </c>
      <c r="AG106" s="25">
        <f t="shared" si="111"/>
        <v>0</v>
      </c>
      <c r="AH106" s="25">
        <f t="shared" si="112"/>
        <v>-2525.1935760000001</v>
      </c>
      <c r="AI106" s="25">
        <f t="shared" si="113"/>
        <v>-2525.1935760000001</v>
      </c>
      <c r="AJ106" s="19" t="s">
        <v>60</v>
      </c>
    </row>
    <row r="107" spans="1:36" outlineLevel="3" x14ac:dyDescent="0.25">
      <c r="A107" s="102" t="s">
        <v>98</v>
      </c>
      <c r="B107" s="10">
        <v>225052.53</v>
      </c>
      <c r="C107" s="10">
        <v>235059.43</v>
      </c>
      <c r="N107" s="23">
        <f t="shared" si="94"/>
        <v>235059.43</v>
      </c>
      <c r="O107" s="23">
        <f t="shared" si="95"/>
        <v>460111.95999999996</v>
      </c>
      <c r="P107" s="129"/>
      <c r="Q107" s="130">
        <v>0.1086</v>
      </c>
      <c r="R107" s="11">
        <f t="shared" si="96"/>
        <v>0</v>
      </c>
      <c r="S107" s="6">
        <f t="shared" si="97"/>
        <v>235059.43</v>
      </c>
      <c r="T107" s="20">
        <f t="shared" si="98"/>
        <v>235059.43</v>
      </c>
      <c r="U107" s="6">
        <f t="shared" si="99"/>
        <v>0</v>
      </c>
      <c r="V107" s="6">
        <f t="shared" si="100"/>
        <v>25527.454097999998</v>
      </c>
      <c r="W107" s="20">
        <f t="shared" si="101"/>
        <v>25527.454097999998</v>
      </c>
      <c r="X107" s="6">
        <f t="shared" si="102"/>
        <v>0</v>
      </c>
      <c r="Y107" s="6">
        <f t="shared" si="103"/>
        <v>209531.97590200001</v>
      </c>
      <c r="Z107" s="20">
        <f t="shared" si="104"/>
        <v>209531.97590200001</v>
      </c>
      <c r="AA107" s="25">
        <f t="shared" si="105"/>
        <v>0</v>
      </c>
      <c r="AB107" s="25">
        <f t="shared" si="106"/>
        <v>460111.95999999996</v>
      </c>
      <c r="AC107" s="25">
        <f t="shared" si="107"/>
        <v>460111.95999999996</v>
      </c>
      <c r="AD107" s="25">
        <f t="shared" si="108"/>
        <v>0</v>
      </c>
      <c r="AE107" s="25">
        <f t="shared" si="109"/>
        <v>49968.158855999995</v>
      </c>
      <c r="AF107" s="25">
        <f t="shared" si="110"/>
        <v>49968.158855999995</v>
      </c>
      <c r="AG107" s="25">
        <f t="shared" si="111"/>
        <v>0</v>
      </c>
      <c r="AH107" s="25">
        <f t="shared" si="112"/>
        <v>410143.80114399997</v>
      </c>
      <c r="AI107" s="25">
        <f t="shared" si="113"/>
        <v>410143.80114399997</v>
      </c>
      <c r="AJ107" s="19" t="s">
        <v>60</v>
      </c>
    </row>
    <row r="108" spans="1:36" outlineLevel="2" x14ac:dyDescent="0.25">
      <c r="A108" s="102"/>
      <c r="B108" s="108"/>
      <c r="C108" s="108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9"/>
      <c r="O108" s="109"/>
      <c r="P108" s="129"/>
      <c r="Q108" s="130"/>
      <c r="R108" s="11">
        <f t="shared" ref="R108:Z108" si="114">SUBTOTAL(9,R100:R107)</f>
        <v>0</v>
      </c>
      <c r="S108" s="6">
        <f t="shared" si="114"/>
        <v>324096.48</v>
      </c>
      <c r="T108" s="20">
        <f t="shared" si="114"/>
        <v>324096.48</v>
      </c>
      <c r="U108" s="6">
        <f t="shared" si="114"/>
        <v>0</v>
      </c>
      <c r="V108" s="6">
        <f t="shared" si="114"/>
        <v>35196.877727999999</v>
      </c>
      <c r="W108" s="20">
        <f t="shared" si="114"/>
        <v>35196.877727999999</v>
      </c>
      <c r="X108" s="6">
        <f t="shared" si="114"/>
        <v>0</v>
      </c>
      <c r="Y108" s="6">
        <f t="shared" si="114"/>
        <v>288899.60227199999</v>
      </c>
      <c r="Z108" s="20">
        <f t="shared" si="114"/>
        <v>288899.60227199999</v>
      </c>
      <c r="AA108" s="25"/>
      <c r="AB108" s="25"/>
      <c r="AC108" s="25"/>
      <c r="AD108" s="25"/>
      <c r="AE108" s="25"/>
      <c r="AF108" s="25"/>
      <c r="AG108" s="25"/>
      <c r="AH108" s="25"/>
      <c r="AI108" s="25"/>
      <c r="AJ108" s="131" t="s">
        <v>266</v>
      </c>
    </row>
    <row r="109" spans="1:36" outlineLevel="3" x14ac:dyDescent="0.25">
      <c r="A109" s="102" t="s">
        <v>98</v>
      </c>
      <c r="B109" s="10">
        <v>3354.22</v>
      </c>
      <c r="C109" s="10">
        <v>-1684.63</v>
      </c>
      <c r="N109" s="23">
        <f t="shared" ref="N109:N121" si="115">C109</f>
        <v>-1684.63</v>
      </c>
      <c r="O109" s="23">
        <f t="shared" ref="O109:O121" si="116">SUM(B109:M109)</f>
        <v>1669.5899999999997</v>
      </c>
      <c r="P109" s="129"/>
      <c r="Q109" s="130">
        <v>0</v>
      </c>
      <c r="R109" s="11">
        <f t="shared" ref="R109:R121" si="117">IF(LEFT(AJ109,6)="Direct",N109,0)</f>
        <v>-1684.63</v>
      </c>
      <c r="S109" s="6">
        <f t="shared" ref="S109:S121" si="118">N109-R109</f>
        <v>0</v>
      </c>
      <c r="T109" s="20">
        <f t="shared" ref="T109:T121" si="119">R109+S109</f>
        <v>-1684.63</v>
      </c>
      <c r="U109" s="6">
        <f t="shared" ref="U109:U121" si="120">IF(LEFT(AJ109,9)="direct-wa", N109,0)</f>
        <v>0</v>
      </c>
      <c r="V109" s="6">
        <f t="shared" ref="V109:V121" si="121">IF(AJ109="direct-wa",0,N109*Q109)</f>
        <v>0</v>
      </c>
      <c r="W109" s="20">
        <f t="shared" ref="W109:W121" si="122">U109+V109</f>
        <v>0</v>
      </c>
      <c r="X109" s="6">
        <f t="shared" ref="X109:X121" si="123">IF(LEFT(AJ109,9)="direct-or",N109,0)</f>
        <v>-1684.63</v>
      </c>
      <c r="Y109" s="6">
        <f t="shared" ref="Y109:Y121" si="124">S109-V109</f>
        <v>0</v>
      </c>
      <c r="Z109" s="20">
        <f t="shared" ref="Z109:Z121" si="125">X109+Y109</f>
        <v>-1684.63</v>
      </c>
      <c r="AA109" s="25">
        <f t="shared" ref="AA109:AA121" si="126">IF(LEFT(AJ109,6)="Direct",O109,0)</f>
        <v>1669.5899999999997</v>
      </c>
      <c r="AB109" s="25">
        <f t="shared" ref="AB109:AB121" si="127">O109-AA109</f>
        <v>0</v>
      </c>
      <c r="AC109" s="25">
        <f t="shared" ref="AC109:AC121" si="128">AA109+AB109</f>
        <v>1669.5899999999997</v>
      </c>
      <c r="AD109" s="25">
        <f t="shared" ref="AD109:AD121" si="129">IF(LEFT(AJ109,9)="direct-wa", O109,0)</f>
        <v>0</v>
      </c>
      <c r="AE109" s="25">
        <f t="shared" ref="AE109:AE121" si="130">IF(AJ109="direct-wa",0,O109*Q109)</f>
        <v>0</v>
      </c>
      <c r="AF109" s="25">
        <f t="shared" ref="AF109:AF121" si="131">AD109+AE109</f>
        <v>0</v>
      </c>
      <c r="AG109" s="25">
        <f t="shared" ref="AG109:AG121" si="132">IF(LEFT(AJ109,9)="direct-or",O109,0)</f>
        <v>1669.5899999999997</v>
      </c>
      <c r="AH109" s="25">
        <f t="shared" ref="AH109:AH121" si="133">AB109-AE109</f>
        <v>0</v>
      </c>
      <c r="AI109" s="25">
        <f t="shared" ref="AI109:AI121" si="134">AG109+AH109</f>
        <v>1669.5899999999997</v>
      </c>
      <c r="AJ109" s="19" t="s">
        <v>61</v>
      </c>
    </row>
    <row r="110" spans="1:36" outlineLevel="3" x14ac:dyDescent="0.25">
      <c r="A110" s="102" t="s">
        <v>98</v>
      </c>
      <c r="B110" s="10">
        <v>2769.89</v>
      </c>
      <c r="C110" s="10">
        <v>208.68</v>
      </c>
      <c r="N110" s="23">
        <f t="shared" si="115"/>
        <v>208.68</v>
      </c>
      <c r="O110" s="23">
        <f t="shared" si="116"/>
        <v>2978.5699999999997</v>
      </c>
      <c r="P110" s="129"/>
      <c r="Q110" s="130">
        <v>0</v>
      </c>
      <c r="R110" s="11">
        <f t="shared" si="117"/>
        <v>208.68</v>
      </c>
      <c r="S110" s="6">
        <f t="shared" si="118"/>
        <v>0</v>
      </c>
      <c r="T110" s="20">
        <f t="shared" si="119"/>
        <v>208.68</v>
      </c>
      <c r="U110" s="6">
        <f t="shared" si="120"/>
        <v>0</v>
      </c>
      <c r="V110" s="6">
        <f t="shared" si="121"/>
        <v>0</v>
      </c>
      <c r="W110" s="20">
        <f t="shared" si="122"/>
        <v>0</v>
      </c>
      <c r="X110" s="6">
        <f t="shared" si="123"/>
        <v>208.68</v>
      </c>
      <c r="Y110" s="6">
        <f t="shared" si="124"/>
        <v>0</v>
      </c>
      <c r="Z110" s="20">
        <f t="shared" si="125"/>
        <v>208.68</v>
      </c>
      <c r="AA110" s="25">
        <f t="shared" si="126"/>
        <v>2978.5699999999997</v>
      </c>
      <c r="AB110" s="25">
        <f t="shared" si="127"/>
        <v>0</v>
      </c>
      <c r="AC110" s="25">
        <f t="shared" si="128"/>
        <v>2978.5699999999997</v>
      </c>
      <c r="AD110" s="25">
        <f t="shared" si="129"/>
        <v>0</v>
      </c>
      <c r="AE110" s="25">
        <f t="shared" si="130"/>
        <v>0</v>
      </c>
      <c r="AF110" s="25">
        <f t="shared" si="131"/>
        <v>0</v>
      </c>
      <c r="AG110" s="25">
        <f t="shared" si="132"/>
        <v>2978.5699999999997</v>
      </c>
      <c r="AH110" s="25">
        <f t="shared" si="133"/>
        <v>0</v>
      </c>
      <c r="AI110" s="25">
        <f t="shared" si="134"/>
        <v>2978.5699999999997</v>
      </c>
      <c r="AJ110" s="19" t="s">
        <v>61</v>
      </c>
    </row>
    <row r="111" spans="1:36" outlineLevel="3" x14ac:dyDescent="0.25">
      <c r="A111" s="102" t="s">
        <v>98</v>
      </c>
      <c r="B111" s="10">
        <v>2324.94</v>
      </c>
      <c r="C111" s="10">
        <v>0</v>
      </c>
      <c r="N111" s="23">
        <f t="shared" si="115"/>
        <v>0</v>
      </c>
      <c r="O111" s="23">
        <f t="shared" si="116"/>
        <v>2324.94</v>
      </c>
      <c r="P111" s="129"/>
      <c r="Q111" s="130">
        <v>0</v>
      </c>
      <c r="R111" s="11">
        <f t="shared" si="117"/>
        <v>0</v>
      </c>
      <c r="S111" s="6">
        <f t="shared" si="118"/>
        <v>0</v>
      </c>
      <c r="T111" s="20">
        <f t="shared" si="119"/>
        <v>0</v>
      </c>
      <c r="U111" s="6">
        <f t="shared" si="120"/>
        <v>0</v>
      </c>
      <c r="V111" s="6">
        <f t="shared" si="121"/>
        <v>0</v>
      </c>
      <c r="W111" s="20">
        <f t="shared" si="122"/>
        <v>0</v>
      </c>
      <c r="X111" s="6">
        <f t="shared" si="123"/>
        <v>0</v>
      </c>
      <c r="Y111" s="6">
        <f t="shared" si="124"/>
        <v>0</v>
      </c>
      <c r="Z111" s="20">
        <f t="shared" si="125"/>
        <v>0</v>
      </c>
      <c r="AA111" s="25">
        <f t="shared" si="126"/>
        <v>2324.94</v>
      </c>
      <c r="AB111" s="25">
        <f t="shared" si="127"/>
        <v>0</v>
      </c>
      <c r="AC111" s="25">
        <f t="shared" si="128"/>
        <v>2324.94</v>
      </c>
      <c r="AD111" s="25">
        <f t="shared" si="129"/>
        <v>0</v>
      </c>
      <c r="AE111" s="25">
        <f t="shared" si="130"/>
        <v>0</v>
      </c>
      <c r="AF111" s="25">
        <f t="shared" si="131"/>
        <v>0</v>
      </c>
      <c r="AG111" s="25">
        <f t="shared" si="132"/>
        <v>2324.94</v>
      </c>
      <c r="AH111" s="25">
        <f t="shared" si="133"/>
        <v>0</v>
      </c>
      <c r="AI111" s="25">
        <f t="shared" si="134"/>
        <v>2324.94</v>
      </c>
      <c r="AJ111" s="19" t="s">
        <v>61</v>
      </c>
    </row>
    <row r="112" spans="1:36" outlineLevel="3" x14ac:dyDescent="0.25">
      <c r="A112" s="102" t="s">
        <v>98</v>
      </c>
      <c r="B112" s="10">
        <v>9.9499999999999993</v>
      </c>
      <c r="C112" s="10"/>
      <c r="N112" s="23">
        <f t="shared" si="115"/>
        <v>0</v>
      </c>
      <c r="O112" s="23">
        <f t="shared" si="116"/>
        <v>9.9499999999999993</v>
      </c>
      <c r="P112" s="129"/>
      <c r="Q112" s="130">
        <v>0</v>
      </c>
      <c r="R112" s="11">
        <f t="shared" si="117"/>
        <v>0</v>
      </c>
      <c r="S112" s="6">
        <f t="shared" si="118"/>
        <v>0</v>
      </c>
      <c r="T112" s="20">
        <f t="shared" si="119"/>
        <v>0</v>
      </c>
      <c r="U112" s="6">
        <f t="shared" si="120"/>
        <v>0</v>
      </c>
      <c r="V112" s="6">
        <f t="shared" si="121"/>
        <v>0</v>
      </c>
      <c r="W112" s="20">
        <f t="shared" si="122"/>
        <v>0</v>
      </c>
      <c r="X112" s="6">
        <f t="shared" si="123"/>
        <v>0</v>
      </c>
      <c r="Y112" s="6">
        <f t="shared" si="124"/>
        <v>0</v>
      </c>
      <c r="Z112" s="20">
        <f t="shared" si="125"/>
        <v>0</v>
      </c>
      <c r="AA112" s="25">
        <f t="shared" si="126"/>
        <v>9.9499999999999993</v>
      </c>
      <c r="AB112" s="25">
        <f t="shared" si="127"/>
        <v>0</v>
      </c>
      <c r="AC112" s="25">
        <f t="shared" si="128"/>
        <v>9.9499999999999993</v>
      </c>
      <c r="AD112" s="25">
        <f t="shared" si="129"/>
        <v>0</v>
      </c>
      <c r="AE112" s="25">
        <f t="shared" si="130"/>
        <v>0</v>
      </c>
      <c r="AF112" s="25">
        <f t="shared" si="131"/>
        <v>0</v>
      </c>
      <c r="AG112" s="25">
        <f t="shared" si="132"/>
        <v>9.9499999999999993</v>
      </c>
      <c r="AH112" s="25">
        <f t="shared" si="133"/>
        <v>0</v>
      </c>
      <c r="AI112" s="25">
        <f t="shared" si="134"/>
        <v>9.9499999999999993</v>
      </c>
      <c r="AJ112" s="19" t="s">
        <v>61</v>
      </c>
    </row>
    <row r="113" spans="1:36" outlineLevel="3" x14ac:dyDescent="0.25">
      <c r="A113" s="102" t="s">
        <v>98</v>
      </c>
      <c r="B113" s="10">
        <v>5244.49</v>
      </c>
      <c r="C113" s="10"/>
      <c r="N113" s="23">
        <f t="shared" si="115"/>
        <v>0</v>
      </c>
      <c r="O113" s="23">
        <f t="shared" si="116"/>
        <v>5244.49</v>
      </c>
      <c r="P113" s="129"/>
      <c r="Q113" s="130">
        <v>0</v>
      </c>
      <c r="R113" s="11">
        <f t="shared" si="117"/>
        <v>0</v>
      </c>
      <c r="S113" s="6">
        <f t="shared" si="118"/>
        <v>0</v>
      </c>
      <c r="T113" s="20">
        <f t="shared" si="119"/>
        <v>0</v>
      </c>
      <c r="U113" s="6">
        <f t="shared" si="120"/>
        <v>0</v>
      </c>
      <c r="V113" s="6">
        <f t="shared" si="121"/>
        <v>0</v>
      </c>
      <c r="W113" s="20">
        <f t="shared" si="122"/>
        <v>0</v>
      </c>
      <c r="X113" s="6">
        <f t="shared" si="123"/>
        <v>0</v>
      </c>
      <c r="Y113" s="6">
        <f t="shared" si="124"/>
        <v>0</v>
      </c>
      <c r="Z113" s="20">
        <f t="shared" si="125"/>
        <v>0</v>
      </c>
      <c r="AA113" s="25">
        <f t="shared" si="126"/>
        <v>5244.49</v>
      </c>
      <c r="AB113" s="25">
        <f t="shared" si="127"/>
        <v>0</v>
      </c>
      <c r="AC113" s="25">
        <f t="shared" si="128"/>
        <v>5244.49</v>
      </c>
      <c r="AD113" s="25">
        <f t="shared" si="129"/>
        <v>0</v>
      </c>
      <c r="AE113" s="25">
        <f t="shared" si="130"/>
        <v>0</v>
      </c>
      <c r="AF113" s="25">
        <f t="shared" si="131"/>
        <v>0</v>
      </c>
      <c r="AG113" s="25">
        <f t="shared" si="132"/>
        <v>5244.49</v>
      </c>
      <c r="AH113" s="25">
        <f t="shared" si="133"/>
        <v>0</v>
      </c>
      <c r="AI113" s="25">
        <f t="shared" si="134"/>
        <v>5244.49</v>
      </c>
      <c r="AJ113" s="19" t="s">
        <v>61</v>
      </c>
    </row>
    <row r="114" spans="1:36" outlineLevel="3" x14ac:dyDescent="0.25">
      <c r="A114" s="102" t="s">
        <v>98</v>
      </c>
      <c r="B114" s="10">
        <v>-146.94</v>
      </c>
      <c r="C114" s="10">
        <v>1416.2</v>
      </c>
      <c r="N114" s="23">
        <f t="shared" si="115"/>
        <v>1416.2</v>
      </c>
      <c r="O114" s="23">
        <f t="shared" si="116"/>
        <v>1269.26</v>
      </c>
      <c r="P114" s="129"/>
      <c r="Q114" s="130">
        <v>0</v>
      </c>
      <c r="R114" s="11">
        <f t="shared" si="117"/>
        <v>1416.2</v>
      </c>
      <c r="S114" s="6">
        <f t="shared" si="118"/>
        <v>0</v>
      </c>
      <c r="T114" s="20">
        <f t="shared" si="119"/>
        <v>1416.2</v>
      </c>
      <c r="U114" s="6">
        <f t="shared" si="120"/>
        <v>0</v>
      </c>
      <c r="V114" s="6">
        <f t="shared" si="121"/>
        <v>0</v>
      </c>
      <c r="W114" s="20">
        <f t="shared" si="122"/>
        <v>0</v>
      </c>
      <c r="X114" s="6">
        <f t="shared" si="123"/>
        <v>1416.2</v>
      </c>
      <c r="Y114" s="6">
        <f t="shared" si="124"/>
        <v>0</v>
      </c>
      <c r="Z114" s="20">
        <f t="shared" si="125"/>
        <v>1416.2</v>
      </c>
      <c r="AA114" s="25">
        <f t="shared" si="126"/>
        <v>1269.26</v>
      </c>
      <c r="AB114" s="25">
        <f t="shared" si="127"/>
        <v>0</v>
      </c>
      <c r="AC114" s="25">
        <f t="shared" si="128"/>
        <v>1269.26</v>
      </c>
      <c r="AD114" s="25">
        <f t="shared" si="129"/>
        <v>0</v>
      </c>
      <c r="AE114" s="25">
        <f t="shared" si="130"/>
        <v>0</v>
      </c>
      <c r="AF114" s="25">
        <f t="shared" si="131"/>
        <v>0</v>
      </c>
      <c r="AG114" s="25">
        <f t="shared" si="132"/>
        <v>1269.26</v>
      </c>
      <c r="AH114" s="25">
        <f t="shared" si="133"/>
        <v>0</v>
      </c>
      <c r="AI114" s="25">
        <f t="shared" si="134"/>
        <v>1269.26</v>
      </c>
      <c r="AJ114" s="19" t="s">
        <v>61</v>
      </c>
    </row>
    <row r="115" spans="1:36" outlineLevel="3" x14ac:dyDescent="0.25">
      <c r="A115" s="102" t="s">
        <v>98</v>
      </c>
      <c r="B115" s="10">
        <v>28662.37</v>
      </c>
      <c r="C115" s="10">
        <v>25008.09</v>
      </c>
      <c r="N115" s="23">
        <f t="shared" si="115"/>
        <v>25008.09</v>
      </c>
      <c r="O115" s="23">
        <f t="shared" si="116"/>
        <v>53670.46</v>
      </c>
      <c r="P115" s="129"/>
      <c r="Q115" s="130">
        <v>0</v>
      </c>
      <c r="R115" s="11">
        <f t="shared" si="117"/>
        <v>25008.09</v>
      </c>
      <c r="S115" s="6">
        <f t="shared" si="118"/>
        <v>0</v>
      </c>
      <c r="T115" s="20">
        <f t="shared" si="119"/>
        <v>25008.09</v>
      </c>
      <c r="U115" s="6">
        <f t="shared" si="120"/>
        <v>0</v>
      </c>
      <c r="V115" s="6">
        <f t="shared" si="121"/>
        <v>0</v>
      </c>
      <c r="W115" s="20">
        <f t="shared" si="122"/>
        <v>0</v>
      </c>
      <c r="X115" s="6">
        <f t="shared" si="123"/>
        <v>25008.09</v>
      </c>
      <c r="Y115" s="6">
        <f t="shared" si="124"/>
        <v>0</v>
      </c>
      <c r="Z115" s="20">
        <f t="shared" si="125"/>
        <v>25008.09</v>
      </c>
      <c r="AA115" s="25">
        <f t="shared" si="126"/>
        <v>53670.46</v>
      </c>
      <c r="AB115" s="25">
        <f t="shared" si="127"/>
        <v>0</v>
      </c>
      <c r="AC115" s="25">
        <f t="shared" si="128"/>
        <v>53670.46</v>
      </c>
      <c r="AD115" s="25">
        <f t="shared" si="129"/>
        <v>0</v>
      </c>
      <c r="AE115" s="25">
        <f t="shared" si="130"/>
        <v>0</v>
      </c>
      <c r="AF115" s="25">
        <f t="shared" si="131"/>
        <v>0</v>
      </c>
      <c r="AG115" s="25">
        <f t="shared" si="132"/>
        <v>53670.46</v>
      </c>
      <c r="AH115" s="25">
        <f t="shared" si="133"/>
        <v>0</v>
      </c>
      <c r="AI115" s="25">
        <f t="shared" si="134"/>
        <v>53670.46</v>
      </c>
      <c r="AJ115" s="19" t="s">
        <v>61</v>
      </c>
    </row>
    <row r="116" spans="1:36" outlineLevel="3" x14ac:dyDescent="0.25">
      <c r="A116" s="102" t="s">
        <v>98</v>
      </c>
      <c r="B116" s="10">
        <v>7868.37</v>
      </c>
      <c r="C116" s="10">
        <v>5757.09</v>
      </c>
      <c r="N116" s="23">
        <f t="shared" si="115"/>
        <v>5757.09</v>
      </c>
      <c r="O116" s="23">
        <f t="shared" si="116"/>
        <v>13625.46</v>
      </c>
      <c r="P116" s="129"/>
      <c r="Q116" s="130">
        <v>0</v>
      </c>
      <c r="R116" s="11">
        <f t="shared" si="117"/>
        <v>5757.09</v>
      </c>
      <c r="S116" s="6">
        <f t="shared" si="118"/>
        <v>0</v>
      </c>
      <c r="T116" s="20">
        <f t="shared" si="119"/>
        <v>5757.09</v>
      </c>
      <c r="U116" s="6">
        <f t="shared" si="120"/>
        <v>0</v>
      </c>
      <c r="V116" s="6">
        <f t="shared" si="121"/>
        <v>0</v>
      </c>
      <c r="W116" s="20">
        <f t="shared" si="122"/>
        <v>0</v>
      </c>
      <c r="X116" s="6">
        <f t="shared" si="123"/>
        <v>5757.09</v>
      </c>
      <c r="Y116" s="6">
        <f t="shared" si="124"/>
        <v>0</v>
      </c>
      <c r="Z116" s="20">
        <f t="shared" si="125"/>
        <v>5757.09</v>
      </c>
      <c r="AA116" s="25">
        <f t="shared" si="126"/>
        <v>13625.46</v>
      </c>
      <c r="AB116" s="25">
        <f t="shared" si="127"/>
        <v>0</v>
      </c>
      <c r="AC116" s="25">
        <f t="shared" si="128"/>
        <v>13625.46</v>
      </c>
      <c r="AD116" s="25">
        <f t="shared" si="129"/>
        <v>0</v>
      </c>
      <c r="AE116" s="25">
        <f t="shared" si="130"/>
        <v>0</v>
      </c>
      <c r="AF116" s="25">
        <f t="shared" si="131"/>
        <v>0</v>
      </c>
      <c r="AG116" s="25">
        <f t="shared" si="132"/>
        <v>13625.46</v>
      </c>
      <c r="AH116" s="25">
        <f t="shared" si="133"/>
        <v>0</v>
      </c>
      <c r="AI116" s="25">
        <f t="shared" si="134"/>
        <v>13625.46</v>
      </c>
      <c r="AJ116" s="19" t="s">
        <v>61</v>
      </c>
    </row>
    <row r="117" spans="1:36" outlineLevel="3" x14ac:dyDescent="0.25">
      <c r="A117" s="102" t="s">
        <v>98</v>
      </c>
      <c r="B117" s="10">
        <v>47890.06</v>
      </c>
      <c r="C117" s="10">
        <v>51506.94</v>
      </c>
      <c r="N117" s="23">
        <f t="shared" si="115"/>
        <v>51506.94</v>
      </c>
      <c r="O117" s="23">
        <f t="shared" si="116"/>
        <v>99397</v>
      </c>
      <c r="P117" s="129"/>
      <c r="Q117" s="130">
        <v>0</v>
      </c>
      <c r="R117" s="11">
        <f t="shared" si="117"/>
        <v>51506.94</v>
      </c>
      <c r="S117" s="6">
        <f t="shared" si="118"/>
        <v>0</v>
      </c>
      <c r="T117" s="20">
        <f t="shared" si="119"/>
        <v>51506.94</v>
      </c>
      <c r="U117" s="6">
        <f t="shared" si="120"/>
        <v>0</v>
      </c>
      <c r="V117" s="6">
        <f t="shared" si="121"/>
        <v>0</v>
      </c>
      <c r="W117" s="20">
        <f t="shared" si="122"/>
        <v>0</v>
      </c>
      <c r="X117" s="6">
        <f t="shared" si="123"/>
        <v>51506.94</v>
      </c>
      <c r="Y117" s="6">
        <f t="shared" si="124"/>
        <v>0</v>
      </c>
      <c r="Z117" s="20">
        <f t="shared" si="125"/>
        <v>51506.94</v>
      </c>
      <c r="AA117" s="25">
        <f t="shared" si="126"/>
        <v>99397</v>
      </c>
      <c r="AB117" s="25">
        <f t="shared" si="127"/>
        <v>0</v>
      </c>
      <c r="AC117" s="25">
        <f t="shared" si="128"/>
        <v>99397</v>
      </c>
      <c r="AD117" s="25">
        <f t="shared" si="129"/>
        <v>0</v>
      </c>
      <c r="AE117" s="25">
        <f t="shared" si="130"/>
        <v>0</v>
      </c>
      <c r="AF117" s="25">
        <f t="shared" si="131"/>
        <v>0</v>
      </c>
      <c r="AG117" s="25">
        <f t="shared" si="132"/>
        <v>99397</v>
      </c>
      <c r="AH117" s="25">
        <f t="shared" si="133"/>
        <v>0</v>
      </c>
      <c r="AI117" s="25">
        <f t="shared" si="134"/>
        <v>99397</v>
      </c>
      <c r="AJ117" s="19" t="s">
        <v>61</v>
      </c>
    </row>
    <row r="118" spans="1:36" outlineLevel="3" x14ac:dyDescent="0.25">
      <c r="A118" s="102" t="s">
        <v>98</v>
      </c>
      <c r="B118" s="10">
        <v>6393.25</v>
      </c>
      <c r="C118" s="10">
        <v>8446.77</v>
      </c>
      <c r="N118" s="23">
        <f t="shared" si="115"/>
        <v>8446.77</v>
      </c>
      <c r="O118" s="23">
        <f t="shared" si="116"/>
        <v>14840.02</v>
      </c>
      <c r="P118" s="129"/>
      <c r="Q118" s="130">
        <v>0</v>
      </c>
      <c r="R118" s="11">
        <f t="shared" si="117"/>
        <v>8446.77</v>
      </c>
      <c r="S118" s="6">
        <f t="shared" si="118"/>
        <v>0</v>
      </c>
      <c r="T118" s="20">
        <f t="shared" si="119"/>
        <v>8446.77</v>
      </c>
      <c r="U118" s="6">
        <f t="shared" si="120"/>
        <v>0</v>
      </c>
      <c r="V118" s="6">
        <f t="shared" si="121"/>
        <v>0</v>
      </c>
      <c r="W118" s="20">
        <f t="shared" si="122"/>
        <v>0</v>
      </c>
      <c r="X118" s="6">
        <f t="shared" si="123"/>
        <v>8446.77</v>
      </c>
      <c r="Y118" s="6">
        <f t="shared" si="124"/>
        <v>0</v>
      </c>
      <c r="Z118" s="20">
        <f t="shared" si="125"/>
        <v>8446.77</v>
      </c>
      <c r="AA118" s="25">
        <f t="shared" si="126"/>
        <v>14840.02</v>
      </c>
      <c r="AB118" s="25">
        <f t="shared" si="127"/>
        <v>0</v>
      </c>
      <c r="AC118" s="25">
        <f t="shared" si="128"/>
        <v>14840.02</v>
      </c>
      <c r="AD118" s="25">
        <f t="shared" si="129"/>
        <v>0</v>
      </c>
      <c r="AE118" s="25">
        <f t="shared" si="130"/>
        <v>0</v>
      </c>
      <c r="AF118" s="25">
        <f t="shared" si="131"/>
        <v>0</v>
      </c>
      <c r="AG118" s="25">
        <f t="shared" si="132"/>
        <v>14840.02</v>
      </c>
      <c r="AH118" s="25">
        <f t="shared" si="133"/>
        <v>0</v>
      </c>
      <c r="AI118" s="25">
        <f t="shared" si="134"/>
        <v>14840.02</v>
      </c>
      <c r="AJ118" s="19" t="s">
        <v>61</v>
      </c>
    </row>
    <row r="119" spans="1:36" outlineLevel="3" x14ac:dyDescent="0.25">
      <c r="A119" s="102" t="s">
        <v>98</v>
      </c>
      <c r="B119" s="10">
        <v>339.12</v>
      </c>
      <c r="C119" s="10">
        <v>866.9</v>
      </c>
      <c r="N119" s="23">
        <f t="shared" si="115"/>
        <v>866.9</v>
      </c>
      <c r="O119" s="23">
        <f t="shared" si="116"/>
        <v>1206.02</v>
      </c>
      <c r="P119" s="129"/>
      <c r="Q119" s="130">
        <v>0</v>
      </c>
      <c r="R119" s="11">
        <f t="shared" si="117"/>
        <v>866.9</v>
      </c>
      <c r="S119" s="6">
        <f t="shared" si="118"/>
        <v>0</v>
      </c>
      <c r="T119" s="20">
        <f t="shared" si="119"/>
        <v>866.9</v>
      </c>
      <c r="U119" s="6">
        <f t="shared" si="120"/>
        <v>0</v>
      </c>
      <c r="V119" s="6">
        <f t="shared" si="121"/>
        <v>0</v>
      </c>
      <c r="W119" s="20">
        <f t="shared" si="122"/>
        <v>0</v>
      </c>
      <c r="X119" s="6">
        <f t="shared" si="123"/>
        <v>866.9</v>
      </c>
      <c r="Y119" s="6">
        <f t="shared" si="124"/>
        <v>0</v>
      </c>
      <c r="Z119" s="20">
        <f t="shared" si="125"/>
        <v>866.9</v>
      </c>
      <c r="AA119" s="25">
        <f t="shared" si="126"/>
        <v>1206.02</v>
      </c>
      <c r="AB119" s="25">
        <f t="shared" si="127"/>
        <v>0</v>
      </c>
      <c r="AC119" s="25">
        <f t="shared" si="128"/>
        <v>1206.02</v>
      </c>
      <c r="AD119" s="25">
        <f t="shared" si="129"/>
        <v>0</v>
      </c>
      <c r="AE119" s="25">
        <f t="shared" si="130"/>
        <v>0</v>
      </c>
      <c r="AF119" s="25">
        <f t="shared" si="131"/>
        <v>0</v>
      </c>
      <c r="AG119" s="25">
        <f t="shared" si="132"/>
        <v>1206.02</v>
      </c>
      <c r="AH119" s="25">
        <f t="shared" si="133"/>
        <v>0</v>
      </c>
      <c r="AI119" s="25">
        <f t="shared" si="134"/>
        <v>1206.02</v>
      </c>
      <c r="AJ119" s="19" t="s">
        <v>61</v>
      </c>
    </row>
    <row r="120" spans="1:36" outlineLevel="3" x14ac:dyDescent="0.25">
      <c r="A120" s="102" t="s">
        <v>98</v>
      </c>
      <c r="B120" s="10">
        <v>2456.88</v>
      </c>
      <c r="C120" s="10">
        <v>38526.410000000003</v>
      </c>
      <c r="N120" s="23">
        <f t="shared" si="115"/>
        <v>38526.410000000003</v>
      </c>
      <c r="O120" s="23">
        <f t="shared" si="116"/>
        <v>40983.29</v>
      </c>
      <c r="P120" s="129"/>
      <c r="Q120" s="130">
        <v>0</v>
      </c>
      <c r="R120" s="11">
        <f t="shared" si="117"/>
        <v>38526.410000000003</v>
      </c>
      <c r="S120" s="6">
        <f t="shared" si="118"/>
        <v>0</v>
      </c>
      <c r="T120" s="20">
        <f t="shared" si="119"/>
        <v>38526.410000000003</v>
      </c>
      <c r="U120" s="6">
        <f t="shared" si="120"/>
        <v>0</v>
      </c>
      <c r="V120" s="6">
        <f t="shared" si="121"/>
        <v>0</v>
      </c>
      <c r="W120" s="20">
        <f t="shared" si="122"/>
        <v>0</v>
      </c>
      <c r="X120" s="6">
        <f t="shared" si="123"/>
        <v>38526.410000000003</v>
      </c>
      <c r="Y120" s="6">
        <f t="shared" si="124"/>
        <v>0</v>
      </c>
      <c r="Z120" s="20">
        <f t="shared" si="125"/>
        <v>38526.410000000003</v>
      </c>
      <c r="AA120" s="25">
        <f t="shared" si="126"/>
        <v>40983.29</v>
      </c>
      <c r="AB120" s="25">
        <f t="shared" si="127"/>
        <v>0</v>
      </c>
      <c r="AC120" s="25">
        <f t="shared" si="128"/>
        <v>40983.29</v>
      </c>
      <c r="AD120" s="25">
        <f t="shared" si="129"/>
        <v>0</v>
      </c>
      <c r="AE120" s="25">
        <f t="shared" si="130"/>
        <v>0</v>
      </c>
      <c r="AF120" s="25">
        <f t="shared" si="131"/>
        <v>0</v>
      </c>
      <c r="AG120" s="25">
        <f t="shared" si="132"/>
        <v>40983.29</v>
      </c>
      <c r="AH120" s="25">
        <f t="shared" si="133"/>
        <v>0</v>
      </c>
      <c r="AI120" s="25">
        <f t="shared" si="134"/>
        <v>40983.29</v>
      </c>
      <c r="AJ120" s="19" t="s">
        <v>61</v>
      </c>
    </row>
    <row r="121" spans="1:36" outlineLevel="3" x14ac:dyDescent="0.25">
      <c r="A121" s="102" t="s">
        <v>98</v>
      </c>
      <c r="B121" s="10">
        <v>148836.92000000001</v>
      </c>
      <c r="C121" s="10">
        <v>12620.5</v>
      </c>
      <c r="N121" s="23">
        <f t="shared" si="115"/>
        <v>12620.5</v>
      </c>
      <c r="O121" s="23">
        <f t="shared" si="116"/>
        <v>161457.42000000001</v>
      </c>
      <c r="P121" s="129"/>
      <c r="Q121" s="130">
        <v>0</v>
      </c>
      <c r="R121" s="11">
        <f t="shared" si="117"/>
        <v>12620.5</v>
      </c>
      <c r="S121" s="6">
        <f t="shared" si="118"/>
        <v>0</v>
      </c>
      <c r="T121" s="20">
        <f t="shared" si="119"/>
        <v>12620.5</v>
      </c>
      <c r="U121" s="6">
        <f t="shared" si="120"/>
        <v>0</v>
      </c>
      <c r="V121" s="6">
        <f t="shared" si="121"/>
        <v>0</v>
      </c>
      <c r="W121" s="20">
        <f t="shared" si="122"/>
        <v>0</v>
      </c>
      <c r="X121" s="6">
        <f t="shared" si="123"/>
        <v>12620.5</v>
      </c>
      <c r="Y121" s="6">
        <f t="shared" si="124"/>
        <v>0</v>
      </c>
      <c r="Z121" s="20">
        <f t="shared" si="125"/>
        <v>12620.5</v>
      </c>
      <c r="AA121" s="25">
        <f t="shared" si="126"/>
        <v>161457.42000000001</v>
      </c>
      <c r="AB121" s="25">
        <f t="shared" si="127"/>
        <v>0</v>
      </c>
      <c r="AC121" s="25">
        <f t="shared" si="128"/>
        <v>161457.42000000001</v>
      </c>
      <c r="AD121" s="25">
        <f t="shared" si="129"/>
        <v>0</v>
      </c>
      <c r="AE121" s="25">
        <f t="shared" si="130"/>
        <v>0</v>
      </c>
      <c r="AF121" s="25">
        <f t="shared" si="131"/>
        <v>0</v>
      </c>
      <c r="AG121" s="25">
        <f t="shared" si="132"/>
        <v>161457.42000000001</v>
      </c>
      <c r="AH121" s="25">
        <f t="shared" si="133"/>
        <v>0</v>
      </c>
      <c r="AI121" s="25">
        <f t="shared" si="134"/>
        <v>161457.42000000001</v>
      </c>
      <c r="AJ121" s="19" t="s">
        <v>61</v>
      </c>
    </row>
    <row r="122" spans="1:36" outlineLevel="2" x14ac:dyDescent="0.25">
      <c r="A122" s="102"/>
      <c r="B122" s="108"/>
      <c r="C122" s="108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9"/>
      <c r="O122" s="109"/>
      <c r="P122" s="129"/>
      <c r="Q122" s="130"/>
      <c r="R122" s="11">
        <f t="shared" ref="R122:Z122" si="135">SUBTOTAL(9,R109:R121)</f>
        <v>142672.95000000001</v>
      </c>
      <c r="S122" s="6">
        <f t="shared" si="135"/>
        <v>0</v>
      </c>
      <c r="T122" s="20">
        <f t="shared" si="135"/>
        <v>142672.95000000001</v>
      </c>
      <c r="U122" s="6">
        <f t="shared" si="135"/>
        <v>0</v>
      </c>
      <c r="V122" s="6">
        <f t="shared" si="135"/>
        <v>0</v>
      </c>
      <c r="W122" s="20">
        <f t="shared" si="135"/>
        <v>0</v>
      </c>
      <c r="X122" s="6">
        <f t="shared" si="135"/>
        <v>142672.95000000001</v>
      </c>
      <c r="Y122" s="6">
        <f t="shared" si="135"/>
        <v>0</v>
      </c>
      <c r="Z122" s="20">
        <f t="shared" si="135"/>
        <v>142672.95000000001</v>
      </c>
      <c r="AA122" s="25"/>
      <c r="AB122" s="25"/>
      <c r="AC122" s="25"/>
      <c r="AD122" s="25"/>
      <c r="AE122" s="25"/>
      <c r="AF122" s="25"/>
      <c r="AG122" s="25"/>
      <c r="AH122" s="25"/>
      <c r="AI122" s="25"/>
      <c r="AJ122" s="131" t="s">
        <v>267</v>
      </c>
    </row>
    <row r="123" spans="1:36" outlineLevel="3" x14ac:dyDescent="0.25">
      <c r="A123" s="102" t="s">
        <v>98</v>
      </c>
      <c r="B123" s="10">
        <v>1380.83</v>
      </c>
      <c r="C123" s="10"/>
      <c r="N123" s="23">
        <f t="shared" ref="N123:N129" si="136">C123</f>
        <v>0</v>
      </c>
      <c r="O123" s="23">
        <f t="shared" ref="O123:O129" si="137">SUM(B123:M123)</f>
        <v>1380.83</v>
      </c>
      <c r="P123" s="129"/>
      <c r="Q123" s="130">
        <v>1</v>
      </c>
      <c r="R123" s="11">
        <f t="shared" ref="R123:R129" si="138">IF(LEFT(AJ123,6)="Direct",N123,0)</f>
        <v>0</v>
      </c>
      <c r="S123" s="6">
        <f t="shared" ref="S123:S129" si="139">N123-R123</f>
        <v>0</v>
      </c>
      <c r="T123" s="20">
        <f t="shared" ref="T123:T129" si="140">R123+S123</f>
        <v>0</v>
      </c>
      <c r="U123" s="6">
        <f t="shared" ref="U123:U129" si="141">IF(LEFT(AJ123,9)="direct-wa", N123,0)</f>
        <v>0</v>
      </c>
      <c r="V123" s="6">
        <f t="shared" ref="V123:V129" si="142">IF(AJ123="direct-wa",0,N123*Q123)</f>
        <v>0</v>
      </c>
      <c r="W123" s="20">
        <f t="shared" ref="W123:W129" si="143">U123+V123</f>
        <v>0</v>
      </c>
      <c r="X123" s="6">
        <f t="shared" ref="X123:X129" si="144">IF(LEFT(AJ123,9)="direct-or",N123,0)</f>
        <v>0</v>
      </c>
      <c r="Y123" s="6">
        <f t="shared" ref="Y123:Y129" si="145">S123-V123</f>
        <v>0</v>
      </c>
      <c r="Z123" s="20">
        <f t="shared" ref="Z123:Z129" si="146">X123+Y123</f>
        <v>0</v>
      </c>
      <c r="AA123" s="25">
        <f t="shared" ref="AA123:AA129" si="147">IF(LEFT(AJ123,6)="Direct",O123,0)</f>
        <v>1380.83</v>
      </c>
      <c r="AB123" s="25">
        <f t="shared" ref="AB123:AB129" si="148">O123-AA123</f>
        <v>0</v>
      </c>
      <c r="AC123" s="25">
        <f t="shared" ref="AC123:AC129" si="149">AA123+AB123</f>
        <v>1380.83</v>
      </c>
      <c r="AD123" s="25">
        <f t="shared" ref="AD123:AD129" si="150">IF(LEFT(AJ123,9)="direct-wa", O123,0)</f>
        <v>1380.83</v>
      </c>
      <c r="AE123" s="25">
        <f t="shared" ref="AE123:AE129" si="151">IF(AJ123="direct-wa",0,O123*Q123)</f>
        <v>0</v>
      </c>
      <c r="AF123" s="25">
        <f t="shared" ref="AF123:AF129" si="152">AD123+AE123</f>
        <v>1380.83</v>
      </c>
      <c r="AG123" s="25">
        <f t="shared" ref="AG123:AG129" si="153">IF(LEFT(AJ123,9)="direct-or",O123,0)</f>
        <v>0</v>
      </c>
      <c r="AH123" s="25">
        <f t="shared" ref="AH123:AH129" si="154">AB123-AE123</f>
        <v>0</v>
      </c>
      <c r="AI123" s="25">
        <f t="shared" ref="AI123:AI129" si="155">AG123+AH123</f>
        <v>0</v>
      </c>
      <c r="AJ123" s="19" t="s">
        <v>66</v>
      </c>
    </row>
    <row r="124" spans="1:36" outlineLevel="3" x14ac:dyDescent="0.25">
      <c r="A124" s="102" t="s">
        <v>98</v>
      </c>
      <c r="B124" s="10">
        <v>3765.34</v>
      </c>
      <c r="C124" s="10">
        <v>3731.42</v>
      </c>
      <c r="N124" s="23">
        <f t="shared" si="136"/>
        <v>3731.42</v>
      </c>
      <c r="O124" s="23">
        <f t="shared" si="137"/>
        <v>7496.76</v>
      </c>
      <c r="P124" s="129"/>
      <c r="Q124" s="130">
        <v>1</v>
      </c>
      <c r="R124" s="11">
        <f t="shared" si="138"/>
        <v>3731.42</v>
      </c>
      <c r="S124" s="6">
        <f t="shared" si="139"/>
        <v>0</v>
      </c>
      <c r="T124" s="20">
        <f t="shared" si="140"/>
        <v>3731.42</v>
      </c>
      <c r="U124" s="6">
        <f t="shared" si="141"/>
        <v>3731.42</v>
      </c>
      <c r="V124" s="6">
        <f t="shared" si="142"/>
        <v>0</v>
      </c>
      <c r="W124" s="20">
        <f t="shared" si="143"/>
        <v>3731.42</v>
      </c>
      <c r="X124" s="6">
        <f t="shared" si="144"/>
        <v>0</v>
      </c>
      <c r="Y124" s="6">
        <f t="shared" si="145"/>
        <v>0</v>
      </c>
      <c r="Z124" s="20">
        <f t="shared" si="146"/>
        <v>0</v>
      </c>
      <c r="AA124" s="25">
        <f t="shared" si="147"/>
        <v>7496.76</v>
      </c>
      <c r="AB124" s="25">
        <f t="shared" si="148"/>
        <v>0</v>
      </c>
      <c r="AC124" s="25">
        <f t="shared" si="149"/>
        <v>7496.76</v>
      </c>
      <c r="AD124" s="25">
        <f t="shared" si="150"/>
        <v>7496.76</v>
      </c>
      <c r="AE124" s="25">
        <f t="shared" si="151"/>
        <v>0</v>
      </c>
      <c r="AF124" s="25">
        <f t="shared" si="152"/>
        <v>7496.76</v>
      </c>
      <c r="AG124" s="25">
        <f t="shared" si="153"/>
        <v>0</v>
      </c>
      <c r="AH124" s="25">
        <f t="shared" si="154"/>
        <v>0</v>
      </c>
      <c r="AI124" s="25">
        <f t="shared" si="155"/>
        <v>0</v>
      </c>
      <c r="AJ124" s="19" t="s">
        <v>66</v>
      </c>
    </row>
    <row r="125" spans="1:36" outlineLevel="3" x14ac:dyDescent="0.25">
      <c r="A125" s="102" t="s">
        <v>98</v>
      </c>
      <c r="B125" s="10"/>
      <c r="C125" s="10"/>
      <c r="N125" s="23">
        <f t="shared" si="136"/>
        <v>0</v>
      </c>
      <c r="O125" s="23">
        <f t="shared" si="137"/>
        <v>0</v>
      </c>
      <c r="P125" s="129"/>
      <c r="Q125" s="130">
        <v>1</v>
      </c>
      <c r="R125" s="11">
        <f t="shared" si="138"/>
        <v>0</v>
      </c>
      <c r="S125" s="6">
        <f t="shared" si="139"/>
        <v>0</v>
      </c>
      <c r="T125" s="20">
        <f t="shared" si="140"/>
        <v>0</v>
      </c>
      <c r="U125" s="6">
        <f t="shared" si="141"/>
        <v>0</v>
      </c>
      <c r="V125" s="6">
        <f t="shared" si="142"/>
        <v>0</v>
      </c>
      <c r="W125" s="20">
        <f t="shared" si="143"/>
        <v>0</v>
      </c>
      <c r="X125" s="6">
        <f t="shared" si="144"/>
        <v>0</v>
      </c>
      <c r="Y125" s="6">
        <f t="shared" si="145"/>
        <v>0</v>
      </c>
      <c r="Z125" s="20">
        <f t="shared" si="146"/>
        <v>0</v>
      </c>
      <c r="AA125" s="25">
        <f t="shared" si="147"/>
        <v>0</v>
      </c>
      <c r="AB125" s="25">
        <f t="shared" si="148"/>
        <v>0</v>
      </c>
      <c r="AC125" s="25">
        <f t="shared" si="149"/>
        <v>0</v>
      </c>
      <c r="AD125" s="25">
        <f t="shared" si="150"/>
        <v>0</v>
      </c>
      <c r="AE125" s="25">
        <f t="shared" si="151"/>
        <v>0</v>
      </c>
      <c r="AF125" s="25">
        <f t="shared" si="152"/>
        <v>0</v>
      </c>
      <c r="AG125" s="25">
        <f t="shared" si="153"/>
        <v>0</v>
      </c>
      <c r="AH125" s="25">
        <f t="shared" si="154"/>
        <v>0</v>
      </c>
      <c r="AI125" s="25">
        <f t="shared" si="155"/>
        <v>0</v>
      </c>
      <c r="AJ125" s="19" t="s">
        <v>66</v>
      </c>
    </row>
    <row r="126" spans="1:36" outlineLevel="3" x14ac:dyDescent="0.25">
      <c r="A126" s="102" t="s">
        <v>98</v>
      </c>
      <c r="B126" s="10"/>
      <c r="C126" s="10"/>
      <c r="N126" s="23">
        <f t="shared" si="136"/>
        <v>0</v>
      </c>
      <c r="O126" s="23">
        <f t="shared" si="137"/>
        <v>0</v>
      </c>
      <c r="P126" s="129"/>
      <c r="Q126" s="130">
        <v>1</v>
      </c>
      <c r="R126" s="11">
        <f t="shared" si="138"/>
        <v>0</v>
      </c>
      <c r="S126" s="6">
        <f t="shared" si="139"/>
        <v>0</v>
      </c>
      <c r="T126" s="20">
        <f t="shared" si="140"/>
        <v>0</v>
      </c>
      <c r="U126" s="6">
        <f t="shared" si="141"/>
        <v>0</v>
      </c>
      <c r="V126" s="6">
        <f t="shared" si="142"/>
        <v>0</v>
      </c>
      <c r="W126" s="20">
        <f t="shared" si="143"/>
        <v>0</v>
      </c>
      <c r="X126" s="6">
        <f t="shared" si="144"/>
        <v>0</v>
      </c>
      <c r="Y126" s="6">
        <f t="shared" si="145"/>
        <v>0</v>
      </c>
      <c r="Z126" s="20">
        <f t="shared" si="146"/>
        <v>0</v>
      </c>
      <c r="AA126" s="25">
        <f t="shared" si="147"/>
        <v>0</v>
      </c>
      <c r="AB126" s="25">
        <f t="shared" si="148"/>
        <v>0</v>
      </c>
      <c r="AC126" s="25">
        <f t="shared" si="149"/>
        <v>0</v>
      </c>
      <c r="AD126" s="25">
        <f t="shared" si="150"/>
        <v>0</v>
      </c>
      <c r="AE126" s="25">
        <f t="shared" si="151"/>
        <v>0</v>
      </c>
      <c r="AF126" s="25">
        <f t="shared" si="152"/>
        <v>0</v>
      </c>
      <c r="AG126" s="25">
        <f t="shared" si="153"/>
        <v>0</v>
      </c>
      <c r="AH126" s="25">
        <f t="shared" si="154"/>
        <v>0</v>
      </c>
      <c r="AI126" s="25">
        <f t="shared" si="155"/>
        <v>0</v>
      </c>
      <c r="AJ126" s="19" t="s">
        <v>65</v>
      </c>
    </row>
    <row r="127" spans="1:36" outlineLevel="3" x14ac:dyDescent="0.25">
      <c r="A127" s="102" t="s">
        <v>98</v>
      </c>
      <c r="B127" s="10">
        <v>2989.54</v>
      </c>
      <c r="C127" s="10">
        <v>3793.42</v>
      </c>
      <c r="N127" s="23">
        <f t="shared" si="136"/>
        <v>3793.42</v>
      </c>
      <c r="O127" s="23">
        <f t="shared" si="137"/>
        <v>6782.96</v>
      </c>
      <c r="P127" s="129"/>
      <c r="Q127" s="130">
        <v>1</v>
      </c>
      <c r="R127" s="11">
        <f t="shared" si="138"/>
        <v>3793.42</v>
      </c>
      <c r="S127" s="6">
        <f t="shared" si="139"/>
        <v>0</v>
      </c>
      <c r="T127" s="20">
        <f t="shared" si="140"/>
        <v>3793.42</v>
      </c>
      <c r="U127" s="6">
        <f t="shared" si="141"/>
        <v>3793.42</v>
      </c>
      <c r="V127" s="6">
        <f t="shared" si="142"/>
        <v>0</v>
      </c>
      <c r="W127" s="20">
        <f t="shared" si="143"/>
        <v>3793.42</v>
      </c>
      <c r="X127" s="6">
        <f t="shared" si="144"/>
        <v>0</v>
      </c>
      <c r="Y127" s="6">
        <f t="shared" si="145"/>
        <v>0</v>
      </c>
      <c r="Z127" s="20">
        <f t="shared" si="146"/>
        <v>0</v>
      </c>
      <c r="AA127" s="25">
        <f t="shared" si="147"/>
        <v>6782.96</v>
      </c>
      <c r="AB127" s="25">
        <f t="shared" si="148"/>
        <v>0</v>
      </c>
      <c r="AC127" s="25">
        <f t="shared" si="149"/>
        <v>6782.96</v>
      </c>
      <c r="AD127" s="25">
        <f t="shared" si="150"/>
        <v>6782.96</v>
      </c>
      <c r="AE127" s="25">
        <f t="shared" si="151"/>
        <v>0</v>
      </c>
      <c r="AF127" s="25">
        <f t="shared" si="152"/>
        <v>6782.96</v>
      </c>
      <c r="AG127" s="25">
        <f t="shared" si="153"/>
        <v>0</v>
      </c>
      <c r="AH127" s="25">
        <f t="shared" si="154"/>
        <v>0</v>
      </c>
      <c r="AI127" s="25">
        <f t="shared" si="155"/>
        <v>0</v>
      </c>
      <c r="AJ127" s="19" t="s">
        <v>66</v>
      </c>
    </row>
    <row r="128" spans="1:36" outlineLevel="3" x14ac:dyDescent="0.25">
      <c r="A128" s="102" t="s">
        <v>98</v>
      </c>
      <c r="B128" s="10"/>
      <c r="C128" s="10">
        <v>4560.21</v>
      </c>
      <c r="N128" s="23">
        <f t="shared" si="136"/>
        <v>4560.21</v>
      </c>
      <c r="O128" s="23">
        <f t="shared" si="137"/>
        <v>4560.21</v>
      </c>
      <c r="P128" s="129"/>
      <c r="Q128" s="130">
        <v>1</v>
      </c>
      <c r="R128" s="11">
        <f t="shared" si="138"/>
        <v>4560.21</v>
      </c>
      <c r="S128" s="6">
        <f t="shared" si="139"/>
        <v>0</v>
      </c>
      <c r="T128" s="20">
        <f t="shared" si="140"/>
        <v>4560.21</v>
      </c>
      <c r="U128" s="6">
        <f t="shared" si="141"/>
        <v>4560.21</v>
      </c>
      <c r="V128" s="6">
        <f t="shared" si="142"/>
        <v>0</v>
      </c>
      <c r="W128" s="20">
        <f t="shared" si="143"/>
        <v>4560.21</v>
      </c>
      <c r="X128" s="6">
        <f t="shared" si="144"/>
        <v>0</v>
      </c>
      <c r="Y128" s="6">
        <f t="shared" si="145"/>
        <v>0</v>
      </c>
      <c r="Z128" s="20">
        <f t="shared" si="146"/>
        <v>0</v>
      </c>
      <c r="AA128" s="25">
        <f t="shared" si="147"/>
        <v>4560.21</v>
      </c>
      <c r="AB128" s="25">
        <f t="shared" si="148"/>
        <v>0</v>
      </c>
      <c r="AC128" s="25">
        <f t="shared" si="149"/>
        <v>4560.21</v>
      </c>
      <c r="AD128" s="25">
        <f t="shared" si="150"/>
        <v>4560.21</v>
      </c>
      <c r="AE128" s="25">
        <f t="shared" si="151"/>
        <v>0</v>
      </c>
      <c r="AF128" s="25">
        <f t="shared" si="152"/>
        <v>4560.21</v>
      </c>
      <c r="AG128" s="25">
        <f t="shared" si="153"/>
        <v>0</v>
      </c>
      <c r="AH128" s="25">
        <f t="shared" si="154"/>
        <v>0</v>
      </c>
      <c r="AI128" s="25">
        <f t="shared" si="155"/>
        <v>0</v>
      </c>
      <c r="AJ128" s="19" t="s">
        <v>66</v>
      </c>
    </row>
    <row r="129" spans="1:36" outlineLevel="3" x14ac:dyDescent="0.25">
      <c r="A129" s="102" t="s">
        <v>98</v>
      </c>
      <c r="B129" s="10">
        <v>27802.84</v>
      </c>
      <c r="C129" s="10">
        <v>15124.3</v>
      </c>
      <c r="N129" s="23">
        <f t="shared" si="136"/>
        <v>15124.3</v>
      </c>
      <c r="O129" s="23">
        <f t="shared" si="137"/>
        <v>42927.14</v>
      </c>
      <c r="P129" s="129"/>
      <c r="Q129" s="130">
        <v>1</v>
      </c>
      <c r="R129" s="11">
        <f t="shared" si="138"/>
        <v>15124.3</v>
      </c>
      <c r="S129" s="6">
        <f t="shared" si="139"/>
        <v>0</v>
      </c>
      <c r="T129" s="20">
        <f t="shared" si="140"/>
        <v>15124.3</v>
      </c>
      <c r="U129" s="6">
        <f t="shared" si="141"/>
        <v>15124.3</v>
      </c>
      <c r="V129" s="6">
        <f t="shared" si="142"/>
        <v>0</v>
      </c>
      <c r="W129" s="20">
        <f t="shared" si="143"/>
        <v>15124.3</v>
      </c>
      <c r="X129" s="6">
        <f t="shared" si="144"/>
        <v>0</v>
      </c>
      <c r="Y129" s="6">
        <f t="shared" si="145"/>
        <v>0</v>
      </c>
      <c r="Z129" s="20">
        <f t="shared" si="146"/>
        <v>0</v>
      </c>
      <c r="AA129" s="25">
        <f t="shared" si="147"/>
        <v>42927.14</v>
      </c>
      <c r="AB129" s="25">
        <f t="shared" si="148"/>
        <v>0</v>
      </c>
      <c r="AC129" s="25">
        <f t="shared" si="149"/>
        <v>42927.14</v>
      </c>
      <c r="AD129" s="25">
        <f t="shared" si="150"/>
        <v>42927.14</v>
      </c>
      <c r="AE129" s="25">
        <f t="shared" si="151"/>
        <v>0</v>
      </c>
      <c r="AF129" s="25">
        <f t="shared" si="152"/>
        <v>42927.14</v>
      </c>
      <c r="AG129" s="25">
        <f t="shared" si="153"/>
        <v>0</v>
      </c>
      <c r="AH129" s="25">
        <f t="shared" si="154"/>
        <v>0</v>
      </c>
      <c r="AI129" s="25">
        <f t="shared" si="155"/>
        <v>0</v>
      </c>
      <c r="AJ129" s="19" t="s">
        <v>65</v>
      </c>
    </row>
    <row r="130" spans="1:36" outlineLevel="2" x14ac:dyDescent="0.25">
      <c r="A130" s="102"/>
      <c r="B130" s="108"/>
      <c r="C130" s="108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9"/>
      <c r="O130" s="109"/>
      <c r="P130" s="129"/>
      <c r="Q130" s="130"/>
      <c r="R130" s="11">
        <f t="shared" ref="R130:Z130" si="156">SUBTOTAL(9,R123:R129)</f>
        <v>27209.35</v>
      </c>
      <c r="S130" s="6">
        <f t="shared" si="156"/>
        <v>0</v>
      </c>
      <c r="T130" s="20">
        <f t="shared" si="156"/>
        <v>27209.35</v>
      </c>
      <c r="U130" s="6">
        <f t="shared" si="156"/>
        <v>27209.35</v>
      </c>
      <c r="V130" s="6">
        <f t="shared" si="156"/>
        <v>0</v>
      </c>
      <c r="W130" s="20">
        <f t="shared" si="156"/>
        <v>27209.35</v>
      </c>
      <c r="X130" s="6">
        <f t="shared" si="156"/>
        <v>0</v>
      </c>
      <c r="Y130" s="6">
        <f t="shared" si="156"/>
        <v>0</v>
      </c>
      <c r="Z130" s="20">
        <f t="shared" si="156"/>
        <v>0</v>
      </c>
      <c r="AA130" s="25"/>
      <c r="AB130" s="25"/>
      <c r="AC130" s="25"/>
      <c r="AD130" s="25"/>
      <c r="AE130" s="25"/>
      <c r="AF130" s="25"/>
      <c r="AG130" s="25"/>
      <c r="AH130" s="25"/>
      <c r="AI130" s="25"/>
      <c r="AJ130" s="131" t="s">
        <v>272</v>
      </c>
    </row>
    <row r="131" spans="1:36" outlineLevel="3" x14ac:dyDescent="0.25">
      <c r="A131" s="102" t="s">
        <v>98</v>
      </c>
      <c r="B131" s="10"/>
      <c r="C131" s="10"/>
      <c r="N131" s="23">
        <f>C131</f>
        <v>0</v>
      </c>
      <c r="O131" s="23">
        <f>SUM(B131:M131)</f>
        <v>0</v>
      </c>
      <c r="P131" s="129"/>
      <c r="Q131" s="130">
        <v>9.9400000000000002E-2</v>
      </c>
      <c r="R131" s="11">
        <f>IF(LEFT(AJ131,6)="Direct",N131,0)</f>
        <v>0</v>
      </c>
      <c r="S131" s="6">
        <f>N131-R131</f>
        <v>0</v>
      </c>
      <c r="T131" s="20">
        <f>R131+S131</f>
        <v>0</v>
      </c>
      <c r="U131" s="6">
        <f>IF(LEFT(AJ131,9)="direct-wa", N131,0)</f>
        <v>0</v>
      </c>
      <c r="V131" s="6">
        <f>IF(AJ131="direct-wa",0,N131*Q131)</f>
        <v>0</v>
      </c>
      <c r="W131" s="20">
        <f>U131+V131</f>
        <v>0</v>
      </c>
      <c r="X131" s="6">
        <f>IF(LEFT(AJ131,9)="direct-or",N131,0)</f>
        <v>0</v>
      </c>
      <c r="Y131" s="6">
        <f>S131-V131</f>
        <v>0</v>
      </c>
      <c r="Z131" s="20">
        <f>X131+Y131</f>
        <v>0</v>
      </c>
      <c r="AA131" s="25">
        <f>IF(LEFT(AJ131,6)="Direct",O131,0)</f>
        <v>0</v>
      </c>
      <c r="AB131" s="25">
        <f>O131-AA131</f>
        <v>0</v>
      </c>
      <c r="AC131" s="25">
        <f>AA131+AB131</f>
        <v>0</v>
      </c>
      <c r="AD131" s="25">
        <f>IF(LEFT(AJ131,9)="direct-wa", O131,0)</f>
        <v>0</v>
      </c>
      <c r="AE131" s="25">
        <f>IF(AJ131="direct-wa",0,O131*Q131)</f>
        <v>0</v>
      </c>
      <c r="AF131" s="25">
        <f>AD131+AE131</f>
        <v>0</v>
      </c>
      <c r="AG131" s="25">
        <f>IF(LEFT(AJ131,9)="direct-or",O131,0)</f>
        <v>0</v>
      </c>
      <c r="AH131" s="25">
        <f>AB131-AE131</f>
        <v>0</v>
      </c>
      <c r="AI131" s="25">
        <f>AG131+AH131</f>
        <v>0</v>
      </c>
      <c r="AJ131" s="19" t="s">
        <v>57</v>
      </c>
    </row>
    <row r="132" spans="1:36" outlineLevel="2" x14ac:dyDescent="0.25">
      <c r="A132" s="102"/>
      <c r="B132" s="108"/>
      <c r="C132" s="108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9"/>
      <c r="O132" s="109"/>
      <c r="P132" s="129"/>
      <c r="Q132" s="130"/>
      <c r="R132" s="11">
        <f t="shared" ref="R132:Z132" si="157">SUBTOTAL(9,R131:R131)</f>
        <v>0</v>
      </c>
      <c r="S132" s="6">
        <f t="shared" si="157"/>
        <v>0</v>
      </c>
      <c r="T132" s="20">
        <f t="shared" si="157"/>
        <v>0</v>
      </c>
      <c r="U132" s="6">
        <f t="shared" si="157"/>
        <v>0</v>
      </c>
      <c r="V132" s="6">
        <f t="shared" si="157"/>
        <v>0</v>
      </c>
      <c r="W132" s="20">
        <f t="shared" si="157"/>
        <v>0</v>
      </c>
      <c r="X132" s="6">
        <f t="shared" si="157"/>
        <v>0</v>
      </c>
      <c r="Y132" s="6">
        <f t="shared" si="157"/>
        <v>0</v>
      </c>
      <c r="Z132" s="20">
        <f t="shared" si="157"/>
        <v>0</v>
      </c>
      <c r="AA132" s="25"/>
      <c r="AB132" s="25"/>
      <c r="AC132" s="25"/>
      <c r="AD132" s="25"/>
      <c r="AE132" s="25"/>
      <c r="AF132" s="25"/>
      <c r="AG132" s="25"/>
      <c r="AH132" s="25"/>
      <c r="AI132" s="25"/>
      <c r="AJ132" s="131" t="s">
        <v>274</v>
      </c>
    </row>
    <row r="133" spans="1:36" outlineLevel="3" x14ac:dyDescent="0.25">
      <c r="A133" s="102" t="s">
        <v>98</v>
      </c>
      <c r="B133" s="10">
        <v>542.76</v>
      </c>
      <c r="C133" s="10"/>
      <c r="N133" s="23">
        <f t="shared" ref="N133:N145" si="158">C133</f>
        <v>0</v>
      </c>
      <c r="O133" s="23">
        <f t="shared" ref="O133:O145" si="159">SUM(B133:M133)</f>
        <v>542.76</v>
      </c>
      <c r="P133" s="129"/>
      <c r="Q133" s="130">
        <v>7.9699999999999993E-2</v>
      </c>
      <c r="R133" s="11">
        <f t="shared" ref="R133:R145" si="160">IF(LEFT(AJ133,6)="Direct",N133,0)</f>
        <v>0</v>
      </c>
      <c r="S133" s="6">
        <f t="shared" ref="S133:S145" si="161">N133-R133</f>
        <v>0</v>
      </c>
      <c r="T133" s="20">
        <f t="shared" ref="T133:T145" si="162">R133+S133</f>
        <v>0</v>
      </c>
      <c r="U133" s="6">
        <f t="shared" ref="U133:U145" si="163">IF(LEFT(AJ133,9)="direct-wa", N133,0)</f>
        <v>0</v>
      </c>
      <c r="V133" s="6">
        <f t="shared" ref="V133:V145" si="164">IF(AJ133="direct-wa",0,N133*Q133)</f>
        <v>0</v>
      </c>
      <c r="W133" s="20">
        <f t="shared" ref="W133:W145" si="165">U133+V133</f>
        <v>0</v>
      </c>
      <c r="X133" s="6">
        <f t="shared" ref="X133:X145" si="166">IF(LEFT(AJ133,9)="direct-or",N133,0)</f>
        <v>0</v>
      </c>
      <c r="Y133" s="6">
        <f t="shared" ref="Y133:Y145" si="167">S133-V133</f>
        <v>0</v>
      </c>
      <c r="Z133" s="20">
        <f t="shared" ref="Z133:Z145" si="168">X133+Y133</f>
        <v>0</v>
      </c>
      <c r="AA133" s="25">
        <f t="shared" ref="AA133:AA145" si="169">IF(LEFT(AJ133,6)="Direct",O133,0)</f>
        <v>0</v>
      </c>
      <c r="AB133" s="25">
        <f t="shared" ref="AB133:AB145" si="170">O133-AA133</f>
        <v>542.76</v>
      </c>
      <c r="AC133" s="25">
        <f t="shared" ref="AC133:AC145" si="171">AA133+AB133</f>
        <v>542.76</v>
      </c>
      <c r="AD133" s="25">
        <f t="shared" ref="AD133:AD145" si="172">IF(LEFT(AJ133,9)="direct-wa", O133,0)</f>
        <v>0</v>
      </c>
      <c r="AE133" s="25">
        <f t="shared" ref="AE133:AE145" si="173">IF(AJ133="direct-wa",0,O133*Q133)</f>
        <v>43.257971999999995</v>
      </c>
      <c r="AF133" s="25">
        <f t="shared" ref="AF133:AF145" si="174">AD133+AE133</f>
        <v>43.257971999999995</v>
      </c>
      <c r="AG133" s="25">
        <f t="shared" ref="AG133:AG145" si="175">IF(LEFT(AJ133,9)="direct-or",O133,0)</f>
        <v>0</v>
      </c>
      <c r="AH133" s="25">
        <f t="shared" ref="AH133:AH145" si="176">AB133-AE133</f>
        <v>499.502028</v>
      </c>
      <c r="AI133" s="25">
        <f t="shared" ref="AI133:AI145" si="177">AG133+AH133</f>
        <v>499.502028</v>
      </c>
      <c r="AJ133" s="19" t="s">
        <v>50</v>
      </c>
    </row>
    <row r="134" spans="1:36" outlineLevel="3" x14ac:dyDescent="0.25">
      <c r="A134" s="102" t="s">
        <v>98</v>
      </c>
      <c r="B134" s="10">
        <v>373.14</v>
      </c>
      <c r="C134" s="10"/>
      <c r="N134" s="23">
        <f t="shared" si="158"/>
        <v>0</v>
      </c>
      <c r="O134" s="23">
        <f t="shared" si="159"/>
        <v>373.14</v>
      </c>
      <c r="P134" s="129"/>
      <c r="Q134" s="130">
        <v>7.9699999999999993E-2</v>
      </c>
      <c r="R134" s="11">
        <f t="shared" si="160"/>
        <v>0</v>
      </c>
      <c r="S134" s="6">
        <f t="shared" si="161"/>
        <v>0</v>
      </c>
      <c r="T134" s="20">
        <f t="shared" si="162"/>
        <v>0</v>
      </c>
      <c r="U134" s="6">
        <f t="shared" si="163"/>
        <v>0</v>
      </c>
      <c r="V134" s="6">
        <f t="shared" si="164"/>
        <v>0</v>
      </c>
      <c r="W134" s="20">
        <f t="shared" si="165"/>
        <v>0</v>
      </c>
      <c r="X134" s="6">
        <f t="shared" si="166"/>
        <v>0</v>
      </c>
      <c r="Y134" s="6">
        <f t="shared" si="167"/>
        <v>0</v>
      </c>
      <c r="Z134" s="20">
        <f t="shared" si="168"/>
        <v>0</v>
      </c>
      <c r="AA134" s="25">
        <f t="shared" si="169"/>
        <v>0</v>
      </c>
      <c r="AB134" s="25">
        <f t="shared" si="170"/>
        <v>373.14</v>
      </c>
      <c r="AC134" s="25">
        <f t="shared" si="171"/>
        <v>373.14</v>
      </c>
      <c r="AD134" s="25">
        <f t="shared" si="172"/>
        <v>0</v>
      </c>
      <c r="AE134" s="25">
        <f t="shared" si="173"/>
        <v>29.739257999999996</v>
      </c>
      <c r="AF134" s="25">
        <f t="shared" si="174"/>
        <v>29.739257999999996</v>
      </c>
      <c r="AG134" s="25">
        <f t="shared" si="175"/>
        <v>0</v>
      </c>
      <c r="AH134" s="25">
        <f t="shared" si="176"/>
        <v>343.40074199999998</v>
      </c>
      <c r="AI134" s="25">
        <f t="shared" si="177"/>
        <v>343.40074199999998</v>
      </c>
      <c r="AJ134" s="19" t="s">
        <v>48</v>
      </c>
    </row>
    <row r="135" spans="1:36" outlineLevel="3" x14ac:dyDescent="0.25">
      <c r="A135" s="102" t="s">
        <v>98</v>
      </c>
      <c r="B135" s="10">
        <v>4807.6499999999996</v>
      </c>
      <c r="C135" s="10"/>
      <c r="N135" s="23">
        <f t="shared" si="158"/>
        <v>0</v>
      </c>
      <c r="O135" s="23">
        <f t="shared" si="159"/>
        <v>4807.6499999999996</v>
      </c>
      <c r="P135" s="129"/>
      <c r="Q135" s="130">
        <v>7.9699999999999993E-2</v>
      </c>
      <c r="R135" s="11">
        <f t="shared" si="160"/>
        <v>0</v>
      </c>
      <c r="S135" s="6">
        <f t="shared" si="161"/>
        <v>0</v>
      </c>
      <c r="T135" s="20">
        <f t="shared" si="162"/>
        <v>0</v>
      </c>
      <c r="U135" s="6">
        <f t="shared" si="163"/>
        <v>0</v>
      </c>
      <c r="V135" s="6">
        <f t="shared" si="164"/>
        <v>0</v>
      </c>
      <c r="W135" s="20">
        <f t="shared" si="165"/>
        <v>0</v>
      </c>
      <c r="X135" s="6">
        <f t="shared" si="166"/>
        <v>0</v>
      </c>
      <c r="Y135" s="6">
        <f t="shared" si="167"/>
        <v>0</v>
      </c>
      <c r="Z135" s="20">
        <f t="shared" si="168"/>
        <v>0</v>
      </c>
      <c r="AA135" s="25">
        <f t="shared" si="169"/>
        <v>0</v>
      </c>
      <c r="AB135" s="25">
        <f t="shared" si="170"/>
        <v>4807.6499999999996</v>
      </c>
      <c r="AC135" s="25">
        <f t="shared" si="171"/>
        <v>4807.6499999999996</v>
      </c>
      <c r="AD135" s="25">
        <f t="shared" si="172"/>
        <v>0</v>
      </c>
      <c r="AE135" s="25">
        <f t="shared" si="173"/>
        <v>383.16970499999996</v>
      </c>
      <c r="AF135" s="25">
        <f t="shared" si="174"/>
        <v>383.16970499999996</v>
      </c>
      <c r="AG135" s="25">
        <f t="shared" si="175"/>
        <v>0</v>
      </c>
      <c r="AH135" s="25">
        <f t="shared" si="176"/>
        <v>4424.4802949999994</v>
      </c>
      <c r="AI135" s="25">
        <f t="shared" si="177"/>
        <v>4424.4802949999994</v>
      </c>
      <c r="AJ135" s="19" t="s">
        <v>50</v>
      </c>
    </row>
    <row r="136" spans="1:36" outlineLevel="3" x14ac:dyDescent="0.25">
      <c r="A136" s="102" t="s">
        <v>98</v>
      </c>
      <c r="B136" s="10">
        <v>17.16</v>
      </c>
      <c r="C136" s="10"/>
      <c r="N136" s="23">
        <f t="shared" si="158"/>
        <v>0</v>
      </c>
      <c r="O136" s="23">
        <f t="shared" si="159"/>
        <v>17.16</v>
      </c>
      <c r="P136" s="129"/>
      <c r="Q136" s="130">
        <v>7.9699999999999993E-2</v>
      </c>
      <c r="R136" s="11">
        <f t="shared" si="160"/>
        <v>0</v>
      </c>
      <c r="S136" s="6">
        <f t="shared" si="161"/>
        <v>0</v>
      </c>
      <c r="T136" s="20">
        <f t="shared" si="162"/>
        <v>0</v>
      </c>
      <c r="U136" s="6">
        <f t="shared" si="163"/>
        <v>0</v>
      </c>
      <c r="V136" s="6">
        <f t="shared" si="164"/>
        <v>0</v>
      </c>
      <c r="W136" s="20">
        <f t="shared" si="165"/>
        <v>0</v>
      </c>
      <c r="X136" s="6">
        <f t="shared" si="166"/>
        <v>0</v>
      </c>
      <c r="Y136" s="6">
        <f t="shared" si="167"/>
        <v>0</v>
      </c>
      <c r="Z136" s="20">
        <f t="shared" si="168"/>
        <v>0</v>
      </c>
      <c r="AA136" s="25">
        <f t="shared" si="169"/>
        <v>0</v>
      </c>
      <c r="AB136" s="25">
        <f t="shared" si="170"/>
        <v>17.16</v>
      </c>
      <c r="AC136" s="25">
        <f t="shared" si="171"/>
        <v>17.16</v>
      </c>
      <c r="AD136" s="25">
        <f t="shared" si="172"/>
        <v>0</v>
      </c>
      <c r="AE136" s="25">
        <f t="shared" si="173"/>
        <v>1.3676519999999999</v>
      </c>
      <c r="AF136" s="25">
        <f t="shared" si="174"/>
        <v>1.3676519999999999</v>
      </c>
      <c r="AG136" s="25">
        <f t="shared" si="175"/>
        <v>0</v>
      </c>
      <c r="AH136" s="25">
        <f t="shared" si="176"/>
        <v>15.792348</v>
      </c>
      <c r="AI136" s="25">
        <f t="shared" si="177"/>
        <v>15.792348</v>
      </c>
      <c r="AJ136" s="19" t="s">
        <v>48</v>
      </c>
    </row>
    <row r="137" spans="1:36" outlineLevel="3" x14ac:dyDescent="0.25">
      <c r="A137" s="102" t="s">
        <v>98</v>
      </c>
      <c r="B137" s="10">
        <v>0.73</v>
      </c>
      <c r="C137" s="10"/>
      <c r="N137" s="23">
        <f t="shared" si="158"/>
        <v>0</v>
      </c>
      <c r="O137" s="23">
        <f t="shared" si="159"/>
        <v>0.73</v>
      </c>
      <c r="P137" s="129"/>
      <c r="Q137" s="130">
        <v>7.9699999999999993E-2</v>
      </c>
      <c r="R137" s="11">
        <f t="shared" si="160"/>
        <v>0</v>
      </c>
      <c r="S137" s="6">
        <f t="shared" si="161"/>
        <v>0</v>
      </c>
      <c r="T137" s="20">
        <f t="shared" si="162"/>
        <v>0</v>
      </c>
      <c r="U137" s="6">
        <f t="shared" si="163"/>
        <v>0</v>
      </c>
      <c r="V137" s="6">
        <f t="shared" si="164"/>
        <v>0</v>
      </c>
      <c r="W137" s="20">
        <f t="shared" si="165"/>
        <v>0</v>
      </c>
      <c r="X137" s="6">
        <f t="shared" si="166"/>
        <v>0</v>
      </c>
      <c r="Y137" s="6">
        <f t="shared" si="167"/>
        <v>0</v>
      </c>
      <c r="Z137" s="20">
        <f t="shared" si="168"/>
        <v>0</v>
      </c>
      <c r="AA137" s="25">
        <f t="shared" si="169"/>
        <v>0</v>
      </c>
      <c r="AB137" s="25">
        <f t="shared" si="170"/>
        <v>0.73</v>
      </c>
      <c r="AC137" s="25">
        <f t="shared" si="171"/>
        <v>0.73</v>
      </c>
      <c r="AD137" s="25">
        <f t="shared" si="172"/>
        <v>0</v>
      </c>
      <c r="AE137" s="25">
        <f t="shared" si="173"/>
        <v>5.8180999999999997E-2</v>
      </c>
      <c r="AF137" s="25">
        <f t="shared" si="174"/>
        <v>5.8180999999999997E-2</v>
      </c>
      <c r="AG137" s="25">
        <f t="shared" si="175"/>
        <v>0</v>
      </c>
      <c r="AH137" s="25">
        <f t="shared" si="176"/>
        <v>0.67181899999999994</v>
      </c>
      <c r="AI137" s="25">
        <f t="shared" si="177"/>
        <v>0.67181899999999994</v>
      </c>
      <c r="AJ137" s="19" t="s">
        <v>48</v>
      </c>
    </row>
    <row r="138" spans="1:36" outlineLevel="3" x14ac:dyDescent="0.25">
      <c r="A138" s="102" t="s">
        <v>98</v>
      </c>
      <c r="B138" s="10">
        <v>5309.78</v>
      </c>
      <c r="C138" s="10">
        <v>4727.32</v>
      </c>
      <c r="N138" s="23">
        <f t="shared" si="158"/>
        <v>4727.32</v>
      </c>
      <c r="O138" s="23">
        <f t="shared" si="159"/>
        <v>10037.099999999999</v>
      </c>
      <c r="P138" s="129"/>
      <c r="Q138" s="130">
        <v>7.9699999999999993E-2</v>
      </c>
      <c r="R138" s="11">
        <f t="shared" si="160"/>
        <v>0</v>
      </c>
      <c r="S138" s="6">
        <f t="shared" si="161"/>
        <v>4727.32</v>
      </c>
      <c r="T138" s="20">
        <f t="shared" si="162"/>
        <v>4727.32</v>
      </c>
      <c r="U138" s="6">
        <f t="shared" si="163"/>
        <v>0</v>
      </c>
      <c r="V138" s="6">
        <f t="shared" si="164"/>
        <v>376.76740399999994</v>
      </c>
      <c r="W138" s="20">
        <f t="shared" si="165"/>
        <v>376.76740399999994</v>
      </c>
      <c r="X138" s="6">
        <f t="shared" si="166"/>
        <v>0</v>
      </c>
      <c r="Y138" s="6">
        <f t="shared" si="167"/>
        <v>4350.5525959999995</v>
      </c>
      <c r="Z138" s="20">
        <f t="shared" si="168"/>
        <v>4350.5525959999995</v>
      </c>
      <c r="AA138" s="25">
        <f t="shared" si="169"/>
        <v>0</v>
      </c>
      <c r="AB138" s="25">
        <f t="shared" si="170"/>
        <v>10037.099999999999</v>
      </c>
      <c r="AC138" s="25">
        <f t="shared" si="171"/>
        <v>10037.099999999999</v>
      </c>
      <c r="AD138" s="25">
        <f t="shared" si="172"/>
        <v>0</v>
      </c>
      <c r="AE138" s="25">
        <f t="shared" si="173"/>
        <v>799.95686999999987</v>
      </c>
      <c r="AF138" s="25">
        <f t="shared" si="174"/>
        <v>799.95686999999987</v>
      </c>
      <c r="AG138" s="25">
        <f t="shared" si="175"/>
        <v>0</v>
      </c>
      <c r="AH138" s="25">
        <f t="shared" si="176"/>
        <v>9237.1431299999986</v>
      </c>
      <c r="AI138" s="25">
        <f t="shared" si="177"/>
        <v>9237.1431299999986</v>
      </c>
      <c r="AJ138" s="19" t="s">
        <v>48</v>
      </c>
    </row>
    <row r="139" spans="1:36" outlineLevel="3" x14ac:dyDescent="0.25">
      <c r="A139" s="102" t="s">
        <v>98</v>
      </c>
      <c r="B139" s="10">
        <v>12988.12</v>
      </c>
      <c r="C139" s="10">
        <v>13997.29</v>
      </c>
      <c r="N139" s="23">
        <f t="shared" si="158"/>
        <v>13997.29</v>
      </c>
      <c r="O139" s="23">
        <f t="shared" si="159"/>
        <v>26985.410000000003</v>
      </c>
      <c r="P139" s="129"/>
      <c r="Q139" s="130">
        <v>7.9699999999999993E-2</v>
      </c>
      <c r="R139" s="11">
        <f t="shared" si="160"/>
        <v>0</v>
      </c>
      <c r="S139" s="6">
        <f t="shared" si="161"/>
        <v>13997.29</v>
      </c>
      <c r="T139" s="20">
        <f t="shared" si="162"/>
        <v>13997.29</v>
      </c>
      <c r="U139" s="6">
        <f t="shared" si="163"/>
        <v>0</v>
      </c>
      <c r="V139" s="6">
        <f t="shared" si="164"/>
        <v>1115.5840129999999</v>
      </c>
      <c r="W139" s="20">
        <f t="shared" si="165"/>
        <v>1115.5840129999999</v>
      </c>
      <c r="X139" s="6">
        <f t="shared" si="166"/>
        <v>0</v>
      </c>
      <c r="Y139" s="6">
        <f t="shared" si="167"/>
        <v>12881.705987000001</v>
      </c>
      <c r="Z139" s="20">
        <f t="shared" si="168"/>
        <v>12881.705987000001</v>
      </c>
      <c r="AA139" s="25">
        <f t="shared" si="169"/>
        <v>0</v>
      </c>
      <c r="AB139" s="25">
        <f t="shared" si="170"/>
        <v>26985.410000000003</v>
      </c>
      <c r="AC139" s="25">
        <f t="shared" si="171"/>
        <v>26985.410000000003</v>
      </c>
      <c r="AD139" s="25">
        <f t="shared" si="172"/>
        <v>0</v>
      </c>
      <c r="AE139" s="25">
        <f t="shared" si="173"/>
        <v>2150.737177</v>
      </c>
      <c r="AF139" s="25">
        <f t="shared" si="174"/>
        <v>2150.737177</v>
      </c>
      <c r="AG139" s="25">
        <f t="shared" si="175"/>
        <v>0</v>
      </c>
      <c r="AH139" s="25">
        <f t="shared" si="176"/>
        <v>24834.672823000004</v>
      </c>
      <c r="AI139" s="25">
        <f t="shared" si="177"/>
        <v>24834.672823000004</v>
      </c>
      <c r="AJ139" s="19" t="s">
        <v>48</v>
      </c>
    </row>
    <row r="140" spans="1:36" outlineLevel="3" x14ac:dyDescent="0.25">
      <c r="A140" s="102" t="s">
        <v>98</v>
      </c>
      <c r="B140" s="10">
        <v>5954.69</v>
      </c>
      <c r="C140" s="10">
        <v>5881.14</v>
      </c>
      <c r="N140" s="23">
        <f t="shared" si="158"/>
        <v>5881.14</v>
      </c>
      <c r="O140" s="23">
        <f t="shared" si="159"/>
        <v>11835.83</v>
      </c>
      <c r="P140" s="129"/>
      <c r="Q140" s="130">
        <v>7.9699999999999993E-2</v>
      </c>
      <c r="R140" s="11">
        <f t="shared" si="160"/>
        <v>0</v>
      </c>
      <c r="S140" s="6">
        <f t="shared" si="161"/>
        <v>5881.14</v>
      </c>
      <c r="T140" s="20">
        <f t="shared" si="162"/>
        <v>5881.14</v>
      </c>
      <c r="U140" s="6">
        <f t="shared" si="163"/>
        <v>0</v>
      </c>
      <c r="V140" s="6">
        <f t="shared" si="164"/>
        <v>468.72685799999999</v>
      </c>
      <c r="W140" s="20">
        <f t="shared" si="165"/>
        <v>468.72685799999999</v>
      </c>
      <c r="X140" s="6">
        <f t="shared" si="166"/>
        <v>0</v>
      </c>
      <c r="Y140" s="6">
        <f t="shared" si="167"/>
        <v>5412.4131420000003</v>
      </c>
      <c r="Z140" s="20">
        <f t="shared" si="168"/>
        <v>5412.4131420000003</v>
      </c>
      <c r="AA140" s="25">
        <f t="shared" si="169"/>
        <v>0</v>
      </c>
      <c r="AB140" s="25">
        <f t="shared" si="170"/>
        <v>11835.83</v>
      </c>
      <c r="AC140" s="25">
        <f t="shared" si="171"/>
        <v>11835.83</v>
      </c>
      <c r="AD140" s="25">
        <f t="shared" si="172"/>
        <v>0</v>
      </c>
      <c r="AE140" s="25">
        <f t="shared" si="173"/>
        <v>943.31565099999989</v>
      </c>
      <c r="AF140" s="25">
        <f t="shared" si="174"/>
        <v>943.31565099999989</v>
      </c>
      <c r="AG140" s="25">
        <f t="shared" si="175"/>
        <v>0</v>
      </c>
      <c r="AH140" s="25">
        <f t="shared" si="176"/>
        <v>10892.514349000001</v>
      </c>
      <c r="AI140" s="25">
        <f t="shared" si="177"/>
        <v>10892.514349000001</v>
      </c>
      <c r="AJ140" s="19" t="s">
        <v>48</v>
      </c>
    </row>
    <row r="141" spans="1:36" outlineLevel="3" x14ac:dyDescent="0.25">
      <c r="A141" s="102" t="s">
        <v>98</v>
      </c>
      <c r="B141" s="10">
        <v>1210.3599999999999</v>
      </c>
      <c r="C141" s="10">
        <v>0</v>
      </c>
      <c r="N141" s="23">
        <f t="shared" si="158"/>
        <v>0</v>
      </c>
      <c r="O141" s="23">
        <f t="shared" si="159"/>
        <v>1210.3599999999999</v>
      </c>
      <c r="P141" s="129"/>
      <c r="Q141" s="130">
        <v>7.9699999999999993E-2</v>
      </c>
      <c r="R141" s="11">
        <f t="shared" si="160"/>
        <v>0</v>
      </c>
      <c r="S141" s="6">
        <f t="shared" si="161"/>
        <v>0</v>
      </c>
      <c r="T141" s="20">
        <f t="shared" si="162"/>
        <v>0</v>
      </c>
      <c r="U141" s="6">
        <f t="shared" si="163"/>
        <v>0</v>
      </c>
      <c r="V141" s="6">
        <f t="shared" si="164"/>
        <v>0</v>
      </c>
      <c r="W141" s="20">
        <f t="shared" si="165"/>
        <v>0</v>
      </c>
      <c r="X141" s="6">
        <f t="shared" si="166"/>
        <v>0</v>
      </c>
      <c r="Y141" s="6">
        <f t="shared" si="167"/>
        <v>0</v>
      </c>
      <c r="Z141" s="20">
        <f t="shared" si="168"/>
        <v>0</v>
      </c>
      <c r="AA141" s="25">
        <f t="shared" si="169"/>
        <v>0</v>
      </c>
      <c r="AB141" s="25">
        <f t="shared" si="170"/>
        <v>1210.3599999999999</v>
      </c>
      <c r="AC141" s="25">
        <f t="shared" si="171"/>
        <v>1210.3599999999999</v>
      </c>
      <c r="AD141" s="25">
        <f t="shared" si="172"/>
        <v>0</v>
      </c>
      <c r="AE141" s="25">
        <f t="shared" si="173"/>
        <v>96.46569199999999</v>
      </c>
      <c r="AF141" s="25">
        <f t="shared" si="174"/>
        <v>96.46569199999999</v>
      </c>
      <c r="AG141" s="25">
        <f t="shared" si="175"/>
        <v>0</v>
      </c>
      <c r="AH141" s="25">
        <f t="shared" si="176"/>
        <v>1113.8943079999999</v>
      </c>
      <c r="AI141" s="25">
        <f t="shared" si="177"/>
        <v>1113.8943079999999</v>
      </c>
      <c r="AJ141" s="19" t="s">
        <v>48</v>
      </c>
    </row>
    <row r="142" spans="1:36" outlineLevel="3" x14ac:dyDescent="0.25">
      <c r="A142" s="102" t="s">
        <v>98</v>
      </c>
      <c r="B142" s="10"/>
      <c r="C142" s="10">
        <v>195.89</v>
      </c>
      <c r="N142" s="23">
        <f t="shared" si="158"/>
        <v>195.89</v>
      </c>
      <c r="O142" s="23">
        <f t="shared" si="159"/>
        <v>195.89</v>
      </c>
      <c r="P142" s="129"/>
      <c r="Q142" s="130">
        <v>7.9699999999999993E-2</v>
      </c>
      <c r="R142" s="11">
        <f t="shared" si="160"/>
        <v>0</v>
      </c>
      <c r="S142" s="6">
        <f t="shared" si="161"/>
        <v>195.89</v>
      </c>
      <c r="T142" s="20">
        <f t="shared" si="162"/>
        <v>195.89</v>
      </c>
      <c r="U142" s="6">
        <f t="shared" si="163"/>
        <v>0</v>
      </c>
      <c r="V142" s="6">
        <f t="shared" si="164"/>
        <v>15.612432999999998</v>
      </c>
      <c r="W142" s="20">
        <f t="shared" si="165"/>
        <v>15.612432999999998</v>
      </c>
      <c r="X142" s="6">
        <f t="shared" si="166"/>
        <v>0</v>
      </c>
      <c r="Y142" s="6">
        <f t="shared" si="167"/>
        <v>180.27756699999998</v>
      </c>
      <c r="Z142" s="20">
        <f t="shared" si="168"/>
        <v>180.27756699999998</v>
      </c>
      <c r="AA142" s="25">
        <f t="shared" si="169"/>
        <v>0</v>
      </c>
      <c r="AB142" s="25">
        <f t="shared" si="170"/>
        <v>195.89</v>
      </c>
      <c r="AC142" s="25">
        <f t="shared" si="171"/>
        <v>195.89</v>
      </c>
      <c r="AD142" s="25">
        <f t="shared" si="172"/>
        <v>0</v>
      </c>
      <c r="AE142" s="25">
        <f t="shared" si="173"/>
        <v>15.612432999999998</v>
      </c>
      <c r="AF142" s="25">
        <f t="shared" si="174"/>
        <v>15.612432999999998</v>
      </c>
      <c r="AG142" s="25">
        <f t="shared" si="175"/>
        <v>0</v>
      </c>
      <c r="AH142" s="25">
        <f t="shared" si="176"/>
        <v>180.27756699999998</v>
      </c>
      <c r="AI142" s="25">
        <f t="shared" si="177"/>
        <v>180.27756699999998</v>
      </c>
      <c r="AJ142" s="19" t="s">
        <v>48</v>
      </c>
    </row>
    <row r="143" spans="1:36" outlineLevel="3" x14ac:dyDescent="0.25">
      <c r="A143" s="102" t="s">
        <v>98</v>
      </c>
      <c r="B143" s="10">
        <v>4262.6000000000004</v>
      </c>
      <c r="C143" s="10">
        <v>3437.7</v>
      </c>
      <c r="N143" s="23">
        <f t="shared" si="158"/>
        <v>3437.7</v>
      </c>
      <c r="O143" s="23">
        <f t="shared" si="159"/>
        <v>7700.3</v>
      </c>
      <c r="P143" s="129"/>
      <c r="Q143" s="130">
        <v>7.9699999999999993E-2</v>
      </c>
      <c r="R143" s="11">
        <f t="shared" si="160"/>
        <v>0</v>
      </c>
      <c r="S143" s="6">
        <f t="shared" si="161"/>
        <v>3437.7</v>
      </c>
      <c r="T143" s="20">
        <f t="shared" si="162"/>
        <v>3437.7</v>
      </c>
      <c r="U143" s="6">
        <f t="shared" si="163"/>
        <v>0</v>
      </c>
      <c r="V143" s="6">
        <f t="shared" si="164"/>
        <v>273.98468999999994</v>
      </c>
      <c r="W143" s="20">
        <f t="shared" si="165"/>
        <v>273.98468999999994</v>
      </c>
      <c r="X143" s="6">
        <f t="shared" si="166"/>
        <v>0</v>
      </c>
      <c r="Y143" s="6">
        <f t="shared" si="167"/>
        <v>3163.71531</v>
      </c>
      <c r="Z143" s="20">
        <f t="shared" si="168"/>
        <v>3163.71531</v>
      </c>
      <c r="AA143" s="25">
        <f t="shared" si="169"/>
        <v>0</v>
      </c>
      <c r="AB143" s="25">
        <f t="shared" si="170"/>
        <v>7700.3</v>
      </c>
      <c r="AC143" s="25">
        <f t="shared" si="171"/>
        <v>7700.3</v>
      </c>
      <c r="AD143" s="25">
        <f t="shared" si="172"/>
        <v>0</v>
      </c>
      <c r="AE143" s="25">
        <f t="shared" si="173"/>
        <v>613.71390999999994</v>
      </c>
      <c r="AF143" s="25">
        <f t="shared" si="174"/>
        <v>613.71390999999994</v>
      </c>
      <c r="AG143" s="25">
        <f t="shared" si="175"/>
        <v>0</v>
      </c>
      <c r="AH143" s="25">
        <f t="shared" si="176"/>
        <v>7086.5860900000007</v>
      </c>
      <c r="AI143" s="25">
        <f t="shared" si="177"/>
        <v>7086.5860900000007</v>
      </c>
      <c r="AJ143" s="19" t="s">
        <v>48</v>
      </c>
    </row>
    <row r="144" spans="1:36" outlineLevel="3" x14ac:dyDescent="0.25">
      <c r="A144" s="102" t="s">
        <v>98</v>
      </c>
      <c r="B144" s="10"/>
      <c r="C144" s="10">
        <v>2098.9499999999998</v>
      </c>
      <c r="N144" s="23">
        <f t="shared" si="158"/>
        <v>2098.9499999999998</v>
      </c>
      <c r="O144" s="23">
        <f t="shared" si="159"/>
        <v>2098.9499999999998</v>
      </c>
      <c r="P144" s="129"/>
      <c r="Q144" s="130">
        <v>7.9699999999999993E-2</v>
      </c>
      <c r="R144" s="11">
        <f t="shared" si="160"/>
        <v>0</v>
      </c>
      <c r="S144" s="6">
        <f t="shared" si="161"/>
        <v>2098.9499999999998</v>
      </c>
      <c r="T144" s="20">
        <f t="shared" si="162"/>
        <v>2098.9499999999998</v>
      </c>
      <c r="U144" s="6">
        <f t="shared" si="163"/>
        <v>0</v>
      </c>
      <c r="V144" s="6">
        <f t="shared" si="164"/>
        <v>167.28631499999997</v>
      </c>
      <c r="W144" s="20">
        <f t="shared" si="165"/>
        <v>167.28631499999997</v>
      </c>
      <c r="X144" s="6">
        <f t="shared" si="166"/>
        <v>0</v>
      </c>
      <c r="Y144" s="6">
        <f t="shared" si="167"/>
        <v>1931.6636849999998</v>
      </c>
      <c r="Z144" s="20">
        <f t="shared" si="168"/>
        <v>1931.6636849999998</v>
      </c>
      <c r="AA144" s="25">
        <f t="shared" si="169"/>
        <v>0</v>
      </c>
      <c r="AB144" s="25">
        <f t="shared" si="170"/>
        <v>2098.9499999999998</v>
      </c>
      <c r="AC144" s="25">
        <f t="shared" si="171"/>
        <v>2098.9499999999998</v>
      </c>
      <c r="AD144" s="25">
        <f t="shared" si="172"/>
        <v>0</v>
      </c>
      <c r="AE144" s="25">
        <f t="shared" si="173"/>
        <v>167.28631499999997</v>
      </c>
      <c r="AF144" s="25">
        <f t="shared" si="174"/>
        <v>167.28631499999997</v>
      </c>
      <c r="AG144" s="25">
        <f t="shared" si="175"/>
        <v>0</v>
      </c>
      <c r="AH144" s="25">
        <f t="shared" si="176"/>
        <v>1931.6636849999998</v>
      </c>
      <c r="AI144" s="25">
        <f t="shared" si="177"/>
        <v>1931.6636849999998</v>
      </c>
      <c r="AJ144" s="19" t="s">
        <v>48</v>
      </c>
    </row>
    <row r="145" spans="1:36" outlineLevel="3" x14ac:dyDescent="0.25">
      <c r="A145" s="102" t="s">
        <v>98</v>
      </c>
      <c r="B145" s="10">
        <v>29797.19</v>
      </c>
      <c r="C145" s="10">
        <v>6527.5</v>
      </c>
      <c r="N145" s="23">
        <f t="shared" si="158"/>
        <v>6527.5</v>
      </c>
      <c r="O145" s="23">
        <f t="shared" si="159"/>
        <v>36324.69</v>
      </c>
      <c r="P145" s="129"/>
      <c r="Q145" s="130">
        <v>7.9699999999999993E-2</v>
      </c>
      <c r="R145" s="11">
        <f t="shared" si="160"/>
        <v>0</v>
      </c>
      <c r="S145" s="6">
        <f t="shared" si="161"/>
        <v>6527.5</v>
      </c>
      <c r="T145" s="20">
        <f t="shared" si="162"/>
        <v>6527.5</v>
      </c>
      <c r="U145" s="6">
        <f t="shared" si="163"/>
        <v>0</v>
      </c>
      <c r="V145" s="6">
        <f t="shared" si="164"/>
        <v>520.24174999999991</v>
      </c>
      <c r="W145" s="20">
        <f t="shared" si="165"/>
        <v>520.24174999999991</v>
      </c>
      <c r="X145" s="6">
        <f t="shared" si="166"/>
        <v>0</v>
      </c>
      <c r="Y145" s="6">
        <f t="shared" si="167"/>
        <v>6007.2582499999999</v>
      </c>
      <c r="Z145" s="20">
        <f t="shared" si="168"/>
        <v>6007.2582499999999</v>
      </c>
      <c r="AA145" s="25">
        <f t="shared" si="169"/>
        <v>0</v>
      </c>
      <c r="AB145" s="25">
        <f t="shared" si="170"/>
        <v>36324.69</v>
      </c>
      <c r="AC145" s="25">
        <f t="shared" si="171"/>
        <v>36324.69</v>
      </c>
      <c r="AD145" s="25">
        <f t="shared" si="172"/>
        <v>0</v>
      </c>
      <c r="AE145" s="25">
        <f t="shared" si="173"/>
        <v>2895.0777929999999</v>
      </c>
      <c r="AF145" s="25">
        <f t="shared" si="174"/>
        <v>2895.0777929999999</v>
      </c>
      <c r="AG145" s="25">
        <f t="shared" si="175"/>
        <v>0</v>
      </c>
      <c r="AH145" s="25">
        <f t="shared" si="176"/>
        <v>33429.612207000006</v>
      </c>
      <c r="AI145" s="25">
        <f t="shared" si="177"/>
        <v>33429.612207000006</v>
      </c>
      <c r="AJ145" s="19" t="s">
        <v>48</v>
      </c>
    </row>
    <row r="146" spans="1:36" outlineLevel="2" x14ac:dyDescent="0.25">
      <c r="A146" s="102"/>
      <c r="B146" s="108"/>
      <c r="C146" s="108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9"/>
      <c r="O146" s="109"/>
      <c r="P146" s="129"/>
      <c r="Q146" s="130"/>
      <c r="R146" s="11">
        <f t="shared" ref="R146:Z146" si="178">SUBTOTAL(9,R133:R145)</f>
        <v>0</v>
      </c>
      <c r="S146" s="6">
        <f t="shared" si="178"/>
        <v>36865.79</v>
      </c>
      <c r="T146" s="20">
        <f t="shared" si="178"/>
        <v>36865.79</v>
      </c>
      <c r="U146" s="6">
        <f t="shared" si="178"/>
        <v>0</v>
      </c>
      <c r="V146" s="6">
        <f t="shared" si="178"/>
        <v>2938.2034629999998</v>
      </c>
      <c r="W146" s="20">
        <f t="shared" si="178"/>
        <v>2938.2034629999998</v>
      </c>
      <c r="X146" s="6">
        <f t="shared" si="178"/>
        <v>0</v>
      </c>
      <c r="Y146" s="6">
        <f t="shared" si="178"/>
        <v>33927.586537000003</v>
      </c>
      <c r="Z146" s="20">
        <f t="shared" si="178"/>
        <v>33927.586537000003</v>
      </c>
      <c r="AA146" s="25"/>
      <c r="AB146" s="25"/>
      <c r="AC146" s="25"/>
      <c r="AD146" s="25"/>
      <c r="AE146" s="25"/>
      <c r="AF146" s="25"/>
      <c r="AG146" s="25"/>
      <c r="AH146" s="25"/>
      <c r="AI146" s="25"/>
      <c r="AJ146" s="131" t="s">
        <v>273</v>
      </c>
    </row>
    <row r="147" spans="1:36" outlineLevel="3" x14ac:dyDescent="0.25">
      <c r="A147" s="102" t="s">
        <v>98</v>
      </c>
      <c r="B147" s="10">
        <v>2382.52</v>
      </c>
      <c r="C147" s="10">
        <v>542.76</v>
      </c>
      <c r="N147" s="23">
        <f>C147</f>
        <v>542.76</v>
      </c>
      <c r="O147" s="23">
        <f>SUM(B147:M147)</f>
        <v>2925.2799999999997</v>
      </c>
      <c r="P147" s="129"/>
      <c r="Q147" s="130">
        <v>1.17E-2</v>
      </c>
      <c r="R147" s="11">
        <f>IF(LEFT(AJ147,6)="Direct",N147,0)</f>
        <v>0</v>
      </c>
      <c r="S147" s="6">
        <f>N147-R147</f>
        <v>542.76</v>
      </c>
      <c r="T147" s="20">
        <f>R147+S147</f>
        <v>542.76</v>
      </c>
      <c r="U147" s="6">
        <f>IF(LEFT(AJ147,9)="direct-wa", N147,0)</f>
        <v>0</v>
      </c>
      <c r="V147" s="6">
        <f>IF(AJ147="direct-wa",0,N147*Q147)</f>
        <v>6.3502920000000005</v>
      </c>
      <c r="W147" s="20">
        <f>U147+V147</f>
        <v>6.3502920000000005</v>
      </c>
      <c r="X147" s="6">
        <f>IF(LEFT(AJ147,9)="direct-or",N147,0)</f>
        <v>0</v>
      </c>
      <c r="Y147" s="6">
        <f>S147-V147</f>
        <v>536.40970800000002</v>
      </c>
      <c r="Z147" s="20">
        <f>X147+Y147</f>
        <v>536.40970800000002</v>
      </c>
      <c r="AA147" s="25">
        <f>IF(LEFT(AJ147,6)="Direct",O147,0)</f>
        <v>0</v>
      </c>
      <c r="AB147" s="25">
        <f>O147-AA147</f>
        <v>2925.2799999999997</v>
      </c>
      <c r="AC147" s="25">
        <f>AA147+AB147</f>
        <v>2925.2799999999997</v>
      </c>
      <c r="AD147" s="25">
        <f>IF(LEFT(AJ147,9)="direct-wa", O147,0)</f>
        <v>0</v>
      </c>
      <c r="AE147" s="25">
        <f>IF(AJ147="direct-wa",0,O147*Q147)</f>
        <v>34.225775999999996</v>
      </c>
      <c r="AF147" s="25">
        <f>AD147+AE147</f>
        <v>34.225775999999996</v>
      </c>
      <c r="AG147" s="25">
        <f>IF(LEFT(AJ147,9)="direct-or",O147,0)</f>
        <v>0</v>
      </c>
      <c r="AH147" s="25">
        <f>AB147-AE147</f>
        <v>2891.0542239999995</v>
      </c>
      <c r="AI147" s="25">
        <f>AG147+AH147</f>
        <v>2891.0542239999995</v>
      </c>
      <c r="AJ147" s="19" t="s">
        <v>262</v>
      </c>
    </row>
    <row r="148" spans="1:36" outlineLevel="3" x14ac:dyDescent="0.25">
      <c r="A148" s="102" t="s">
        <v>98</v>
      </c>
      <c r="B148" s="10">
        <v>26282.76</v>
      </c>
      <c r="C148" s="10">
        <v>19915.93</v>
      </c>
      <c r="N148" s="23">
        <f>C148</f>
        <v>19915.93</v>
      </c>
      <c r="O148" s="23">
        <f>SUM(B148:M148)</f>
        <v>46198.69</v>
      </c>
      <c r="P148" s="129"/>
      <c r="Q148" s="130">
        <v>1.17E-2</v>
      </c>
      <c r="R148" s="11">
        <f>IF(LEFT(AJ148,6)="Direct",N148,0)</f>
        <v>0</v>
      </c>
      <c r="S148" s="6">
        <f>N148-R148</f>
        <v>19915.93</v>
      </c>
      <c r="T148" s="20">
        <f>R148+S148</f>
        <v>19915.93</v>
      </c>
      <c r="U148" s="6">
        <f>IF(LEFT(AJ148,9)="direct-wa", N148,0)</f>
        <v>0</v>
      </c>
      <c r="V148" s="6">
        <f>IF(AJ148="direct-wa",0,N148*Q148)</f>
        <v>233.01638100000002</v>
      </c>
      <c r="W148" s="20">
        <f>U148+V148</f>
        <v>233.01638100000002</v>
      </c>
      <c r="X148" s="6">
        <f>IF(LEFT(AJ148,9)="direct-or",N148,0)</f>
        <v>0</v>
      </c>
      <c r="Y148" s="6">
        <f>S148-V148</f>
        <v>19682.913618999999</v>
      </c>
      <c r="Z148" s="20">
        <f>X148+Y148</f>
        <v>19682.913618999999</v>
      </c>
      <c r="AA148" s="25">
        <f>IF(LEFT(AJ148,6)="Direct",O148,0)</f>
        <v>0</v>
      </c>
      <c r="AB148" s="25">
        <f>O148-AA148</f>
        <v>46198.69</v>
      </c>
      <c r="AC148" s="25">
        <f>AA148+AB148</f>
        <v>46198.69</v>
      </c>
      <c r="AD148" s="25">
        <f>IF(LEFT(AJ148,9)="direct-wa", O148,0)</f>
        <v>0</v>
      </c>
      <c r="AE148" s="25">
        <f>IF(AJ148="direct-wa",0,O148*Q148)</f>
        <v>540.52467300000001</v>
      </c>
      <c r="AF148" s="25">
        <f>AD148+AE148</f>
        <v>540.52467300000001</v>
      </c>
      <c r="AG148" s="25">
        <f>IF(LEFT(AJ148,9)="direct-or",O148,0)</f>
        <v>0</v>
      </c>
      <c r="AH148" s="25">
        <f>AB148-AE148</f>
        <v>45658.165327000002</v>
      </c>
      <c r="AI148" s="25">
        <f>AG148+AH148</f>
        <v>45658.165327000002</v>
      </c>
      <c r="AJ148" s="19" t="s">
        <v>262</v>
      </c>
    </row>
    <row r="149" spans="1:36" outlineLevel="3" x14ac:dyDescent="0.25">
      <c r="A149" s="102" t="s">
        <v>98</v>
      </c>
      <c r="B149" s="10">
        <v>10389.44</v>
      </c>
      <c r="C149" s="10">
        <v>16474.310000000001</v>
      </c>
      <c r="N149" s="23">
        <f>C149</f>
        <v>16474.310000000001</v>
      </c>
      <c r="O149" s="23">
        <f>SUM(B149:M149)</f>
        <v>26863.75</v>
      </c>
      <c r="P149" s="129"/>
      <c r="Q149" s="130">
        <v>1.17E-2</v>
      </c>
      <c r="R149" s="11">
        <f>IF(LEFT(AJ149,6)="Direct",N149,0)</f>
        <v>0</v>
      </c>
      <c r="S149" s="6">
        <f>N149-R149</f>
        <v>16474.310000000001</v>
      </c>
      <c r="T149" s="20">
        <f>R149+S149</f>
        <v>16474.310000000001</v>
      </c>
      <c r="U149" s="6">
        <f>IF(LEFT(AJ149,9)="direct-wa", N149,0)</f>
        <v>0</v>
      </c>
      <c r="V149" s="6">
        <f>IF(AJ149="direct-wa",0,N149*Q149)</f>
        <v>192.74942700000003</v>
      </c>
      <c r="W149" s="20">
        <f>U149+V149</f>
        <v>192.74942700000003</v>
      </c>
      <c r="X149" s="6">
        <f>IF(LEFT(AJ149,9)="direct-or",N149,0)</f>
        <v>0</v>
      </c>
      <c r="Y149" s="6">
        <f>S149-V149</f>
        <v>16281.560573000001</v>
      </c>
      <c r="Z149" s="20">
        <f>X149+Y149</f>
        <v>16281.560573000001</v>
      </c>
      <c r="AA149" s="25">
        <f>IF(LEFT(AJ149,6)="Direct",O149,0)</f>
        <v>0</v>
      </c>
      <c r="AB149" s="25">
        <f>O149-AA149</f>
        <v>26863.75</v>
      </c>
      <c r="AC149" s="25">
        <f>AA149+AB149</f>
        <v>26863.75</v>
      </c>
      <c r="AD149" s="25">
        <f>IF(LEFT(AJ149,9)="direct-wa", O149,0)</f>
        <v>0</v>
      </c>
      <c r="AE149" s="25">
        <f>IF(AJ149="direct-wa",0,O149*Q149)</f>
        <v>314.30587500000001</v>
      </c>
      <c r="AF149" s="25">
        <f>AD149+AE149</f>
        <v>314.30587500000001</v>
      </c>
      <c r="AG149" s="25">
        <f>IF(LEFT(AJ149,9)="direct-or",O149,0)</f>
        <v>0</v>
      </c>
      <c r="AH149" s="25">
        <f>AB149-AE149</f>
        <v>26549.444125000002</v>
      </c>
      <c r="AI149" s="25">
        <f>AG149+AH149</f>
        <v>26549.444125000002</v>
      </c>
      <c r="AJ149" s="19" t="s">
        <v>262</v>
      </c>
    </row>
    <row r="150" spans="1:36" outlineLevel="3" x14ac:dyDescent="0.25">
      <c r="A150" s="102" t="s">
        <v>98</v>
      </c>
      <c r="B150" s="10">
        <v>4757.6400000000003</v>
      </c>
      <c r="C150" s="10">
        <v>2675.34</v>
      </c>
      <c r="N150" s="23">
        <f>C150</f>
        <v>2675.34</v>
      </c>
      <c r="O150" s="23">
        <f>SUM(B150:M150)</f>
        <v>7432.9800000000005</v>
      </c>
      <c r="P150" s="129"/>
      <c r="Q150" s="130">
        <v>1.17E-2</v>
      </c>
      <c r="R150" s="11">
        <f>IF(LEFT(AJ150,6)="Direct",N150,0)</f>
        <v>0</v>
      </c>
      <c r="S150" s="6">
        <f>N150-R150</f>
        <v>2675.34</v>
      </c>
      <c r="T150" s="20">
        <f>R150+S150</f>
        <v>2675.34</v>
      </c>
      <c r="U150" s="6">
        <f>IF(LEFT(AJ150,9)="direct-wa", N150,0)</f>
        <v>0</v>
      </c>
      <c r="V150" s="6">
        <f>IF(AJ150="direct-wa",0,N150*Q150)</f>
        <v>31.301478000000003</v>
      </c>
      <c r="W150" s="20">
        <f>U150+V150</f>
        <v>31.301478000000003</v>
      </c>
      <c r="X150" s="6">
        <f>IF(LEFT(AJ150,9)="direct-or",N150,0)</f>
        <v>0</v>
      </c>
      <c r="Y150" s="6">
        <f>S150-V150</f>
        <v>2644.0385220000003</v>
      </c>
      <c r="Z150" s="20">
        <f>X150+Y150</f>
        <v>2644.0385220000003</v>
      </c>
      <c r="AA150" s="25">
        <f>IF(LEFT(AJ150,6)="Direct",O150,0)</f>
        <v>0</v>
      </c>
      <c r="AB150" s="25">
        <f>O150-AA150</f>
        <v>7432.9800000000005</v>
      </c>
      <c r="AC150" s="25">
        <f>AA150+AB150</f>
        <v>7432.9800000000005</v>
      </c>
      <c r="AD150" s="25">
        <f>IF(LEFT(AJ150,9)="direct-wa", O150,0)</f>
        <v>0</v>
      </c>
      <c r="AE150" s="25">
        <f>IF(AJ150="direct-wa",0,O150*Q150)</f>
        <v>86.965866000000005</v>
      </c>
      <c r="AF150" s="25">
        <f>AD150+AE150</f>
        <v>86.965866000000005</v>
      </c>
      <c r="AG150" s="25">
        <f>IF(LEFT(AJ150,9)="direct-or",O150,0)</f>
        <v>0</v>
      </c>
      <c r="AH150" s="25">
        <f>AB150-AE150</f>
        <v>7346.0141340000009</v>
      </c>
      <c r="AI150" s="25">
        <f>AG150+AH150</f>
        <v>7346.0141340000009</v>
      </c>
      <c r="AJ150" s="19" t="s">
        <v>262</v>
      </c>
    </row>
    <row r="151" spans="1:36" outlineLevel="3" x14ac:dyDescent="0.25">
      <c r="A151" s="102" t="s">
        <v>98</v>
      </c>
      <c r="B151" s="10"/>
      <c r="C151" s="10"/>
      <c r="N151" s="23">
        <f>C151</f>
        <v>0</v>
      </c>
      <c r="O151" s="23">
        <f>SUM(B151:M151)</f>
        <v>0</v>
      </c>
      <c r="P151" s="129"/>
      <c r="Q151" s="130">
        <v>1.17E-2</v>
      </c>
      <c r="R151" s="11">
        <f>IF(LEFT(AJ151,6)="Direct",N151,0)</f>
        <v>0</v>
      </c>
      <c r="S151" s="6">
        <f>N151-R151</f>
        <v>0</v>
      </c>
      <c r="T151" s="20">
        <f>R151+S151</f>
        <v>0</v>
      </c>
      <c r="U151" s="6">
        <f>IF(LEFT(AJ151,9)="direct-wa", N151,0)</f>
        <v>0</v>
      </c>
      <c r="V151" s="6">
        <f>IF(AJ151="direct-wa",0,N151*Q151)</f>
        <v>0</v>
      </c>
      <c r="W151" s="20">
        <f>U151+V151</f>
        <v>0</v>
      </c>
      <c r="X151" s="6">
        <f>IF(LEFT(AJ151,9)="direct-or",N151,0)</f>
        <v>0</v>
      </c>
      <c r="Y151" s="6">
        <f>S151-V151</f>
        <v>0</v>
      </c>
      <c r="Z151" s="20">
        <f>X151+Y151</f>
        <v>0</v>
      </c>
      <c r="AA151" s="25">
        <f>IF(LEFT(AJ151,6)="Direct",O151,0)</f>
        <v>0</v>
      </c>
      <c r="AB151" s="25">
        <f>O151-AA151</f>
        <v>0</v>
      </c>
      <c r="AC151" s="25">
        <f>AA151+AB151</f>
        <v>0</v>
      </c>
      <c r="AD151" s="25">
        <f>IF(LEFT(AJ151,9)="direct-wa", O151,0)</f>
        <v>0</v>
      </c>
      <c r="AE151" s="25">
        <f>IF(AJ151="direct-wa",0,O151*Q151)</f>
        <v>0</v>
      </c>
      <c r="AF151" s="25">
        <f>AD151+AE151</f>
        <v>0</v>
      </c>
      <c r="AG151" s="25">
        <f>IF(LEFT(AJ151,9)="direct-or",O151,0)</f>
        <v>0</v>
      </c>
      <c r="AH151" s="25">
        <f>AB151-AE151</f>
        <v>0</v>
      </c>
      <c r="AI151" s="25">
        <f>AG151+AH151</f>
        <v>0</v>
      </c>
      <c r="AJ151" s="19" t="s">
        <v>263</v>
      </c>
    </row>
    <row r="152" spans="1:36" outlineLevel="2" x14ac:dyDescent="0.25">
      <c r="A152" s="102"/>
      <c r="B152" s="108"/>
      <c r="C152" s="108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9"/>
      <c r="O152" s="109"/>
      <c r="P152" s="129"/>
      <c r="Q152" s="130"/>
      <c r="R152" s="11">
        <f t="shared" ref="R152:Z152" si="179">SUBTOTAL(9,R147:R151)</f>
        <v>0</v>
      </c>
      <c r="S152" s="6">
        <f t="shared" si="179"/>
        <v>39608.339999999997</v>
      </c>
      <c r="T152" s="20">
        <f t="shared" si="179"/>
        <v>39608.339999999997</v>
      </c>
      <c r="U152" s="6">
        <f t="shared" si="179"/>
        <v>0</v>
      </c>
      <c r="V152" s="6">
        <f t="shared" si="179"/>
        <v>463.41757800000005</v>
      </c>
      <c r="W152" s="20">
        <f t="shared" si="179"/>
        <v>463.41757800000005</v>
      </c>
      <c r="X152" s="6">
        <f t="shared" si="179"/>
        <v>0</v>
      </c>
      <c r="Y152" s="6">
        <f t="shared" si="179"/>
        <v>39144.922422000003</v>
      </c>
      <c r="Z152" s="20">
        <f t="shared" si="179"/>
        <v>39144.922422000003</v>
      </c>
      <c r="AA152" s="25"/>
      <c r="AB152" s="25"/>
      <c r="AC152" s="25"/>
      <c r="AD152" s="25"/>
      <c r="AE152" s="25"/>
      <c r="AF152" s="25"/>
      <c r="AG152" s="25"/>
      <c r="AH152" s="25"/>
      <c r="AI152" s="25"/>
      <c r="AJ152" s="131" t="s">
        <v>270</v>
      </c>
    </row>
    <row r="153" spans="1:36" outlineLevel="1" x14ac:dyDescent="0.25">
      <c r="A153" s="128" t="s">
        <v>97</v>
      </c>
      <c r="B153" s="132"/>
      <c r="C153" s="132"/>
      <c r="D153" s="120"/>
      <c r="E153" s="120"/>
      <c r="F153" s="120"/>
      <c r="G153" s="120"/>
      <c r="H153" s="120"/>
      <c r="I153" s="120"/>
      <c r="J153" s="120"/>
      <c r="K153" s="120"/>
      <c r="L153" s="120"/>
      <c r="M153" s="120"/>
      <c r="N153" s="121"/>
      <c r="O153" s="121"/>
      <c r="P153" s="133"/>
      <c r="Q153" s="134"/>
      <c r="R153" s="124">
        <f t="shared" ref="R153:Z153" si="180">SUBTOTAL(9,R84:R151)</f>
        <v>169882.30000000002</v>
      </c>
      <c r="S153" s="125">
        <f t="shared" si="180"/>
        <v>769982.17999999993</v>
      </c>
      <c r="T153" s="126">
        <f t="shared" si="180"/>
        <v>939864.4800000001</v>
      </c>
      <c r="U153" s="125">
        <f t="shared" si="180"/>
        <v>27209.35</v>
      </c>
      <c r="V153" s="125">
        <f t="shared" si="180"/>
        <v>76019.890809999997</v>
      </c>
      <c r="W153" s="126">
        <f t="shared" si="180"/>
        <v>103229.24081</v>
      </c>
      <c r="X153" s="125">
        <f t="shared" si="180"/>
        <v>142672.95000000001</v>
      </c>
      <c r="Y153" s="125">
        <f t="shared" si="180"/>
        <v>693962.28919000004</v>
      </c>
      <c r="Z153" s="126">
        <f t="shared" si="180"/>
        <v>836635.23919000011</v>
      </c>
      <c r="AA153" s="125"/>
      <c r="AB153" s="125"/>
      <c r="AC153" s="125"/>
      <c r="AD153" s="125"/>
      <c r="AE153" s="125"/>
      <c r="AF153" s="125"/>
      <c r="AG153" s="125"/>
      <c r="AH153" s="125"/>
      <c r="AI153" s="125"/>
      <c r="AJ153" s="135"/>
    </row>
    <row r="154" spans="1:36" outlineLevel="3" x14ac:dyDescent="0.25">
      <c r="A154" s="102" t="s">
        <v>100</v>
      </c>
      <c r="B154" s="10">
        <v>666.23</v>
      </c>
      <c r="C154" s="10">
        <v>699.58</v>
      </c>
      <c r="N154" s="23">
        <f>C154</f>
        <v>699.58</v>
      </c>
      <c r="O154" s="23">
        <f>SUM(B154:M154)</f>
        <v>1365.81</v>
      </c>
      <c r="P154" s="129"/>
      <c r="Q154" s="130">
        <v>0.1013</v>
      </c>
      <c r="R154" s="11">
        <f>IF(LEFT(AJ154,6)="Direct",N154,0)</f>
        <v>0</v>
      </c>
      <c r="S154" s="6">
        <f>N154-R154</f>
        <v>699.58</v>
      </c>
      <c r="T154" s="20">
        <f>R154+S154</f>
        <v>699.58</v>
      </c>
      <c r="U154" s="6">
        <f>IF(LEFT(AJ154,9)="direct-wa", N154,0)</f>
        <v>0</v>
      </c>
      <c r="V154" s="6">
        <f>IF(AJ154="direct-wa",0,N154*Q154)</f>
        <v>70.867454000000009</v>
      </c>
      <c r="W154" s="20">
        <f>U154+V154</f>
        <v>70.867454000000009</v>
      </c>
      <c r="X154" s="6">
        <f>IF(LEFT(AJ154,9)="direct-or",N154,0)</f>
        <v>0</v>
      </c>
      <c r="Y154" s="6">
        <f>S154-V154</f>
        <v>628.71254599999997</v>
      </c>
      <c r="Z154" s="20">
        <f>X154+Y154</f>
        <v>628.71254599999997</v>
      </c>
      <c r="AA154" s="25">
        <f>IF(LEFT(AJ154,6)="Direct",O154,0)</f>
        <v>0</v>
      </c>
      <c r="AB154" s="25">
        <f>O154-AA154</f>
        <v>1365.81</v>
      </c>
      <c r="AC154" s="25">
        <f>AA154+AB154</f>
        <v>1365.81</v>
      </c>
      <c r="AD154" s="25">
        <f>IF(LEFT(AJ154,9)="direct-wa", O154,0)</f>
        <v>0</v>
      </c>
      <c r="AE154" s="25">
        <f>IF(AJ154="direct-wa",0,O154*Q154)</f>
        <v>138.35655299999999</v>
      </c>
      <c r="AF154" s="25">
        <f>AD154+AE154</f>
        <v>138.35655299999999</v>
      </c>
      <c r="AG154" s="25">
        <f>IF(LEFT(AJ154,9)="direct-or",O154,0)</f>
        <v>0</v>
      </c>
      <c r="AH154" s="25">
        <f>AB154-AE154</f>
        <v>1227.4534469999999</v>
      </c>
      <c r="AI154" s="25">
        <f>AG154+AH154</f>
        <v>1227.4534469999999</v>
      </c>
      <c r="AJ154" s="19" t="s">
        <v>52</v>
      </c>
    </row>
    <row r="155" spans="1:36" outlineLevel="3" x14ac:dyDescent="0.25">
      <c r="A155" s="102" t="s">
        <v>100</v>
      </c>
      <c r="B155" s="10"/>
      <c r="C155" s="10">
        <v>60</v>
      </c>
      <c r="N155" s="23">
        <f>C155</f>
        <v>60</v>
      </c>
      <c r="O155" s="23">
        <f>SUM(B155:M155)</f>
        <v>60</v>
      </c>
      <c r="P155" s="129"/>
      <c r="Q155" s="130">
        <v>0.1013</v>
      </c>
      <c r="R155" s="11">
        <f>IF(LEFT(AJ155,6)="Direct",N155,0)</f>
        <v>0</v>
      </c>
      <c r="S155" s="6">
        <f>N155-R155</f>
        <v>60</v>
      </c>
      <c r="T155" s="20">
        <f>R155+S155</f>
        <v>60</v>
      </c>
      <c r="U155" s="6">
        <f>IF(LEFT(AJ155,9)="direct-wa", N155,0)</f>
        <v>0</v>
      </c>
      <c r="V155" s="6">
        <f>IF(AJ155="direct-wa",0,N155*Q155)</f>
        <v>6.0780000000000003</v>
      </c>
      <c r="W155" s="20">
        <f>U155+V155</f>
        <v>6.0780000000000003</v>
      </c>
      <c r="X155" s="6">
        <f>IF(LEFT(AJ155,9)="direct-or",N155,0)</f>
        <v>0</v>
      </c>
      <c r="Y155" s="6">
        <f>S155-V155</f>
        <v>53.921999999999997</v>
      </c>
      <c r="Z155" s="20">
        <f>X155+Y155</f>
        <v>53.921999999999997</v>
      </c>
      <c r="AA155" s="25">
        <f>IF(LEFT(AJ155,6)="Direct",O155,0)</f>
        <v>0</v>
      </c>
      <c r="AB155" s="25">
        <f>O155-AA155</f>
        <v>60</v>
      </c>
      <c r="AC155" s="25">
        <f>AA155+AB155</f>
        <v>60</v>
      </c>
      <c r="AD155" s="25">
        <f>IF(LEFT(AJ155,9)="direct-wa", O155,0)</f>
        <v>0</v>
      </c>
      <c r="AE155" s="25">
        <f>IF(AJ155="direct-wa",0,O155*Q155)</f>
        <v>6.0780000000000003</v>
      </c>
      <c r="AF155" s="25">
        <f>AD155+AE155</f>
        <v>6.0780000000000003</v>
      </c>
      <c r="AG155" s="25">
        <f>IF(LEFT(AJ155,9)="direct-or",O155,0)</f>
        <v>0</v>
      </c>
      <c r="AH155" s="25">
        <f>AB155-AE155</f>
        <v>53.921999999999997</v>
      </c>
      <c r="AI155" s="25">
        <f>AG155+AH155</f>
        <v>53.921999999999997</v>
      </c>
      <c r="AJ155" s="19" t="s">
        <v>52</v>
      </c>
    </row>
    <row r="156" spans="1:36" outlineLevel="2" x14ac:dyDescent="0.25">
      <c r="A156" s="102"/>
      <c r="B156" s="108"/>
      <c r="C156" s="108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9"/>
      <c r="O156" s="109"/>
      <c r="P156" s="129"/>
      <c r="Q156" s="130"/>
      <c r="R156" s="11">
        <f t="shared" ref="R156:Z156" si="181">SUBTOTAL(9,R154:R155)</f>
        <v>0</v>
      </c>
      <c r="S156" s="6">
        <f t="shared" si="181"/>
        <v>759.58</v>
      </c>
      <c r="T156" s="20">
        <f t="shared" si="181"/>
        <v>759.58</v>
      </c>
      <c r="U156" s="6">
        <f t="shared" si="181"/>
        <v>0</v>
      </c>
      <c r="V156" s="6">
        <f t="shared" si="181"/>
        <v>76.945454000000012</v>
      </c>
      <c r="W156" s="20">
        <f t="shared" si="181"/>
        <v>76.945454000000012</v>
      </c>
      <c r="X156" s="6">
        <f t="shared" si="181"/>
        <v>0</v>
      </c>
      <c r="Y156" s="6">
        <f t="shared" si="181"/>
        <v>682.634546</v>
      </c>
      <c r="Z156" s="20">
        <f t="shared" si="181"/>
        <v>682.634546</v>
      </c>
      <c r="AA156" s="25"/>
      <c r="AB156" s="25"/>
      <c r="AC156" s="25"/>
      <c r="AD156" s="25"/>
      <c r="AE156" s="25"/>
      <c r="AF156" s="25"/>
      <c r="AG156" s="25"/>
      <c r="AH156" s="25"/>
      <c r="AI156" s="25"/>
      <c r="AJ156" s="131" t="s">
        <v>268</v>
      </c>
    </row>
    <row r="157" spans="1:36" outlineLevel="3" x14ac:dyDescent="0.25">
      <c r="A157" s="102" t="s">
        <v>100</v>
      </c>
      <c r="B157" s="10">
        <v>11174.09</v>
      </c>
      <c r="C157" s="10"/>
      <c r="N157" s="23">
        <f>C157</f>
        <v>0</v>
      </c>
      <c r="O157" s="23">
        <f>SUM(B157:M157)</f>
        <v>11174.09</v>
      </c>
      <c r="P157" s="129"/>
      <c r="Q157" s="130">
        <v>0</v>
      </c>
      <c r="R157" s="11">
        <f>IF(LEFT(AJ157,6)="Direct",N157,0)</f>
        <v>0</v>
      </c>
      <c r="S157" s="6">
        <f>N157-R157</f>
        <v>0</v>
      </c>
      <c r="T157" s="20">
        <f>R157+S157</f>
        <v>0</v>
      </c>
      <c r="U157" s="6">
        <f>IF(LEFT(AJ157,9)="direct-wa", N157,0)</f>
        <v>0</v>
      </c>
      <c r="V157" s="6">
        <f>IF(AJ157="direct-wa",0,N157*Q157)</f>
        <v>0</v>
      </c>
      <c r="W157" s="20">
        <f>U157+V157</f>
        <v>0</v>
      </c>
      <c r="X157" s="6">
        <f>IF(LEFT(AJ157,9)="direct-or",N157,0)</f>
        <v>0</v>
      </c>
      <c r="Y157" s="6">
        <f>S157-V157</f>
        <v>0</v>
      </c>
      <c r="Z157" s="20">
        <f>X157+Y157</f>
        <v>0</v>
      </c>
      <c r="AA157" s="25">
        <f>IF(LEFT(AJ157,6)="Direct",O157,0)</f>
        <v>11174.09</v>
      </c>
      <c r="AB157" s="25">
        <f>O157-AA157</f>
        <v>0</v>
      </c>
      <c r="AC157" s="25">
        <f>AA157+AB157</f>
        <v>11174.09</v>
      </c>
      <c r="AD157" s="25">
        <f>IF(LEFT(AJ157,9)="direct-wa", O157,0)</f>
        <v>0</v>
      </c>
      <c r="AE157" s="25">
        <f>IF(AJ157="direct-wa",0,O157*Q157)</f>
        <v>0</v>
      </c>
      <c r="AF157" s="25">
        <f>AD157+AE157</f>
        <v>0</v>
      </c>
      <c r="AG157" s="25">
        <f>IF(LEFT(AJ157,9)="direct-or",O157,0)</f>
        <v>11174.09</v>
      </c>
      <c r="AH157" s="25">
        <f>AB157-AE157</f>
        <v>0</v>
      </c>
      <c r="AI157" s="25">
        <f>AG157+AH157</f>
        <v>11174.09</v>
      </c>
      <c r="AJ157" s="19" t="s">
        <v>67</v>
      </c>
    </row>
    <row r="158" spans="1:36" outlineLevel="2" x14ac:dyDescent="0.25">
      <c r="A158" s="102"/>
      <c r="B158" s="108"/>
      <c r="C158" s="108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9"/>
      <c r="O158" s="109"/>
      <c r="P158" s="129"/>
      <c r="Q158" s="130"/>
      <c r="R158" s="11">
        <f t="shared" ref="R158:Z158" si="182">SUBTOTAL(9,R157:R157)</f>
        <v>0</v>
      </c>
      <c r="S158" s="6">
        <f t="shared" si="182"/>
        <v>0</v>
      </c>
      <c r="T158" s="20">
        <f t="shared" si="182"/>
        <v>0</v>
      </c>
      <c r="U158" s="6">
        <f t="shared" si="182"/>
        <v>0</v>
      </c>
      <c r="V158" s="6">
        <f t="shared" si="182"/>
        <v>0</v>
      </c>
      <c r="W158" s="20">
        <f t="shared" si="182"/>
        <v>0</v>
      </c>
      <c r="X158" s="6">
        <f t="shared" si="182"/>
        <v>0</v>
      </c>
      <c r="Y158" s="6">
        <f t="shared" si="182"/>
        <v>0</v>
      </c>
      <c r="Z158" s="20">
        <f t="shared" si="182"/>
        <v>0</v>
      </c>
      <c r="AA158" s="25"/>
      <c r="AB158" s="25"/>
      <c r="AC158" s="25"/>
      <c r="AD158" s="25"/>
      <c r="AE158" s="25"/>
      <c r="AF158" s="25"/>
      <c r="AG158" s="25"/>
      <c r="AH158" s="25"/>
      <c r="AI158" s="25"/>
      <c r="AJ158" s="131" t="s">
        <v>276</v>
      </c>
    </row>
    <row r="159" spans="1:36" outlineLevel="3" x14ac:dyDescent="0.25">
      <c r="A159" s="102" t="s">
        <v>100</v>
      </c>
      <c r="B159" s="10">
        <v>23727.39</v>
      </c>
      <c r="C159" s="10">
        <v>9706.56</v>
      </c>
      <c r="N159" s="23">
        <f>C159</f>
        <v>9706.56</v>
      </c>
      <c r="O159" s="23">
        <f>SUM(B159:M159)</f>
        <v>33433.949999999997</v>
      </c>
      <c r="P159" s="129"/>
      <c r="Q159" s="130">
        <v>7.9699999999999993E-2</v>
      </c>
      <c r="R159" s="11">
        <f>IF(LEFT(AJ159,6)="Direct",N159,0)</f>
        <v>0</v>
      </c>
      <c r="S159" s="6">
        <f>N159-R159</f>
        <v>9706.56</v>
      </c>
      <c r="T159" s="20">
        <f>R159+S159</f>
        <v>9706.56</v>
      </c>
      <c r="U159" s="6">
        <f>IF(LEFT(AJ159,9)="direct-wa", N159,0)</f>
        <v>0</v>
      </c>
      <c r="V159" s="6">
        <f>IF(AJ159="direct-wa",0,N159*Q159)</f>
        <v>773.61283199999991</v>
      </c>
      <c r="W159" s="20">
        <f>U159+V159</f>
        <v>773.61283199999991</v>
      </c>
      <c r="X159" s="6">
        <f>IF(LEFT(AJ159,9)="direct-or",N159,0)</f>
        <v>0</v>
      </c>
      <c r="Y159" s="6">
        <f>S159-V159</f>
        <v>8932.9471679999988</v>
      </c>
      <c r="Z159" s="20">
        <f>X159+Y159</f>
        <v>8932.9471679999988</v>
      </c>
      <c r="AA159" s="25">
        <f>IF(LEFT(AJ159,6)="Direct",O159,0)</f>
        <v>0</v>
      </c>
      <c r="AB159" s="25">
        <f>O159-AA159</f>
        <v>33433.949999999997</v>
      </c>
      <c r="AC159" s="25">
        <f>AA159+AB159</f>
        <v>33433.949999999997</v>
      </c>
      <c r="AD159" s="25">
        <f>IF(LEFT(AJ159,9)="direct-wa", O159,0)</f>
        <v>0</v>
      </c>
      <c r="AE159" s="25">
        <f>IF(AJ159="direct-wa",0,O159*Q159)</f>
        <v>2664.6858149999994</v>
      </c>
      <c r="AF159" s="25">
        <f>AD159+AE159</f>
        <v>2664.6858149999994</v>
      </c>
      <c r="AG159" s="25">
        <f>IF(LEFT(AJ159,9)="direct-or",O159,0)</f>
        <v>0</v>
      </c>
      <c r="AH159" s="25">
        <f>AB159-AE159</f>
        <v>30769.264184999996</v>
      </c>
      <c r="AI159" s="25">
        <f>AG159+AH159</f>
        <v>30769.264184999996</v>
      </c>
      <c r="AJ159" s="19" t="s">
        <v>48</v>
      </c>
    </row>
    <row r="160" spans="1:36" outlineLevel="3" x14ac:dyDescent="0.25">
      <c r="A160" s="102" t="s">
        <v>100</v>
      </c>
      <c r="B160" s="10"/>
      <c r="C160" s="10">
        <v>1523.37</v>
      </c>
      <c r="N160" s="23">
        <f>C160</f>
        <v>1523.37</v>
      </c>
      <c r="O160" s="23">
        <f>SUM(B160:M160)</f>
        <v>1523.37</v>
      </c>
      <c r="P160" s="129"/>
      <c r="Q160" s="130">
        <v>7.9699999999999993E-2</v>
      </c>
      <c r="R160" s="11">
        <f>IF(LEFT(AJ160,6)="Direct",N160,0)</f>
        <v>0</v>
      </c>
      <c r="S160" s="6">
        <f>N160-R160</f>
        <v>1523.37</v>
      </c>
      <c r="T160" s="20">
        <f>R160+S160</f>
        <v>1523.37</v>
      </c>
      <c r="U160" s="6">
        <f>IF(LEFT(AJ160,9)="direct-wa", N160,0)</f>
        <v>0</v>
      </c>
      <c r="V160" s="6">
        <f>IF(AJ160="direct-wa",0,N160*Q160)</f>
        <v>121.41258899999998</v>
      </c>
      <c r="W160" s="20">
        <f>U160+V160</f>
        <v>121.41258899999998</v>
      </c>
      <c r="X160" s="6">
        <f>IF(LEFT(AJ160,9)="direct-or",N160,0)</f>
        <v>0</v>
      </c>
      <c r="Y160" s="6">
        <f>S160-V160</f>
        <v>1401.9574109999999</v>
      </c>
      <c r="Z160" s="20">
        <f>X160+Y160</f>
        <v>1401.9574109999999</v>
      </c>
      <c r="AA160" s="25">
        <f>IF(LEFT(AJ160,6)="Direct",O160,0)</f>
        <v>0</v>
      </c>
      <c r="AB160" s="25">
        <f>O160-AA160</f>
        <v>1523.37</v>
      </c>
      <c r="AC160" s="25">
        <f>AA160+AB160</f>
        <v>1523.37</v>
      </c>
      <c r="AD160" s="25">
        <f>IF(LEFT(AJ160,9)="direct-wa", O160,0)</f>
        <v>0</v>
      </c>
      <c r="AE160" s="25">
        <f>IF(AJ160="direct-wa",0,O160*Q160)</f>
        <v>121.41258899999998</v>
      </c>
      <c r="AF160" s="25">
        <f>AD160+AE160</f>
        <v>121.41258899999998</v>
      </c>
      <c r="AG160" s="25">
        <f>IF(LEFT(AJ160,9)="direct-or",O160,0)</f>
        <v>0</v>
      </c>
      <c r="AH160" s="25">
        <f>AB160-AE160</f>
        <v>1401.9574109999999</v>
      </c>
      <c r="AI160" s="25">
        <f>AG160+AH160</f>
        <v>1401.9574109999999</v>
      </c>
      <c r="AJ160" s="19" t="s">
        <v>48</v>
      </c>
    </row>
    <row r="161" spans="1:36" outlineLevel="3" x14ac:dyDescent="0.25">
      <c r="A161" s="102" t="s">
        <v>100</v>
      </c>
      <c r="B161" s="10">
        <v>236.4</v>
      </c>
      <c r="C161" s="10"/>
      <c r="N161" s="23">
        <f>C161</f>
        <v>0</v>
      </c>
      <c r="O161" s="23">
        <f>SUM(B161:M161)</f>
        <v>236.4</v>
      </c>
      <c r="P161" s="129"/>
      <c r="Q161" s="130">
        <v>7.9699999999999993E-2</v>
      </c>
      <c r="R161" s="11">
        <f>IF(LEFT(AJ161,6)="Direct",N161,0)</f>
        <v>0</v>
      </c>
      <c r="S161" s="6">
        <f>N161-R161</f>
        <v>0</v>
      </c>
      <c r="T161" s="20">
        <f>R161+S161</f>
        <v>0</v>
      </c>
      <c r="U161" s="6">
        <f>IF(LEFT(AJ161,9)="direct-wa", N161,0)</f>
        <v>0</v>
      </c>
      <c r="V161" s="6">
        <f>IF(AJ161="direct-wa",0,N161*Q161)</f>
        <v>0</v>
      </c>
      <c r="W161" s="20">
        <f>U161+V161</f>
        <v>0</v>
      </c>
      <c r="X161" s="6">
        <f>IF(LEFT(AJ161,9)="direct-or",N161,0)</f>
        <v>0</v>
      </c>
      <c r="Y161" s="6">
        <f>S161-V161</f>
        <v>0</v>
      </c>
      <c r="Z161" s="20">
        <f>X161+Y161</f>
        <v>0</v>
      </c>
      <c r="AA161" s="25">
        <f>IF(LEFT(AJ161,6)="Direct",O161,0)</f>
        <v>0</v>
      </c>
      <c r="AB161" s="25">
        <f>O161-AA161</f>
        <v>236.4</v>
      </c>
      <c r="AC161" s="25">
        <f>AA161+AB161</f>
        <v>236.4</v>
      </c>
      <c r="AD161" s="25">
        <f>IF(LEFT(AJ161,9)="direct-wa", O161,0)</f>
        <v>0</v>
      </c>
      <c r="AE161" s="25">
        <f>IF(AJ161="direct-wa",0,O161*Q161)</f>
        <v>18.841079999999998</v>
      </c>
      <c r="AF161" s="25">
        <f>AD161+AE161</f>
        <v>18.841079999999998</v>
      </c>
      <c r="AG161" s="25">
        <f>IF(LEFT(AJ161,9)="direct-or",O161,0)</f>
        <v>0</v>
      </c>
      <c r="AH161" s="25">
        <f>AB161-AE161</f>
        <v>217.55892</v>
      </c>
      <c r="AI161" s="25">
        <f>AG161+AH161</f>
        <v>217.55892</v>
      </c>
      <c r="AJ161" s="19" t="s">
        <v>50</v>
      </c>
    </row>
    <row r="162" spans="1:36" outlineLevel="2" x14ac:dyDescent="0.25">
      <c r="A162" s="102"/>
      <c r="B162" s="108"/>
      <c r="C162" s="108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9"/>
      <c r="O162" s="109"/>
      <c r="P162" s="129"/>
      <c r="Q162" s="130"/>
      <c r="R162" s="11">
        <f t="shared" ref="R162:Z162" si="183">SUBTOTAL(9,R159:R161)</f>
        <v>0</v>
      </c>
      <c r="S162" s="6">
        <f t="shared" si="183"/>
        <v>11229.93</v>
      </c>
      <c r="T162" s="20">
        <f t="shared" si="183"/>
        <v>11229.93</v>
      </c>
      <c r="U162" s="6">
        <f t="shared" si="183"/>
        <v>0</v>
      </c>
      <c r="V162" s="6">
        <f t="shared" si="183"/>
        <v>895.02542099999994</v>
      </c>
      <c r="W162" s="20">
        <f t="shared" si="183"/>
        <v>895.02542099999994</v>
      </c>
      <c r="X162" s="6">
        <f t="shared" si="183"/>
        <v>0</v>
      </c>
      <c r="Y162" s="6">
        <f t="shared" si="183"/>
        <v>10334.904578999998</v>
      </c>
      <c r="Z162" s="20">
        <f t="shared" si="183"/>
        <v>10334.904578999998</v>
      </c>
      <c r="AA162" s="25"/>
      <c r="AB162" s="25"/>
      <c r="AC162" s="25"/>
      <c r="AD162" s="25"/>
      <c r="AE162" s="25"/>
      <c r="AF162" s="25"/>
      <c r="AG162" s="25"/>
      <c r="AH162" s="25"/>
      <c r="AI162" s="25"/>
      <c r="AJ162" s="131" t="s">
        <v>269</v>
      </c>
    </row>
    <row r="163" spans="1:36" outlineLevel="3" x14ac:dyDescent="0.25">
      <c r="A163" s="102" t="s">
        <v>100</v>
      </c>
      <c r="B163" s="10">
        <v>6740.41</v>
      </c>
      <c r="C163" s="10">
        <v>4054.77</v>
      </c>
      <c r="N163" s="23">
        <f>C163</f>
        <v>4054.77</v>
      </c>
      <c r="O163" s="23">
        <f>SUM(B163:M163)</f>
        <v>10795.18</v>
      </c>
      <c r="P163" s="129"/>
      <c r="Q163" s="130">
        <v>0.1077</v>
      </c>
      <c r="R163" s="11">
        <f>IF(LEFT(AJ163,6)="Direct",N163,0)</f>
        <v>0</v>
      </c>
      <c r="S163" s="6">
        <f>N163-R163</f>
        <v>4054.77</v>
      </c>
      <c r="T163" s="20">
        <f>R163+S163</f>
        <v>4054.77</v>
      </c>
      <c r="U163" s="6">
        <f>IF(LEFT(AJ163,9)="direct-wa", N163,0)</f>
        <v>0</v>
      </c>
      <c r="V163" s="6">
        <f>IF(AJ163="direct-wa",0,N163*Q163)</f>
        <v>436.69872900000001</v>
      </c>
      <c r="W163" s="20">
        <f>U163+V163</f>
        <v>436.69872900000001</v>
      </c>
      <c r="X163" s="6">
        <f>IF(LEFT(AJ163,9)="direct-or",N163,0)</f>
        <v>0</v>
      </c>
      <c r="Y163" s="6">
        <f>S163-V163</f>
        <v>3618.0712709999998</v>
      </c>
      <c r="Z163" s="20">
        <f>X163+Y163</f>
        <v>3618.0712709999998</v>
      </c>
      <c r="AA163" s="25">
        <f>IF(LEFT(AJ163,6)="Direct",O163,0)</f>
        <v>0</v>
      </c>
      <c r="AB163" s="25">
        <f>O163-AA163</f>
        <v>10795.18</v>
      </c>
      <c r="AC163" s="25">
        <f>AA163+AB163</f>
        <v>10795.18</v>
      </c>
      <c r="AD163" s="25">
        <f>IF(LEFT(AJ163,9)="direct-wa", O163,0)</f>
        <v>0</v>
      </c>
      <c r="AE163" s="25">
        <f>IF(AJ163="direct-wa",0,O163*Q163)</f>
        <v>1162.6408860000001</v>
      </c>
      <c r="AF163" s="25">
        <f>AD163+AE163</f>
        <v>1162.6408860000001</v>
      </c>
      <c r="AG163" s="25">
        <f>IF(LEFT(AJ163,9)="direct-or",O163,0)</f>
        <v>0</v>
      </c>
      <c r="AH163" s="25">
        <f>AB163-AE163</f>
        <v>9632.5391139999992</v>
      </c>
      <c r="AI163" s="25">
        <f>AG163+AH163</f>
        <v>9632.5391139999992</v>
      </c>
      <c r="AJ163" s="19" t="s">
        <v>59</v>
      </c>
    </row>
    <row r="164" spans="1:36" outlineLevel="3" x14ac:dyDescent="0.25">
      <c r="A164" s="102" t="s">
        <v>100</v>
      </c>
      <c r="B164" s="10">
        <v>1360.51</v>
      </c>
      <c r="C164" s="10">
        <v>1924.97</v>
      </c>
      <c r="N164" s="23">
        <f>C164</f>
        <v>1924.97</v>
      </c>
      <c r="O164" s="23">
        <f>SUM(B164:M164)</f>
        <v>3285.48</v>
      </c>
      <c r="P164" s="129"/>
      <c r="Q164" s="130">
        <v>0.1077</v>
      </c>
      <c r="R164" s="11">
        <f>IF(LEFT(AJ164,6)="Direct",N164,0)</f>
        <v>0</v>
      </c>
      <c r="S164" s="6">
        <f>N164-R164</f>
        <v>1924.97</v>
      </c>
      <c r="T164" s="20">
        <f>R164+S164</f>
        <v>1924.97</v>
      </c>
      <c r="U164" s="6">
        <f>IF(LEFT(AJ164,9)="direct-wa", N164,0)</f>
        <v>0</v>
      </c>
      <c r="V164" s="6">
        <f>IF(AJ164="direct-wa",0,N164*Q164)</f>
        <v>207.31926900000002</v>
      </c>
      <c r="W164" s="20">
        <f>U164+V164</f>
        <v>207.31926900000002</v>
      </c>
      <c r="X164" s="6">
        <f>IF(LEFT(AJ164,9)="direct-or",N164,0)</f>
        <v>0</v>
      </c>
      <c r="Y164" s="6">
        <f>S164-V164</f>
        <v>1717.650731</v>
      </c>
      <c r="Z164" s="20">
        <f>X164+Y164</f>
        <v>1717.650731</v>
      </c>
      <c r="AA164" s="25">
        <f>IF(LEFT(AJ164,6)="Direct",O164,0)</f>
        <v>0</v>
      </c>
      <c r="AB164" s="25">
        <f>O164-AA164</f>
        <v>3285.48</v>
      </c>
      <c r="AC164" s="25">
        <f>AA164+AB164</f>
        <v>3285.48</v>
      </c>
      <c r="AD164" s="25">
        <f>IF(LEFT(AJ164,9)="direct-wa", O164,0)</f>
        <v>0</v>
      </c>
      <c r="AE164" s="25">
        <f>IF(AJ164="direct-wa",0,O164*Q164)</f>
        <v>353.84619600000002</v>
      </c>
      <c r="AF164" s="25">
        <f>AD164+AE164</f>
        <v>353.84619600000002</v>
      </c>
      <c r="AG164" s="25">
        <f>IF(LEFT(AJ164,9)="direct-or",O164,0)</f>
        <v>0</v>
      </c>
      <c r="AH164" s="25">
        <f>AB164-AE164</f>
        <v>2931.6338040000001</v>
      </c>
      <c r="AI164" s="25">
        <f>AG164+AH164</f>
        <v>2931.6338040000001</v>
      </c>
      <c r="AJ164" s="19" t="s">
        <v>70</v>
      </c>
    </row>
    <row r="165" spans="1:36" outlineLevel="2" x14ac:dyDescent="0.25">
      <c r="A165" s="102"/>
      <c r="B165" s="108"/>
      <c r="C165" s="108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9"/>
      <c r="O165" s="109"/>
      <c r="P165" s="129"/>
      <c r="Q165" s="130"/>
      <c r="R165" s="11">
        <f t="shared" ref="R165:Z165" si="184">SUBTOTAL(9,R163:R164)</f>
        <v>0</v>
      </c>
      <c r="S165" s="6">
        <f t="shared" si="184"/>
        <v>5979.74</v>
      </c>
      <c r="T165" s="20">
        <f t="shared" si="184"/>
        <v>5979.74</v>
      </c>
      <c r="U165" s="6">
        <f t="shared" si="184"/>
        <v>0</v>
      </c>
      <c r="V165" s="6">
        <f t="shared" si="184"/>
        <v>644.01799800000003</v>
      </c>
      <c r="W165" s="20">
        <f t="shared" si="184"/>
        <v>644.01799800000003</v>
      </c>
      <c r="X165" s="6">
        <f t="shared" si="184"/>
        <v>0</v>
      </c>
      <c r="Y165" s="6">
        <f t="shared" si="184"/>
        <v>5335.7220019999995</v>
      </c>
      <c r="Z165" s="20">
        <f t="shared" si="184"/>
        <v>5335.7220019999995</v>
      </c>
      <c r="AA165" s="25"/>
      <c r="AB165" s="25"/>
      <c r="AC165" s="25"/>
      <c r="AD165" s="25"/>
      <c r="AE165" s="25"/>
      <c r="AF165" s="25"/>
      <c r="AG165" s="25"/>
      <c r="AH165" s="25"/>
      <c r="AI165" s="25"/>
      <c r="AJ165" s="131" t="s">
        <v>275</v>
      </c>
    </row>
    <row r="166" spans="1:36" outlineLevel="1" x14ac:dyDescent="0.25">
      <c r="A166" s="128" t="s">
        <v>99</v>
      </c>
      <c r="B166" s="132"/>
      <c r="C166" s="132"/>
      <c r="D166" s="120"/>
      <c r="E166" s="120"/>
      <c r="F166" s="120"/>
      <c r="G166" s="120"/>
      <c r="H166" s="120"/>
      <c r="I166" s="120"/>
      <c r="J166" s="120"/>
      <c r="K166" s="120"/>
      <c r="L166" s="120"/>
      <c r="M166" s="120"/>
      <c r="N166" s="121"/>
      <c r="O166" s="121"/>
      <c r="P166" s="133"/>
      <c r="Q166" s="134"/>
      <c r="R166" s="124">
        <f t="shared" ref="R166:Z166" si="185">SUBTOTAL(9,R154:R164)</f>
        <v>0</v>
      </c>
      <c r="S166" s="125">
        <f t="shared" si="185"/>
        <v>17969.25</v>
      </c>
      <c r="T166" s="126">
        <f t="shared" si="185"/>
        <v>17969.25</v>
      </c>
      <c r="U166" s="125">
        <f t="shared" si="185"/>
        <v>0</v>
      </c>
      <c r="V166" s="125">
        <f t="shared" si="185"/>
        <v>1615.988873</v>
      </c>
      <c r="W166" s="126">
        <f t="shared" si="185"/>
        <v>1615.988873</v>
      </c>
      <c r="X166" s="125">
        <f t="shared" si="185"/>
        <v>0</v>
      </c>
      <c r="Y166" s="125">
        <f t="shared" si="185"/>
        <v>16353.261126999996</v>
      </c>
      <c r="Z166" s="126">
        <f t="shared" si="185"/>
        <v>16353.261126999996</v>
      </c>
      <c r="AA166" s="125"/>
      <c r="AB166" s="125"/>
      <c r="AC166" s="125"/>
      <c r="AD166" s="125"/>
      <c r="AE166" s="125"/>
      <c r="AF166" s="125"/>
      <c r="AG166" s="125"/>
      <c r="AH166" s="125"/>
      <c r="AI166" s="125"/>
      <c r="AJ166" s="135"/>
    </row>
    <row r="167" spans="1:36" outlineLevel="3" x14ac:dyDescent="0.25">
      <c r="A167" s="102" t="s">
        <v>102</v>
      </c>
      <c r="B167" s="10">
        <v>10152.33</v>
      </c>
      <c r="C167" s="10">
        <v>4705.26</v>
      </c>
      <c r="N167" s="23">
        <f>C167</f>
        <v>4705.26</v>
      </c>
      <c r="O167" s="23">
        <f>SUM(B167:M167)</f>
        <v>14857.59</v>
      </c>
      <c r="P167" s="129"/>
      <c r="Q167" s="130">
        <v>0.1013</v>
      </c>
      <c r="R167" s="11">
        <f>IF(LEFT(AJ167,6)="Direct",N167,0)</f>
        <v>0</v>
      </c>
      <c r="S167" s="6">
        <f>N167-R167</f>
        <v>4705.26</v>
      </c>
      <c r="T167" s="20">
        <f>R167+S167</f>
        <v>4705.26</v>
      </c>
      <c r="U167" s="6">
        <f>IF(LEFT(AJ167,9)="direct-wa", N167,0)</f>
        <v>0</v>
      </c>
      <c r="V167" s="6">
        <f>IF(AJ167="direct-wa",0,N167*Q167)</f>
        <v>476.64283800000004</v>
      </c>
      <c r="W167" s="20">
        <f>U167+V167</f>
        <v>476.64283800000004</v>
      </c>
      <c r="X167" s="6">
        <f>IF(LEFT(AJ167,9)="direct-or",N167,0)</f>
        <v>0</v>
      </c>
      <c r="Y167" s="6">
        <f>S167-V167</f>
        <v>4228.6171620000005</v>
      </c>
      <c r="Z167" s="20">
        <f>X167+Y167</f>
        <v>4228.6171620000005</v>
      </c>
      <c r="AA167" s="25">
        <f>IF(LEFT(AJ167,6)="Direct",O167,0)</f>
        <v>0</v>
      </c>
      <c r="AB167" s="25">
        <f>O167-AA167</f>
        <v>14857.59</v>
      </c>
      <c r="AC167" s="25">
        <f>AA167+AB167</f>
        <v>14857.59</v>
      </c>
      <c r="AD167" s="25">
        <f>IF(LEFT(AJ167,9)="direct-wa", O167,0)</f>
        <v>0</v>
      </c>
      <c r="AE167" s="25">
        <f>IF(AJ167="direct-wa",0,O167*Q167)</f>
        <v>1505.0738670000001</v>
      </c>
      <c r="AF167" s="25">
        <f>AD167+AE167</f>
        <v>1505.0738670000001</v>
      </c>
      <c r="AG167" s="25">
        <f>IF(LEFT(AJ167,9)="direct-or",O167,0)</f>
        <v>0</v>
      </c>
      <c r="AH167" s="25">
        <f>AB167-AE167</f>
        <v>13352.516133000001</v>
      </c>
      <c r="AI167" s="25">
        <f>AG167+AH167</f>
        <v>13352.516133000001</v>
      </c>
      <c r="AJ167" s="19" t="s">
        <v>52</v>
      </c>
    </row>
    <row r="168" spans="1:36" outlineLevel="2" x14ac:dyDescent="0.25">
      <c r="A168" s="102"/>
      <c r="B168" s="108"/>
      <c r="C168" s="108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9"/>
      <c r="O168" s="109"/>
      <c r="P168" s="129"/>
      <c r="Q168" s="130"/>
      <c r="R168" s="11">
        <f t="shared" ref="R168:Z168" si="186">SUBTOTAL(9,R167:R167)</f>
        <v>0</v>
      </c>
      <c r="S168" s="6">
        <f t="shared" si="186"/>
        <v>4705.26</v>
      </c>
      <c r="T168" s="20">
        <f t="shared" si="186"/>
        <v>4705.26</v>
      </c>
      <c r="U168" s="6">
        <f t="shared" si="186"/>
        <v>0</v>
      </c>
      <c r="V168" s="6">
        <f t="shared" si="186"/>
        <v>476.64283800000004</v>
      </c>
      <c r="W168" s="20">
        <f t="shared" si="186"/>
        <v>476.64283800000004</v>
      </c>
      <c r="X168" s="6">
        <f t="shared" si="186"/>
        <v>0</v>
      </c>
      <c r="Y168" s="6">
        <f t="shared" si="186"/>
        <v>4228.6171620000005</v>
      </c>
      <c r="Z168" s="20">
        <f t="shared" si="186"/>
        <v>4228.6171620000005</v>
      </c>
      <c r="AA168" s="25"/>
      <c r="AB168" s="25"/>
      <c r="AC168" s="25"/>
      <c r="AD168" s="25"/>
      <c r="AE168" s="25"/>
      <c r="AF168" s="25"/>
      <c r="AG168" s="25"/>
      <c r="AH168" s="25"/>
      <c r="AI168" s="25"/>
      <c r="AJ168" s="131" t="s">
        <v>268</v>
      </c>
    </row>
    <row r="169" spans="1:36" outlineLevel="3" x14ac:dyDescent="0.25">
      <c r="A169" s="102" t="s">
        <v>102</v>
      </c>
      <c r="B169" s="10">
        <v>2768.81</v>
      </c>
      <c r="C169" s="10">
        <v>3664.5</v>
      </c>
      <c r="N169" s="23">
        <f>C169</f>
        <v>3664.5</v>
      </c>
      <c r="O169" s="23">
        <f>SUM(B169:M169)</f>
        <v>6433.3099999999995</v>
      </c>
      <c r="P169" s="129"/>
      <c r="Q169" s="130">
        <v>0.1086</v>
      </c>
      <c r="R169" s="11">
        <f>IF(LEFT(AJ169,6)="Direct",N169,0)</f>
        <v>0</v>
      </c>
      <c r="S169" s="6">
        <f>N169-R169</f>
        <v>3664.5</v>
      </c>
      <c r="T169" s="20">
        <f>R169+S169</f>
        <v>3664.5</v>
      </c>
      <c r="U169" s="6">
        <f>IF(LEFT(AJ169,9)="direct-wa", N169,0)</f>
        <v>0</v>
      </c>
      <c r="V169" s="6">
        <f>IF(AJ169="direct-wa",0,N169*Q169)</f>
        <v>397.96469999999999</v>
      </c>
      <c r="W169" s="20">
        <f>U169+V169</f>
        <v>397.96469999999999</v>
      </c>
      <c r="X169" s="6">
        <f>IF(LEFT(AJ169,9)="direct-or",N169,0)</f>
        <v>0</v>
      </c>
      <c r="Y169" s="6">
        <f>S169-V169</f>
        <v>3266.5353</v>
      </c>
      <c r="Z169" s="20">
        <f>X169+Y169</f>
        <v>3266.5353</v>
      </c>
      <c r="AA169" s="25">
        <f>IF(LEFT(AJ169,6)="Direct",O169,0)</f>
        <v>0</v>
      </c>
      <c r="AB169" s="25">
        <f>O169-AA169</f>
        <v>6433.3099999999995</v>
      </c>
      <c r="AC169" s="25">
        <f>AA169+AB169</f>
        <v>6433.3099999999995</v>
      </c>
      <c r="AD169" s="25">
        <f>IF(LEFT(AJ169,9)="direct-wa", O169,0)</f>
        <v>0</v>
      </c>
      <c r="AE169" s="25">
        <f>IF(AJ169="direct-wa",0,O169*Q169)</f>
        <v>698.657466</v>
      </c>
      <c r="AF169" s="25">
        <f>AD169+AE169</f>
        <v>698.657466</v>
      </c>
      <c r="AG169" s="25">
        <f>IF(LEFT(AJ169,9)="direct-or",O169,0)</f>
        <v>0</v>
      </c>
      <c r="AH169" s="25">
        <f>AB169-AE169</f>
        <v>5734.6525339999998</v>
      </c>
      <c r="AI169" s="25">
        <f>AG169+AH169</f>
        <v>5734.6525339999998</v>
      </c>
      <c r="AJ169" s="19" t="s">
        <v>60</v>
      </c>
    </row>
    <row r="170" spans="1:36" outlineLevel="2" x14ac:dyDescent="0.25">
      <c r="A170" s="102"/>
      <c r="B170" s="108"/>
      <c r="C170" s="108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9"/>
      <c r="O170" s="109"/>
      <c r="P170" s="129"/>
      <c r="Q170" s="130"/>
      <c r="R170" s="11">
        <f t="shared" ref="R170:Z170" si="187">SUBTOTAL(9,R169:R169)</f>
        <v>0</v>
      </c>
      <c r="S170" s="6">
        <f t="shared" si="187"/>
        <v>3664.5</v>
      </c>
      <c r="T170" s="20">
        <f t="shared" si="187"/>
        <v>3664.5</v>
      </c>
      <c r="U170" s="6">
        <f t="shared" si="187"/>
        <v>0</v>
      </c>
      <c r="V170" s="6">
        <f t="shared" si="187"/>
        <v>397.96469999999999</v>
      </c>
      <c r="W170" s="20">
        <f t="shared" si="187"/>
        <v>397.96469999999999</v>
      </c>
      <c r="X170" s="6">
        <f t="shared" si="187"/>
        <v>0</v>
      </c>
      <c r="Y170" s="6">
        <f t="shared" si="187"/>
        <v>3266.5353</v>
      </c>
      <c r="Z170" s="20">
        <f t="shared" si="187"/>
        <v>3266.5353</v>
      </c>
      <c r="AA170" s="25"/>
      <c r="AB170" s="25"/>
      <c r="AC170" s="25"/>
      <c r="AD170" s="25"/>
      <c r="AE170" s="25"/>
      <c r="AF170" s="25"/>
      <c r="AG170" s="25"/>
      <c r="AH170" s="25"/>
      <c r="AI170" s="25"/>
      <c r="AJ170" s="131" t="s">
        <v>266</v>
      </c>
    </row>
    <row r="171" spans="1:36" outlineLevel="3" x14ac:dyDescent="0.25">
      <c r="A171" s="102" t="s">
        <v>102</v>
      </c>
      <c r="B171" s="10">
        <v>2155.9299999999998</v>
      </c>
      <c r="C171" s="10">
        <v>0</v>
      </c>
      <c r="N171" s="23">
        <f t="shared" ref="N171:N177" si="188">C171</f>
        <v>0</v>
      </c>
      <c r="O171" s="23">
        <f t="shared" ref="O171:O177" si="189">SUM(B171:M171)</f>
        <v>2155.9299999999998</v>
      </c>
      <c r="P171" s="129"/>
      <c r="Q171" s="130">
        <v>7.9699999999999993E-2</v>
      </c>
      <c r="R171" s="11">
        <f t="shared" ref="R171:R177" si="190">IF(LEFT(AJ171,6)="Direct",N171,0)</f>
        <v>0</v>
      </c>
      <c r="S171" s="6">
        <f t="shared" ref="S171:S177" si="191">N171-R171</f>
        <v>0</v>
      </c>
      <c r="T171" s="20">
        <f t="shared" ref="T171:T177" si="192">R171+S171</f>
        <v>0</v>
      </c>
      <c r="U171" s="6">
        <f t="shared" ref="U171:U177" si="193">IF(LEFT(AJ171,9)="direct-wa", N171,0)</f>
        <v>0</v>
      </c>
      <c r="V171" s="6">
        <f t="shared" ref="V171:V177" si="194">IF(AJ171="direct-wa",0,N171*Q171)</f>
        <v>0</v>
      </c>
      <c r="W171" s="20">
        <f t="shared" ref="W171:W177" si="195">U171+V171</f>
        <v>0</v>
      </c>
      <c r="X171" s="6">
        <f t="shared" ref="X171:X177" si="196">IF(LEFT(AJ171,9)="direct-or",N171,0)</f>
        <v>0</v>
      </c>
      <c r="Y171" s="6">
        <f t="shared" ref="Y171:Y177" si="197">S171-V171</f>
        <v>0</v>
      </c>
      <c r="Z171" s="20">
        <f t="shared" ref="Z171:Z177" si="198">X171+Y171</f>
        <v>0</v>
      </c>
      <c r="AA171" s="25">
        <f t="shared" ref="AA171:AA177" si="199">IF(LEFT(AJ171,6)="Direct",O171,0)</f>
        <v>0</v>
      </c>
      <c r="AB171" s="25">
        <f t="shared" ref="AB171:AB177" si="200">O171-AA171</f>
        <v>2155.9299999999998</v>
      </c>
      <c r="AC171" s="25">
        <f t="shared" ref="AC171:AC177" si="201">AA171+AB171</f>
        <v>2155.9299999999998</v>
      </c>
      <c r="AD171" s="25">
        <f t="shared" ref="AD171:AD177" si="202">IF(LEFT(AJ171,9)="direct-wa", O171,0)</f>
        <v>0</v>
      </c>
      <c r="AE171" s="25">
        <f t="shared" ref="AE171:AE177" si="203">IF(AJ171="direct-wa",0,O171*Q171)</f>
        <v>171.82762099999997</v>
      </c>
      <c r="AF171" s="25">
        <f t="shared" ref="AF171:AF177" si="204">AD171+AE171</f>
        <v>171.82762099999997</v>
      </c>
      <c r="AG171" s="25">
        <f t="shared" ref="AG171:AG177" si="205">IF(LEFT(AJ171,9)="direct-or",O171,0)</f>
        <v>0</v>
      </c>
      <c r="AH171" s="25">
        <f t="shared" ref="AH171:AH177" si="206">AB171-AE171</f>
        <v>1984.1023789999999</v>
      </c>
      <c r="AI171" s="25">
        <f t="shared" ref="AI171:AI177" si="207">AG171+AH171</f>
        <v>1984.1023789999999</v>
      </c>
      <c r="AJ171" s="19" t="s">
        <v>48</v>
      </c>
    </row>
    <row r="172" spans="1:36" outlineLevel="3" x14ac:dyDescent="0.25">
      <c r="A172" s="102" t="s">
        <v>102</v>
      </c>
      <c r="B172" s="10">
        <v>20470.740000000002</v>
      </c>
      <c r="C172" s="10">
        <v>15663.27</v>
      </c>
      <c r="N172" s="23">
        <f t="shared" si="188"/>
        <v>15663.27</v>
      </c>
      <c r="O172" s="23">
        <f t="shared" si="189"/>
        <v>36134.01</v>
      </c>
      <c r="P172" s="129"/>
      <c r="Q172" s="130">
        <v>7.9699999999999993E-2</v>
      </c>
      <c r="R172" s="11">
        <f t="shared" si="190"/>
        <v>0</v>
      </c>
      <c r="S172" s="6">
        <f t="shared" si="191"/>
        <v>15663.27</v>
      </c>
      <c r="T172" s="20">
        <f t="shared" si="192"/>
        <v>15663.27</v>
      </c>
      <c r="U172" s="6">
        <f t="shared" si="193"/>
        <v>0</v>
      </c>
      <c r="V172" s="6">
        <f t="shared" si="194"/>
        <v>1248.362619</v>
      </c>
      <c r="W172" s="20">
        <f t="shared" si="195"/>
        <v>1248.362619</v>
      </c>
      <c r="X172" s="6">
        <f t="shared" si="196"/>
        <v>0</v>
      </c>
      <c r="Y172" s="6">
        <f t="shared" si="197"/>
        <v>14414.907381000001</v>
      </c>
      <c r="Z172" s="20">
        <f t="shared" si="198"/>
        <v>14414.907381000001</v>
      </c>
      <c r="AA172" s="25">
        <f t="shared" si="199"/>
        <v>0</v>
      </c>
      <c r="AB172" s="25">
        <f t="shared" si="200"/>
        <v>36134.01</v>
      </c>
      <c r="AC172" s="25">
        <f t="shared" si="201"/>
        <v>36134.01</v>
      </c>
      <c r="AD172" s="25">
        <f t="shared" si="202"/>
        <v>0</v>
      </c>
      <c r="AE172" s="25">
        <f t="shared" si="203"/>
        <v>2879.8805969999999</v>
      </c>
      <c r="AF172" s="25">
        <f t="shared" si="204"/>
        <v>2879.8805969999999</v>
      </c>
      <c r="AG172" s="25">
        <f t="shared" si="205"/>
        <v>0</v>
      </c>
      <c r="AH172" s="25">
        <f t="shared" si="206"/>
        <v>33254.129402999999</v>
      </c>
      <c r="AI172" s="25">
        <f t="shared" si="207"/>
        <v>33254.129402999999</v>
      </c>
      <c r="AJ172" s="19" t="s">
        <v>48</v>
      </c>
    </row>
    <row r="173" spans="1:36" outlineLevel="3" x14ac:dyDescent="0.25">
      <c r="A173" s="102" t="s">
        <v>102</v>
      </c>
      <c r="B173" s="10">
        <v>45773.31</v>
      </c>
      <c r="C173" s="10">
        <v>24847.22</v>
      </c>
      <c r="N173" s="23">
        <f t="shared" si="188"/>
        <v>24847.22</v>
      </c>
      <c r="O173" s="23">
        <f t="shared" si="189"/>
        <v>70620.53</v>
      </c>
      <c r="P173" s="129"/>
      <c r="Q173" s="130">
        <v>7.9699999999999993E-2</v>
      </c>
      <c r="R173" s="11">
        <f t="shared" si="190"/>
        <v>0</v>
      </c>
      <c r="S173" s="6">
        <f t="shared" si="191"/>
        <v>24847.22</v>
      </c>
      <c r="T173" s="20">
        <f t="shared" si="192"/>
        <v>24847.22</v>
      </c>
      <c r="U173" s="6">
        <f t="shared" si="193"/>
        <v>0</v>
      </c>
      <c r="V173" s="6">
        <f t="shared" si="194"/>
        <v>1980.3234339999999</v>
      </c>
      <c r="W173" s="20">
        <f t="shared" si="195"/>
        <v>1980.3234339999999</v>
      </c>
      <c r="X173" s="6">
        <f t="shared" si="196"/>
        <v>0</v>
      </c>
      <c r="Y173" s="6">
        <f t="shared" si="197"/>
        <v>22866.896566000003</v>
      </c>
      <c r="Z173" s="20">
        <f t="shared" si="198"/>
        <v>22866.896566000003</v>
      </c>
      <c r="AA173" s="25">
        <f t="shared" si="199"/>
        <v>0</v>
      </c>
      <c r="AB173" s="25">
        <f t="shared" si="200"/>
        <v>70620.53</v>
      </c>
      <c r="AC173" s="25">
        <f t="shared" si="201"/>
        <v>70620.53</v>
      </c>
      <c r="AD173" s="25">
        <f t="shared" si="202"/>
        <v>0</v>
      </c>
      <c r="AE173" s="25">
        <f t="shared" si="203"/>
        <v>5628.4562409999999</v>
      </c>
      <c r="AF173" s="25">
        <f t="shared" si="204"/>
        <v>5628.4562409999999</v>
      </c>
      <c r="AG173" s="25">
        <f t="shared" si="205"/>
        <v>0</v>
      </c>
      <c r="AH173" s="25">
        <f t="shared" si="206"/>
        <v>64992.073758999999</v>
      </c>
      <c r="AI173" s="25">
        <f t="shared" si="207"/>
        <v>64992.073758999999</v>
      </c>
      <c r="AJ173" s="19" t="s">
        <v>48</v>
      </c>
    </row>
    <row r="174" spans="1:36" outlineLevel="3" x14ac:dyDescent="0.25">
      <c r="A174" s="102" t="s">
        <v>102</v>
      </c>
      <c r="B174" s="10">
        <v>2265.98</v>
      </c>
      <c r="C174" s="10"/>
      <c r="N174" s="23">
        <f t="shared" si="188"/>
        <v>0</v>
      </c>
      <c r="O174" s="23">
        <f t="shared" si="189"/>
        <v>2265.98</v>
      </c>
      <c r="P174" s="129"/>
      <c r="Q174" s="130">
        <v>7.9699999999999993E-2</v>
      </c>
      <c r="R174" s="11">
        <f t="shared" si="190"/>
        <v>0</v>
      </c>
      <c r="S174" s="6">
        <f t="shared" si="191"/>
        <v>0</v>
      </c>
      <c r="T174" s="20">
        <f t="shared" si="192"/>
        <v>0</v>
      </c>
      <c r="U174" s="6">
        <f t="shared" si="193"/>
        <v>0</v>
      </c>
      <c r="V174" s="6">
        <f t="shared" si="194"/>
        <v>0</v>
      </c>
      <c r="W174" s="20">
        <f t="shared" si="195"/>
        <v>0</v>
      </c>
      <c r="X174" s="6">
        <f t="shared" si="196"/>
        <v>0</v>
      </c>
      <c r="Y174" s="6">
        <f t="shared" si="197"/>
        <v>0</v>
      </c>
      <c r="Z174" s="20">
        <f t="shared" si="198"/>
        <v>0</v>
      </c>
      <c r="AA174" s="25">
        <f t="shared" si="199"/>
        <v>0</v>
      </c>
      <c r="AB174" s="25">
        <f t="shared" si="200"/>
        <v>2265.98</v>
      </c>
      <c r="AC174" s="25">
        <f t="shared" si="201"/>
        <v>2265.98</v>
      </c>
      <c r="AD174" s="25">
        <f t="shared" si="202"/>
        <v>0</v>
      </c>
      <c r="AE174" s="25">
        <f t="shared" si="203"/>
        <v>180.59860599999999</v>
      </c>
      <c r="AF174" s="25">
        <f t="shared" si="204"/>
        <v>180.59860599999999</v>
      </c>
      <c r="AG174" s="25">
        <f t="shared" si="205"/>
        <v>0</v>
      </c>
      <c r="AH174" s="25">
        <f t="shared" si="206"/>
        <v>2085.381394</v>
      </c>
      <c r="AI174" s="25">
        <f t="shared" si="207"/>
        <v>2085.381394</v>
      </c>
      <c r="AJ174" s="19" t="s">
        <v>48</v>
      </c>
    </row>
    <row r="175" spans="1:36" outlineLevel="3" x14ac:dyDescent="0.25">
      <c r="A175" s="102" t="s">
        <v>102</v>
      </c>
      <c r="B175" s="10">
        <v>5447.87</v>
      </c>
      <c r="C175" s="10">
        <v>2830.11</v>
      </c>
      <c r="N175" s="23">
        <f t="shared" si="188"/>
        <v>2830.11</v>
      </c>
      <c r="O175" s="23">
        <f t="shared" si="189"/>
        <v>8277.98</v>
      </c>
      <c r="P175" s="129"/>
      <c r="Q175" s="130">
        <v>7.9699999999999993E-2</v>
      </c>
      <c r="R175" s="11">
        <f t="shared" si="190"/>
        <v>0</v>
      </c>
      <c r="S175" s="6">
        <f t="shared" si="191"/>
        <v>2830.11</v>
      </c>
      <c r="T175" s="20">
        <f t="shared" si="192"/>
        <v>2830.11</v>
      </c>
      <c r="U175" s="6">
        <f t="shared" si="193"/>
        <v>0</v>
      </c>
      <c r="V175" s="6">
        <f t="shared" si="194"/>
        <v>225.55976699999999</v>
      </c>
      <c r="W175" s="20">
        <f t="shared" si="195"/>
        <v>225.55976699999999</v>
      </c>
      <c r="X175" s="6">
        <f t="shared" si="196"/>
        <v>0</v>
      </c>
      <c r="Y175" s="6">
        <f t="shared" si="197"/>
        <v>2604.5502329999999</v>
      </c>
      <c r="Z175" s="20">
        <f t="shared" si="198"/>
        <v>2604.5502329999999</v>
      </c>
      <c r="AA175" s="25">
        <f t="shared" si="199"/>
        <v>0</v>
      </c>
      <c r="AB175" s="25">
        <f t="shared" si="200"/>
        <v>8277.98</v>
      </c>
      <c r="AC175" s="25">
        <f t="shared" si="201"/>
        <v>8277.98</v>
      </c>
      <c r="AD175" s="25">
        <f t="shared" si="202"/>
        <v>0</v>
      </c>
      <c r="AE175" s="25">
        <f t="shared" si="203"/>
        <v>659.75500599999987</v>
      </c>
      <c r="AF175" s="25">
        <f t="shared" si="204"/>
        <v>659.75500599999987</v>
      </c>
      <c r="AG175" s="25">
        <f t="shared" si="205"/>
        <v>0</v>
      </c>
      <c r="AH175" s="25">
        <f t="shared" si="206"/>
        <v>7618.2249940000002</v>
      </c>
      <c r="AI175" s="25">
        <f t="shared" si="207"/>
        <v>7618.2249940000002</v>
      </c>
      <c r="AJ175" s="19" t="s">
        <v>48</v>
      </c>
    </row>
    <row r="176" spans="1:36" outlineLevel="3" x14ac:dyDescent="0.25">
      <c r="A176" s="102" t="s">
        <v>102</v>
      </c>
      <c r="B176" s="10">
        <v>1018.05</v>
      </c>
      <c r="C176" s="10">
        <v>1258.68</v>
      </c>
      <c r="N176" s="23">
        <f t="shared" si="188"/>
        <v>1258.68</v>
      </c>
      <c r="O176" s="23">
        <f t="shared" si="189"/>
        <v>2276.73</v>
      </c>
      <c r="P176" s="129"/>
      <c r="Q176" s="130">
        <v>7.9699999999999993E-2</v>
      </c>
      <c r="R176" s="11">
        <f t="shared" si="190"/>
        <v>0</v>
      </c>
      <c r="S176" s="6">
        <f t="shared" si="191"/>
        <v>1258.68</v>
      </c>
      <c r="T176" s="20">
        <f t="shared" si="192"/>
        <v>1258.68</v>
      </c>
      <c r="U176" s="6">
        <f t="shared" si="193"/>
        <v>0</v>
      </c>
      <c r="V176" s="6">
        <f t="shared" si="194"/>
        <v>100.316796</v>
      </c>
      <c r="W176" s="20">
        <f t="shared" si="195"/>
        <v>100.316796</v>
      </c>
      <c r="X176" s="6">
        <f t="shared" si="196"/>
        <v>0</v>
      </c>
      <c r="Y176" s="6">
        <f t="shared" si="197"/>
        <v>1158.363204</v>
      </c>
      <c r="Z176" s="20">
        <f t="shared" si="198"/>
        <v>1158.363204</v>
      </c>
      <c r="AA176" s="25">
        <f t="shared" si="199"/>
        <v>0</v>
      </c>
      <c r="AB176" s="25">
        <f t="shared" si="200"/>
        <v>2276.73</v>
      </c>
      <c r="AC176" s="25">
        <f t="shared" si="201"/>
        <v>2276.73</v>
      </c>
      <c r="AD176" s="25">
        <f t="shared" si="202"/>
        <v>0</v>
      </c>
      <c r="AE176" s="25">
        <f t="shared" si="203"/>
        <v>181.45538099999999</v>
      </c>
      <c r="AF176" s="25">
        <f t="shared" si="204"/>
        <v>181.45538099999999</v>
      </c>
      <c r="AG176" s="25">
        <f t="shared" si="205"/>
        <v>0</v>
      </c>
      <c r="AH176" s="25">
        <f t="shared" si="206"/>
        <v>2095.2746189999998</v>
      </c>
      <c r="AI176" s="25">
        <f t="shared" si="207"/>
        <v>2095.2746189999998</v>
      </c>
      <c r="AJ176" s="19" t="s">
        <v>48</v>
      </c>
    </row>
    <row r="177" spans="1:36" outlineLevel="3" x14ac:dyDescent="0.25">
      <c r="A177" s="102" t="s">
        <v>102</v>
      </c>
      <c r="B177" s="10"/>
      <c r="C177" s="10">
        <v>131.78</v>
      </c>
      <c r="N177" s="23">
        <f t="shared" si="188"/>
        <v>131.78</v>
      </c>
      <c r="O177" s="23">
        <f t="shared" si="189"/>
        <v>131.78</v>
      </c>
      <c r="P177" s="129"/>
      <c r="Q177" s="130">
        <v>7.9699999999999993E-2</v>
      </c>
      <c r="R177" s="11">
        <f t="shared" si="190"/>
        <v>0</v>
      </c>
      <c r="S177" s="6">
        <f t="shared" si="191"/>
        <v>131.78</v>
      </c>
      <c r="T177" s="20">
        <f t="shared" si="192"/>
        <v>131.78</v>
      </c>
      <c r="U177" s="6">
        <f t="shared" si="193"/>
        <v>0</v>
      </c>
      <c r="V177" s="6">
        <f t="shared" si="194"/>
        <v>10.502865999999999</v>
      </c>
      <c r="W177" s="20">
        <f t="shared" si="195"/>
        <v>10.502865999999999</v>
      </c>
      <c r="X177" s="6">
        <f t="shared" si="196"/>
        <v>0</v>
      </c>
      <c r="Y177" s="6">
        <f t="shared" si="197"/>
        <v>121.277134</v>
      </c>
      <c r="Z177" s="20">
        <f t="shared" si="198"/>
        <v>121.277134</v>
      </c>
      <c r="AA177" s="25">
        <f t="shared" si="199"/>
        <v>0</v>
      </c>
      <c r="AB177" s="25">
        <f t="shared" si="200"/>
        <v>131.78</v>
      </c>
      <c r="AC177" s="25">
        <f t="shared" si="201"/>
        <v>131.78</v>
      </c>
      <c r="AD177" s="25">
        <f t="shared" si="202"/>
        <v>0</v>
      </c>
      <c r="AE177" s="25">
        <f t="shared" si="203"/>
        <v>10.502865999999999</v>
      </c>
      <c r="AF177" s="25">
        <f t="shared" si="204"/>
        <v>10.502865999999999</v>
      </c>
      <c r="AG177" s="25">
        <f t="shared" si="205"/>
        <v>0</v>
      </c>
      <c r="AH177" s="25">
        <f t="shared" si="206"/>
        <v>121.277134</v>
      </c>
      <c r="AI177" s="25">
        <f t="shared" si="207"/>
        <v>121.277134</v>
      </c>
      <c r="AJ177" s="19" t="s">
        <v>48</v>
      </c>
    </row>
    <row r="178" spans="1:36" outlineLevel="2" x14ac:dyDescent="0.25">
      <c r="A178" s="102"/>
      <c r="B178" s="108"/>
      <c r="C178" s="108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9"/>
      <c r="O178" s="109"/>
      <c r="P178" s="129"/>
      <c r="Q178" s="130"/>
      <c r="R178" s="11">
        <f t="shared" ref="R178:Z178" si="208">SUBTOTAL(9,R171:R177)</f>
        <v>0</v>
      </c>
      <c r="S178" s="6">
        <f t="shared" si="208"/>
        <v>44731.060000000005</v>
      </c>
      <c r="T178" s="20">
        <f t="shared" si="208"/>
        <v>44731.060000000005</v>
      </c>
      <c r="U178" s="6">
        <f t="shared" si="208"/>
        <v>0</v>
      </c>
      <c r="V178" s="6">
        <f t="shared" si="208"/>
        <v>3565.065482</v>
      </c>
      <c r="W178" s="20">
        <f t="shared" si="208"/>
        <v>3565.065482</v>
      </c>
      <c r="X178" s="6">
        <f t="shared" si="208"/>
        <v>0</v>
      </c>
      <c r="Y178" s="6">
        <f t="shared" si="208"/>
        <v>41165.994518000014</v>
      </c>
      <c r="Z178" s="20">
        <f t="shared" si="208"/>
        <v>41165.994518000014</v>
      </c>
      <c r="AA178" s="25"/>
      <c r="AB178" s="25"/>
      <c r="AC178" s="25"/>
      <c r="AD178" s="25"/>
      <c r="AE178" s="25"/>
      <c r="AF178" s="25"/>
      <c r="AG178" s="25"/>
      <c r="AH178" s="25"/>
      <c r="AI178" s="25"/>
      <c r="AJ178" s="131" t="s">
        <v>269</v>
      </c>
    </row>
    <row r="179" spans="1:36" outlineLevel="1" x14ac:dyDescent="0.25">
      <c r="A179" s="128" t="s">
        <v>101</v>
      </c>
      <c r="B179" s="132"/>
      <c r="C179" s="132"/>
      <c r="D179" s="120"/>
      <c r="E179" s="120"/>
      <c r="F179" s="120"/>
      <c r="G179" s="120"/>
      <c r="H179" s="120"/>
      <c r="I179" s="120"/>
      <c r="J179" s="120"/>
      <c r="K179" s="120"/>
      <c r="L179" s="120"/>
      <c r="M179" s="120"/>
      <c r="N179" s="121"/>
      <c r="O179" s="121"/>
      <c r="P179" s="133"/>
      <c r="Q179" s="134"/>
      <c r="R179" s="124">
        <f t="shared" ref="R179:Z179" si="209">SUBTOTAL(9,R167:R177)</f>
        <v>0</v>
      </c>
      <c r="S179" s="125">
        <f t="shared" si="209"/>
        <v>53100.82</v>
      </c>
      <c r="T179" s="126">
        <f t="shared" si="209"/>
        <v>53100.82</v>
      </c>
      <c r="U179" s="125">
        <f t="shared" si="209"/>
        <v>0</v>
      </c>
      <c r="V179" s="125">
        <f t="shared" si="209"/>
        <v>4439.6730199999993</v>
      </c>
      <c r="W179" s="126">
        <f t="shared" si="209"/>
        <v>4439.6730199999993</v>
      </c>
      <c r="X179" s="125">
        <f t="shared" si="209"/>
        <v>0</v>
      </c>
      <c r="Y179" s="125">
        <f t="shared" si="209"/>
        <v>48661.146980000012</v>
      </c>
      <c r="Z179" s="126">
        <f t="shared" si="209"/>
        <v>48661.146980000012</v>
      </c>
      <c r="AA179" s="125"/>
      <c r="AB179" s="125"/>
      <c r="AC179" s="125"/>
      <c r="AD179" s="125"/>
      <c r="AE179" s="125"/>
      <c r="AF179" s="125"/>
      <c r="AG179" s="125"/>
      <c r="AH179" s="125"/>
      <c r="AI179" s="125"/>
      <c r="AJ179" s="135"/>
    </row>
    <row r="180" spans="1:36" outlineLevel="3" x14ac:dyDescent="0.25">
      <c r="A180" s="102" t="s">
        <v>104</v>
      </c>
      <c r="B180" s="10"/>
      <c r="C180" s="10"/>
      <c r="N180" s="23">
        <f>C180</f>
        <v>0</v>
      </c>
      <c r="O180" s="23">
        <f>SUM(B180:M180)</f>
        <v>0</v>
      </c>
      <c r="P180" s="129"/>
      <c r="Q180" s="130">
        <v>0.1013</v>
      </c>
      <c r="R180" s="11">
        <f>IF(LEFT(AJ180,6)="Direct",N180,0)</f>
        <v>0</v>
      </c>
      <c r="S180" s="6">
        <f>N180-R180</f>
        <v>0</v>
      </c>
      <c r="T180" s="20">
        <f>R180+S180</f>
        <v>0</v>
      </c>
      <c r="U180" s="6">
        <f>IF(LEFT(AJ180,9)="direct-wa", N180,0)</f>
        <v>0</v>
      </c>
      <c r="V180" s="6">
        <f>IF(AJ180="direct-wa",0,N180*Q180)</f>
        <v>0</v>
      </c>
      <c r="W180" s="20">
        <f>U180+V180</f>
        <v>0</v>
      </c>
      <c r="X180" s="6">
        <f>IF(LEFT(AJ180,9)="direct-or",N180,0)</f>
        <v>0</v>
      </c>
      <c r="Y180" s="6">
        <f>S180-V180</f>
        <v>0</v>
      </c>
      <c r="Z180" s="20">
        <f>X180+Y180</f>
        <v>0</v>
      </c>
      <c r="AA180" s="25">
        <f>IF(LEFT(AJ180,6)="Direct",O180,0)</f>
        <v>0</v>
      </c>
      <c r="AB180" s="25">
        <f>O180-AA180</f>
        <v>0</v>
      </c>
      <c r="AC180" s="25">
        <f>AA180+AB180</f>
        <v>0</v>
      </c>
      <c r="AD180" s="25">
        <f>IF(LEFT(AJ180,9)="direct-wa", O180,0)</f>
        <v>0</v>
      </c>
      <c r="AE180" s="25">
        <f>IF(AJ180="direct-wa",0,O180*Q180)</f>
        <v>0</v>
      </c>
      <c r="AF180" s="25">
        <f>AD180+AE180</f>
        <v>0</v>
      </c>
      <c r="AG180" s="25">
        <f>IF(LEFT(AJ180,9)="direct-or",O180,0)</f>
        <v>0</v>
      </c>
      <c r="AH180" s="25">
        <f>AB180-AE180</f>
        <v>0</v>
      </c>
      <c r="AI180" s="25">
        <f>AG180+AH180</f>
        <v>0</v>
      </c>
      <c r="AJ180" s="19" t="s">
        <v>52</v>
      </c>
    </row>
    <row r="181" spans="1:36" outlineLevel="3" x14ac:dyDescent="0.25">
      <c r="A181" s="102" t="s">
        <v>104</v>
      </c>
      <c r="B181" s="10"/>
      <c r="C181" s="10"/>
      <c r="N181" s="23">
        <f>C181</f>
        <v>0</v>
      </c>
      <c r="O181" s="23">
        <f>SUM(B181:M181)</f>
        <v>0</v>
      </c>
      <c r="P181" s="129"/>
      <c r="Q181" s="130">
        <v>0.1013</v>
      </c>
      <c r="R181" s="11">
        <f>IF(LEFT(AJ181,6)="Direct",N181,0)</f>
        <v>0</v>
      </c>
      <c r="S181" s="6">
        <f>N181-R181</f>
        <v>0</v>
      </c>
      <c r="T181" s="20">
        <f>R181+S181</f>
        <v>0</v>
      </c>
      <c r="U181" s="6">
        <f>IF(LEFT(AJ181,9)="direct-wa", N181,0)</f>
        <v>0</v>
      </c>
      <c r="V181" s="6">
        <f>IF(AJ181="direct-wa",0,N181*Q181)</f>
        <v>0</v>
      </c>
      <c r="W181" s="20">
        <f>U181+V181</f>
        <v>0</v>
      </c>
      <c r="X181" s="6">
        <f>IF(LEFT(AJ181,9)="direct-or",N181,0)</f>
        <v>0</v>
      </c>
      <c r="Y181" s="6">
        <f>S181-V181</f>
        <v>0</v>
      </c>
      <c r="Z181" s="20">
        <f>X181+Y181</f>
        <v>0</v>
      </c>
      <c r="AA181" s="25">
        <f>IF(LEFT(AJ181,6)="Direct",O181,0)</f>
        <v>0</v>
      </c>
      <c r="AB181" s="25">
        <f>O181-AA181</f>
        <v>0</v>
      </c>
      <c r="AC181" s="25">
        <f>AA181+AB181</f>
        <v>0</v>
      </c>
      <c r="AD181" s="25">
        <f>IF(LEFT(AJ181,9)="direct-wa", O181,0)</f>
        <v>0</v>
      </c>
      <c r="AE181" s="25">
        <f>IF(AJ181="direct-wa",0,O181*Q181)</f>
        <v>0</v>
      </c>
      <c r="AF181" s="25">
        <f>AD181+AE181</f>
        <v>0</v>
      </c>
      <c r="AG181" s="25">
        <f>IF(LEFT(AJ181,9)="direct-or",O181,0)</f>
        <v>0</v>
      </c>
      <c r="AH181" s="25">
        <f>AB181-AE181</f>
        <v>0</v>
      </c>
      <c r="AI181" s="25">
        <f>AG181+AH181</f>
        <v>0</v>
      </c>
      <c r="AJ181" s="19" t="s">
        <v>52</v>
      </c>
    </row>
    <row r="182" spans="1:36" outlineLevel="3" x14ac:dyDescent="0.25">
      <c r="A182" s="102" t="s">
        <v>104</v>
      </c>
      <c r="B182" s="10"/>
      <c r="C182" s="10"/>
      <c r="N182" s="23">
        <f>C182</f>
        <v>0</v>
      </c>
      <c r="O182" s="23">
        <f>SUM(B182:M182)</f>
        <v>0</v>
      </c>
      <c r="P182" s="129"/>
      <c r="Q182" s="130">
        <v>0.1013</v>
      </c>
      <c r="R182" s="11">
        <f>IF(LEFT(AJ182,6)="Direct",N182,0)</f>
        <v>0</v>
      </c>
      <c r="S182" s="6">
        <f>N182-R182</f>
        <v>0</v>
      </c>
      <c r="T182" s="20">
        <f>R182+S182</f>
        <v>0</v>
      </c>
      <c r="U182" s="6">
        <f>IF(LEFT(AJ182,9)="direct-wa", N182,0)</f>
        <v>0</v>
      </c>
      <c r="V182" s="6">
        <f>IF(AJ182="direct-wa",0,N182*Q182)</f>
        <v>0</v>
      </c>
      <c r="W182" s="20">
        <f>U182+V182</f>
        <v>0</v>
      </c>
      <c r="X182" s="6">
        <f>IF(LEFT(AJ182,9)="direct-or",N182,0)</f>
        <v>0</v>
      </c>
      <c r="Y182" s="6">
        <f>S182-V182</f>
        <v>0</v>
      </c>
      <c r="Z182" s="20">
        <f>X182+Y182</f>
        <v>0</v>
      </c>
      <c r="AA182" s="25">
        <f>IF(LEFT(AJ182,6)="Direct",O182,0)</f>
        <v>0</v>
      </c>
      <c r="AB182" s="25">
        <f>O182-AA182</f>
        <v>0</v>
      </c>
      <c r="AC182" s="25">
        <f>AA182+AB182</f>
        <v>0</v>
      </c>
      <c r="AD182" s="25">
        <f>IF(LEFT(AJ182,9)="direct-wa", O182,0)</f>
        <v>0</v>
      </c>
      <c r="AE182" s="25">
        <f>IF(AJ182="direct-wa",0,O182*Q182)</f>
        <v>0</v>
      </c>
      <c r="AF182" s="25">
        <f>AD182+AE182</f>
        <v>0</v>
      </c>
      <c r="AG182" s="25">
        <f>IF(LEFT(AJ182,9)="direct-or",O182,0)</f>
        <v>0</v>
      </c>
      <c r="AH182" s="25">
        <f>AB182-AE182</f>
        <v>0</v>
      </c>
      <c r="AI182" s="25">
        <f>AG182+AH182</f>
        <v>0</v>
      </c>
      <c r="AJ182" s="19" t="s">
        <v>52</v>
      </c>
    </row>
    <row r="183" spans="1:36" outlineLevel="2" x14ac:dyDescent="0.25">
      <c r="A183" s="102"/>
      <c r="B183" s="108"/>
      <c r="C183" s="108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9"/>
      <c r="O183" s="109"/>
      <c r="P183" s="129"/>
      <c r="Q183" s="130"/>
      <c r="R183" s="11">
        <f t="shared" ref="R183:Z183" si="210">SUBTOTAL(9,R180:R182)</f>
        <v>0</v>
      </c>
      <c r="S183" s="6">
        <f t="shared" si="210"/>
        <v>0</v>
      </c>
      <c r="T183" s="20">
        <f t="shared" si="210"/>
        <v>0</v>
      </c>
      <c r="U183" s="6">
        <f t="shared" si="210"/>
        <v>0</v>
      </c>
      <c r="V183" s="6">
        <f t="shared" si="210"/>
        <v>0</v>
      </c>
      <c r="W183" s="20">
        <f t="shared" si="210"/>
        <v>0</v>
      </c>
      <c r="X183" s="6">
        <f t="shared" si="210"/>
        <v>0</v>
      </c>
      <c r="Y183" s="6">
        <f t="shared" si="210"/>
        <v>0</v>
      </c>
      <c r="Z183" s="20">
        <f t="shared" si="210"/>
        <v>0</v>
      </c>
      <c r="AA183" s="25"/>
      <c r="AB183" s="25"/>
      <c r="AC183" s="25"/>
      <c r="AD183" s="25"/>
      <c r="AE183" s="25"/>
      <c r="AF183" s="25"/>
      <c r="AG183" s="25"/>
      <c r="AH183" s="25"/>
      <c r="AI183" s="25"/>
      <c r="AJ183" s="131" t="s">
        <v>268</v>
      </c>
    </row>
    <row r="184" spans="1:36" outlineLevel="3" x14ac:dyDescent="0.25">
      <c r="A184" s="102" t="s">
        <v>104</v>
      </c>
      <c r="B184" s="10">
        <v>1680.29</v>
      </c>
      <c r="C184" s="10">
        <v>1975.75</v>
      </c>
      <c r="N184" s="23">
        <f t="shared" ref="N184:N190" si="211">C184</f>
        <v>1975.75</v>
      </c>
      <c r="O184" s="23">
        <f t="shared" ref="O184:O190" si="212">SUM(B184:M184)</f>
        <v>3656.04</v>
      </c>
      <c r="P184" s="129"/>
      <c r="Q184" s="130">
        <v>0.1086</v>
      </c>
      <c r="R184" s="11">
        <f t="shared" ref="R184:R190" si="213">IF(LEFT(AJ184,6)="Direct",N184,0)</f>
        <v>0</v>
      </c>
      <c r="S184" s="6">
        <f t="shared" ref="S184:S190" si="214">N184-R184</f>
        <v>1975.75</v>
      </c>
      <c r="T184" s="20">
        <f t="shared" ref="T184:T190" si="215">R184+S184</f>
        <v>1975.75</v>
      </c>
      <c r="U184" s="6">
        <f t="shared" ref="U184:U190" si="216">IF(LEFT(AJ184,9)="direct-wa", N184,0)</f>
        <v>0</v>
      </c>
      <c r="V184" s="6">
        <f t="shared" ref="V184:V190" si="217">IF(AJ184="direct-wa",0,N184*Q184)</f>
        <v>214.56645</v>
      </c>
      <c r="W184" s="20">
        <f t="shared" ref="W184:W190" si="218">U184+V184</f>
        <v>214.56645</v>
      </c>
      <c r="X184" s="6">
        <f t="shared" ref="X184:X190" si="219">IF(LEFT(AJ184,9)="direct-or",N184,0)</f>
        <v>0</v>
      </c>
      <c r="Y184" s="6">
        <f t="shared" ref="Y184:Y190" si="220">S184-V184</f>
        <v>1761.18355</v>
      </c>
      <c r="Z184" s="20">
        <f t="shared" ref="Z184:Z190" si="221">X184+Y184</f>
        <v>1761.18355</v>
      </c>
      <c r="AA184" s="25">
        <f t="shared" ref="AA184:AA190" si="222">IF(LEFT(AJ184,6)="Direct",O184,0)</f>
        <v>0</v>
      </c>
      <c r="AB184" s="25">
        <f t="shared" ref="AB184:AB190" si="223">O184-AA184</f>
        <v>3656.04</v>
      </c>
      <c r="AC184" s="25">
        <f t="shared" ref="AC184:AC190" si="224">AA184+AB184</f>
        <v>3656.04</v>
      </c>
      <c r="AD184" s="25">
        <f t="shared" ref="AD184:AD190" si="225">IF(LEFT(AJ184,9)="direct-wa", O184,0)</f>
        <v>0</v>
      </c>
      <c r="AE184" s="25">
        <f t="shared" ref="AE184:AE190" si="226">IF(AJ184="direct-wa",0,O184*Q184)</f>
        <v>397.04594400000002</v>
      </c>
      <c r="AF184" s="25">
        <f t="shared" ref="AF184:AF190" si="227">AD184+AE184</f>
        <v>397.04594400000002</v>
      </c>
      <c r="AG184" s="25">
        <f t="shared" ref="AG184:AG190" si="228">IF(LEFT(AJ184,9)="direct-or",O184,0)</f>
        <v>0</v>
      </c>
      <c r="AH184" s="25">
        <f t="shared" ref="AH184:AH190" si="229">AB184-AE184</f>
        <v>3258.994056</v>
      </c>
      <c r="AI184" s="25">
        <f t="shared" ref="AI184:AI190" si="230">AG184+AH184</f>
        <v>3258.994056</v>
      </c>
      <c r="AJ184" s="19" t="s">
        <v>60</v>
      </c>
    </row>
    <row r="185" spans="1:36" outlineLevel="3" x14ac:dyDescent="0.25">
      <c r="A185" s="102" t="s">
        <v>104</v>
      </c>
      <c r="B185" s="10"/>
      <c r="C185" s="10"/>
      <c r="N185" s="23">
        <f t="shared" si="211"/>
        <v>0</v>
      </c>
      <c r="O185" s="23">
        <f t="shared" si="212"/>
        <v>0</v>
      </c>
      <c r="P185" s="129"/>
      <c r="Q185" s="130">
        <v>0.1086</v>
      </c>
      <c r="R185" s="11">
        <f t="shared" si="213"/>
        <v>0</v>
      </c>
      <c r="S185" s="6">
        <f t="shared" si="214"/>
        <v>0</v>
      </c>
      <c r="T185" s="20">
        <f t="shared" si="215"/>
        <v>0</v>
      </c>
      <c r="U185" s="6">
        <f t="shared" si="216"/>
        <v>0</v>
      </c>
      <c r="V185" s="6">
        <f t="shared" si="217"/>
        <v>0</v>
      </c>
      <c r="W185" s="20">
        <f t="shared" si="218"/>
        <v>0</v>
      </c>
      <c r="X185" s="6">
        <f t="shared" si="219"/>
        <v>0</v>
      </c>
      <c r="Y185" s="6">
        <f t="shared" si="220"/>
        <v>0</v>
      </c>
      <c r="Z185" s="20">
        <f t="shared" si="221"/>
        <v>0</v>
      </c>
      <c r="AA185" s="25">
        <f t="shared" si="222"/>
        <v>0</v>
      </c>
      <c r="AB185" s="25">
        <f t="shared" si="223"/>
        <v>0</v>
      </c>
      <c r="AC185" s="25">
        <f t="shared" si="224"/>
        <v>0</v>
      </c>
      <c r="AD185" s="25">
        <f t="shared" si="225"/>
        <v>0</v>
      </c>
      <c r="AE185" s="25">
        <f t="shared" si="226"/>
        <v>0</v>
      </c>
      <c r="AF185" s="25">
        <f t="shared" si="227"/>
        <v>0</v>
      </c>
      <c r="AG185" s="25">
        <f t="shared" si="228"/>
        <v>0</v>
      </c>
      <c r="AH185" s="25">
        <f t="shared" si="229"/>
        <v>0</v>
      </c>
      <c r="AI185" s="25">
        <f t="shared" si="230"/>
        <v>0</v>
      </c>
      <c r="AJ185" s="19" t="s">
        <v>60</v>
      </c>
    </row>
    <row r="186" spans="1:36" outlineLevel="3" x14ac:dyDescent="0.25">
      <c r="A186" s="102" t="s">
        <v>104</v>
      </c>
      <c r="B186" s="10"/>
      <c r="C186" s="10"/>
      <c r="N186" s="23">
        <f t="shared" si="211"/>
        <v>0</v>
      </c>
      <c r="O186" s="23">
        <f t="shared" si="212"/>
        <v>0</v>
      </c>
      <c r="P186" s="129"/>
      <c r="Q186" s="130">
        <v>0.1086</v>
      </c>
      <c r="R186" s="11">
        <f t="shared" si="213"/>
        <v>0</v>
      </c>
      <c r="S186" s="6">
        <f t="shared" si="214"/>
        <v>0</v>
      </c>
      <c r="T186" s="20">
        <f t="shared" si="215"/>
        <v>0</v>
      </c>
      <c r="U186" s="6">
        <f t="shared" si="216"/>
        <v>0</v>
      </c>
      <c r="V186" s="6">
        <f t="shared" si="217"/>
        <v>0</v>
      </c>
      <c r="W186" s="20">
        <f t="shared" si="218"/>
        <v>0</v>
      </c>
      <c r="X186" s="6">
        <f t="shared" si="219"/>
        <v>0</v>
      </c>
      <c r="Y186" s="6">
        <f t="shared" si="220"/>
        <v>0</v>
      </c>
      <c r="Z186" s="20">
        <f t="shared" si="221"/>
        <v>0</v>
      </c>
      <c r="AA186" s="25">
        <f t="shared" si="222"/>
        <v>0</v>
      </c>
      <c r="AB186" s="25">
        <f t="shared" si="223"/>
        <v>0</v>
      </c>
      <c r="AC186" s="25">
        <f t="shared" si="224"/>
        <v>0</v>
      </c>
      <c r="AD186" s="25">
        <f t="shared" si="225"/>
        <v>0</v>
      </c>
      <c r="AE186" s="25">
        <f t="shared" si="226"/>
        <v>0</v>
      </c>
      <c r="AF186" s="25">
        <f t="shared" si="227"/>
        <v>0</v>
      </c>
      <c r="AG186" s="25">
        <f t="shared" si="228"/>
        <v>0</v>
      </c>
      <c r="AH186" s="25">
        <f t="shared" si="229"/>
        <v>0</v>
      </c>
      <c r="AI186" s="25">
        <f t="shared" si="230"/>
        <v>0</v>
      </c>
      <c r="AJ186" s="19" t="s">
        <v>60</v>
      </c>
    </row>
    <row r="187" spans="1:36" outlineLevel="3" x14ac:dyDescent="0.25">
      <c r="A187" s="102" t="s">
        <v>104</v>
      </c>
      <c r="B187" s="10">
        <v>313584.23</v>
      </c>
      <c r="C187" s="10">
        <v>240593.64</v>
      </c>
      <c r="N187" s="23">
        <f t="shared" si="211"/>
        <v>240593.64</v>
      </c>
      <c r="O187" s="23">
        <f t="shared" si="212"/>
        <v>554177.87</v>
      </c>
      <c r="P187" s="129"/>
      <c r="Q187" s="130">
        <v>0.1086</v>
      </c>
      <c r="R187" s="11">
        <f t="shared" si="213"/>
        <v>0</v>
      </c>
      <c r="S187" s="6">
        <f t="shared" si="214"/>
        <v>240593.64</v>
      </c>
      <c r="T187" s="20">
        <f t="shared" si="215"/>
        <v>240593.64</v>
      </c>
      <c r="U187" s="6">
        <f t="shared" si="216"/>
        <v>0</v>
      </c>
      <c r="V187" s="6">
        <f t="shared" si="217"/>
        <v>26128.469304000002</v>
      </c>
      <c r="W187" s="20">
        <f t="shared" si="218"/>
        <v>26128.469304000002</v>
      </c>
      <c r="X187" s="6">
        <f t="shared" si="219"/>
        <v>0</v>
      </c>
      <c r="Y187" s="6">
        <f t="shared" si="220"/>
        <v>214465.17069600002</v>
      </c>
      <c r="Z187" s="20">
        <f t="shared" si="221"/>
        <v>214465.17069600002</v>
      </c>
      <c r="AA187" s="25">
        <f t="shared" si="222"/>
        <v>0</v>
      </c>
      <c r="AB187" s="25">
        <f t="shared" si="223"/>
        <v>554177.87</v>
      </c>
      <c r="AC187" s="25">
        <f t="shared" si="224"/>
        <v>554177.87</v>
      </c>
      <c r="AD187" s="25">
        <f t="shared" si="225"/>
        <v>0</v>
      </c>
      <c r="AE187" s="25">
        <f t="shared" si="226"/>
        <v>60183.716681999998</v>
      </c>
      <c r="AF187" s="25">
        <f t="shared" si="227"/>
        <v>60183.716681999998</v>
      </c>
      <c r="AG187" s="25">
        <f t="shared" si="228"/>
        <v>0</v>
      </c>
      <c r="AH187" s="25">
        <f t="shared" si="229"/>
        <v>493994.15331800003</v>
      </c>
      <c r="AI187" s="25">
        <f t="shared" si="230"/>
        <v>493994.15331800003</v>
      </c>
      <c r="AJ187" s="19" t="s">
        <v>60</v>
      </c>
    </row>
    <row r="188" spans="1:36" outlineLevel="3" x14ac:dyDescent="0.25">
      <c r="A188" s="102" t="s">
        <v>104</v>
      </c>
      <c r="B188" s="10">
        <v>183799.9</v>
      </c>
      <c r="C188" s="10">
        <v>175099.3</v>
      </c>
      <c r="N188" s="23">
        <f t="shared" si="211"/>
        <v>175099.3</v>
      </c>
      <c r="O188" s="23">
        <f t="shared" si="212"/>
        <v>358899.19999999995</v>
      </c>
      <c r="P188" s="129"/>
      <c r="Q188" s="130">
        <v>0.1086</v>
      </c>
      <c r="R188" s="11">
        <f t="shared" si="213"/>
        <v>0</v>
      </c>
      <c r="S188" s="6">
        <f t="shared" si="214"/>
        <v>175099.3</v>
      </c>
      <c r="T188" s="20">
        <f t="shared" si="215"/>
        <v>175099.3</v>
      </c>
      <c r="U188" s="6">
        <f t="shared" si="216"/>
        <v>0</v>
      </c>
      <c r="V188" s="6">
        <f t="shared" si="217"/>
        <v>19015.78398</v>
      </c>
      <c r="W188" s="20">
        <f t="shared" si="218"/>
        <v>19015.78398</v>
      </c>
      <c r="X188" s="6">
        <f t="shared" si="219"/>
        <v>0</v>
      </c>
      <c r="Y188" s="6">
        <f t="shared" si="220"/>
        <v>156083.51601999998</v>
      </c>
      <c r="Z188" s="20">
        <f t="shared" si="221"/>
        <v>156083.51601999998</v>
      </c>
      <c r="AA188" s="25">
        <f t="shared" si="222"/>
        <v>0</v>
      </c>
      <c r="AB188" s="25">
        <f t="shared" si="223"/>
        <v>358899.19999999995</v>
      </c>
      <c r="AC188" s="25">
        <f t="shared" si="224"/>
        <v>358899.19999999995</v>
      </c>
      <c r="AD188" s="25">
        <f t="shared" si="225"/>
        <v>0</v>
      </c>
      <c r="AE188" s="25">
        <f t="shared" si="226"/>
        <v>38976.453119999998</v>
      </c>
      <c r="AF188" s="25">
        <f t="shared" si="227"/>
        <v>38976.453119999998</v>
      </c>
      <c r="AG188" s="25">
        <f t="shared" si="228"/>
        <v>0</v>
      </c>
      <c r="AH188" s="25">
        <f t="shared" si="229"/>
        <v>319922.74687999993</v>
      </c>
      <c r="AI188" s="25">
        <f t="shared" si="230"/>
        <v>319922.74687999993</v>
      </c>
      <c r="AJ188" s="19" t="s">
        <v>60</v>
      </c>
    </row>
    <row r="189" spans="1:36" outlineLevel="3" x14ac:dyDescent="0.25">
      <c r="A189" s="102" t="s">
        <v>104</v>
      </c>
      <c r="B189" s="10"/>
      <c r="C189" s="10"/>
      <c r="N189" s="23">
        <f t="shared" si="211"/>
        <v>0</v>
      </c>
      <c r="O189" s="23">
        <f t="shared" si="212"/>
        <v>0</v>
      </c>
      <c r="P189" s="129"/>
      <c r="Q189" s="130">
        <v>0.1086</v>
      </c>
      <c r="R189" s="11">
        <f t="shared" si="213"/>
        <v>0</v>
      </c>
      <c r="S189" s="6">
        <f t="shared" si="214"/>
        <v>0</v>
      </c>
      <c r="T189" s="20">
        <f t="shared" si="215"/>
        <v>0</v>
      </c>
      <c r="U189" s="6">
        <f t="shared" si="216"/>
        <v>0</v>
      </c>
      <c r="V189" s="6">
        <f t="shared" si="217"/>
        <v>0</v>
      </c>
      <c r="W189" s="20">
        <f t="shared" si="218"/>
        <v>0</v>
      </c>
      <c r="X189" s="6">
        <f t="shared" si="219"/>
        <v>0</v>
      </c>
      <c r="Y189" s="6">
        <f t="shared" si="220"/>
        <v>0</v>
      </c>
      <c r="Z189" s="20">
        <f t="shared" si="221"/>
        <v>0</v>
      </c>
      <c r="AA189" s="25">
        <f t="shared" si="222"/>
        <v>0</v>
      </c>
      <c r="AB189" s="25">
        <f t="shared" si="223"/>
        <v>0</v>
      </c>
      <c r="AC189" s="25">
        <f t="shared" si="224"/>
        <v>0</v>
      </c>
      <c r="AD189" s="25">
        <f t="shared" si="225"/>
        <v>0</v>
      </c>
      <c r="AE189" s="25">
        <f t="shared" si="226"/>
        <v>0</v>
      </c>
      <c r="AF189" s="25">
        <f t="shared" si="227"/>
        <v>0</v>
      </c>
      <c r="AG189" s="25">
        <f t="shared" si="228"/>
        <v>0</v>
      </c>
      <c r="AH189" s="25">
        <f t="shared" si="229"/>
        <v>0</v>
      </c>
      <c r="AI189" s="25">
        <f t="shared" si="230"/>
        <v>0</v>
      </c>
      <c r="AJ189" s="19" t="s">
        <v>64</v>
      </c>
    </row>
    <row r="190" spans="1:36" outlineLevel="3" x14ac:dyDescent="0.25">
      <c r="A190" s="102" t="s">
        <v>104</v>
      </c>
      <c r="B190" s="10">
        <v>1490.53</v>
      </c>
      <c r="C190" s="10">
        <v>2005.98</v>
      </c>
      <c r="N190" s="23">
        <f t="shared" si="211"/>
        <v>2005.98</v>
      </c>
      <c r="O190" s="23">
        <f t="shared" si="212"/>
        <v>3496.51</v>
      </c>
      <c r="P190" s="129"/>
      <c r="Q190" s="130">
        <v>0.1086</v>
      </c>
      <c r="R190" s="11">
        <f t="shared" si="213"/>
        <v>0</v>
      </c>
      <c r="S190" s="6">
        <f t="shared" si="214"/>
        <v>2005.98</v>
      </c>
      <c r="T190" s="20">
        <f t="shared" si="215"/>
        <v>2005.98</v>
      </c>
      <c r="U190" s="6">
        <f t="shared" si="216"/>
        <v>0</v>
      </c>
      <c r="V190" s="6">
        <f t="shared" si="217"/>
        <v>217.84942800000002</v>
      </c>
      <c r="W190" s="20">
        <f t="shared" si="218"/>
        <v>217.84942800000002</v>
      </c>
      <c r="X190" s="6">
        <f t="shared" si="219"/>
        <v>0</v>
      </c>
      <c r="Y190" s="6">
        <f t="shared" si="220"/>
        <v>1788.130572</v>
      </c>
      <c r="Z190" s="20">
        <f t="shared" si="221"/>
        <v>1788.130572</v>
      </c>
      <c r="AA190" s="25">
        <f t="shared" si="222"/>
        <v>0</v>
      </c>
      <c r="AB190" s="25">
        <f t="shared" si="223"/>
        <v>3496.51</v>
      </c>
      <c r="AC190" s="25">
        <f t="shared" si="224"/>
        <v>3496.51</v>
      </c>
      <c r="AD190" s="25">
        <f t="shared" si="225"/>
        <v>0</v>
      </c>
      <c r="AE190" s="25">
        <f t="shared" si="226"/>
        <v>379.72098600000004</v>
      </c>
      <c r="AF190" s="25">
        <f t="shared" si="227"/>
        <v>379.72098600000004</v>
      </c>
      <c r="AG190" s="25">
        <f t="shared" si="228"/>
        <v>0</v>
      </c>
      <c r="AH190" s="25">
        <f t="shared" si="229"/>
        <v>3116.789014</v>
      </c>
      <c r="AI190" s="25">
        <f t="shared" si="230"/>
        <v>3116.789014</v>
      </c>
      <c r="AJ190" s="19" t="s">
        <v>64</v>
      </c>
    </row>
    <row r="191" spans="1:36" outlineLevel="2" x14ac:dyDescent="0.25">
      <c r="A191" s="102"/>
      <c r="B191" s="108"/>
      <c r="C191" s="108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9"/>
      <c r="O191" s="109"/>
      <c r="P191" s="129"/>
      <c r="Q191" s="130"/>
      <c r="R191" s="11">
        <f t="shared" ref="R191:Z191" si="231">SUBTOTAL(9,R184:R190)</f>
        <v>0</v>
      </c>
      <c r="S191" s="6">
        <f t="shared" si="231"/>
        <v>419674.67</v>
      </c>
      <c r="T191" s="20">
        <f t="shared" si="231"/>
        <v>419674.67</v>
      </c>
      <c r="U191" s="6">
        <f t="shared" si="231"/>
        <v>0</v>
      </c>
      <c r="V191" s="6">
        <f t="shared" si="231"/>
        <v>45576.669162000006</v>
      </c>
      <c r="W191" s="20">
        <f t="shared" si="231"/>
        <v>45576.669162000006</v>
      </c>
      <c r="X191" s="6">
        <f t="shared" si="231"/>
        <v>0</v>
      </c>
      <c r="Y191" s="6">
        <f t="shared" si="231"/>
        <v>374098.00083799998</v>
      </c>
      <c r="Z191" s="20">
        <f t="shared" si="231"/>
        <v>374098.00083799998</v>
      </c>
      <c r="AA191" s="25"/>
      <c r="AB191" s="25"/>
      <c r="AC191" s="25"/>
      <c r="AD191" s="25"/>
      <c r="AE191" s="25"/>
      <c r="AF191" s="25"/>
      <c r="AG191" s="25"/>
      <c r="AH191" s="25"/>
      <c r="AI191" s="25"/>
      <c r="AJ191" s="131" t="s">
        <v>266</v>
      </c>
    </row>
    <row r="192" spans="1:36" outlineLevel="3" x14ac:dyDescent="0.25">
      <c r="A192" s="102" t="s">
        <v>104</v>
      </c>
      <c r="B192" s="10"/>
      <c r="C192" s="10"/>
      <c r="N192" s="23">
        <f t="shared" ref="N192:N197" si="232">C192</f>
        <v>0</v>
      </c>
      <c r="O192" s="23">
        <f t="shared" ref="O192:O197" si="233">SUM(B192:M192)</f>
        <v>0</v>
      </c>
      <c r="P192" s="129"/>
      <c r="Q192" s="130">
        <v>7.7100000000000002E-2</v>
      </c>
      <c r="R192" s="11">
        <f t="shared" ref="R192:R197" si="234">IF(LEFT(AJ192,6)="Direct",N192,0)</f>
        <v>0</v>
      </c>
      <c r="S192" s="6">
        <f t="shared" ref="S192:S197" si="235">N192-R192</f>
        <v>0</v>
      </c>
      <c r="T192" s="20">
        <f t="shared" ref="T192:T197" si="236">R192+S192</f>
        <v>0</v>
      </c>
      <c r="U192" s="6">
        <f t="shared" ref="U192:U197" si="237">IF(LEFT(AJ192,9)="direct-wa", N192,0)</f>
        <v>0</v>
      </c>
      <c r="V192" s="6">
        <f t="shared" ref="V192:V197" si="238">IF(AJ192="direct-wa",0,N192*Q192)</f>
        <v>0</v>
      </c>
      <c r="W192" s="20">
        <f t="shared" ref="W192:W197" si="239">U192+V192</f>
        <v>0</v>
      </c>
      <c r="X192" s="6">
        <f t="shared" ref="X192:X197" si="240">IF(LEFT(AJ192,9)="direct-or",N192,0)</f>
        <v>0</v>
      </c>
      <c r="Y192" s="6">
        <f t="shared" ref="Y192:Y197" si="241">S192-V192</f>
        <v>0</v>
      </c>
      <c r="Z192" s="20">
        <f t="shared" ref="Z192:Z197" si="242">X192+Y192</f>
        <v>0</v>
      </c>
      <c r="AA192" s="25">
        <f t="shared" ref="AA192:AA197" si="243">IF(LEFT(AJ192,6)="Direct",O192,0)</f>
        <v>0</v>
      </c>
      <c r="AB192" s="25">
        <f t="shared" ref="AB192:AB197" si="244">O192-AA192</f>
        <v>0</v>
      </c>
      <c r="AC192" s="25">
        <f t="shared" ref="AC192:AC197" si="245">AA192+AB192</f>
        <v>0</v>
      </c>
      <c r="AD192" s="25">
        <f t="shared" ref="AD192:AD197" si="246">IF(LEFT(AJ192,9)="direct-wa", O192,0)</f>
        <v>0</v>
      </c>
      <c r="AE192" s="25">
        <f t="shared" ref="AE192:AE197" si="247">IF(AJ192="direct-wa",0,O192*Q192)</f>
        <v>0</v>
      </c>
      <c r="AF192" s="25">
        <f t="shared" ref="AF192:AF197" si="248">AD192+AE192</f>
        <v>0</v>
      </c>
      <c r="AG192" s="25">
        <f t="shared" ref="AG192:AG197" si="249">IF(LEFT(AJ192,9)="direct-or",O192,0)</f>
        <v>0</v>
      </c>
      <c r="AH192" s="25">
        <f t="shared" ref="AH192:AH197" si="250">AB192-AE192</f>
        <v>0</v>
      </c>
      <c r="AI192" s="25">
        <f t="shared" ref="AI192:AI197" si="251">AG192+AH192</f>
        <v>0</v>
      </c>
      <c r="AJ192" s="19" t="s">
        <v>49</v>
      </c>
    </row>
    <row r="193" spans="1:36" outlineLevel="3" x14ac:dyDescent="0.25">
      <c r="A193" s="102" t="s">
        <v>104</v>
      </c>
      <c r="B193" s="10">
        <v>159.30000000000001</v>
      </c>
      <c r="C193" s="10">
        <v>57.96</v>
      </c>
      <c r="N193" s="23">
        <f t="shared" si="232"/>
        <v>57.96</v>
      </c>
      <c r="O193" s="23">
        <f t="shared" si="233"/>
        <v>217.26000000000002</v>
      </c>
      <c r="P193" s="129"/>
      <c r="Q193" s="130">
        <v>7.7100000000000002E-2</v>
      </c>
      <c r="R193" s="11">
        <f t="shared" si="234"/>
        <v>0</v>
      </c>
      <c r="S193" s="6">
        <f t="shared" si="235"/>
        <v>57.96</v>
      </c>
      <c r="T193" s="20">
        <f t="shared" si="236"/>
        <v>57.96</v>
      </c>
      <c r="U193" s="6">
        <f t="shared" si="237"/>
        <v>0</v>
      </c>
      <c r="V193" s="6">
        <f t="shared" si="238"/>
        <v>4.4687160000000006</v>
      </c>
      <c r="W193" s="20">
        <f t="shared" si="239"/>
        <v>4.4687160000000006</v>
      </c>
      <c r="X193" s="6">
        <f t="shared" si="240"/>
        <v>0</v>
      </c>
      <c r="Y193" s="6">
        <f t="shared" si="241"/>
        <v>53.491284</v>
      </c>
      <c r="Z193" s="20">
        <f t="shared" si="242"/>
        <v>53.491284</v>
      </c>
      <c r="AA193" s="25">
        <f t="shared" si="243"/>
        <v>0</v>
      </c>
      <c r="AB193" s="25">
        <f t="shared" si="244"/>
        <v>217.26000000000002</v>
      </c>
      <c r="AC193" s="25">
        <f t="shared" si="245"/>
        <v>217.26000000000002</v>
      </c>
      <c r="AD193" s="25">
        <f t="shared" si="246"/>
        <v>0</v>
      </c>
      <c r="AE193" s="25">
        <f t="shared" si="247"/>
        <v>16.750746000000003</v>
      </c>
      <c r="AF193" s="25">
        <f t="shared" si="248"/>
        <v>16.750746000000003</v>
      </c>
      <c r="AG193" s="25">
        <f t="shared" si="249"/>
        <v>0</v>
      </c>
      <c r="AH193" s="25">
        <f t="shared" si="250"/>
        <v>200.50925400000003</v>
      </c>
      <c r="AI193" s="25">
        <f t="shared" si="251"/>
        <v>200.50925400000003</v>
      </c>
      <c r="AJ193" s="19" t="s">
        <v>49</v>
      </c>
    </row>
    <row r="194" spans="1:36" outlineLevel="3" x14ac:dyDescent="0.25">
      <c r="A194" s="102" t="s">
        <v>104</v>
      </c>
      <c r="B194" s="10">
        <v>5142.1400000000003</v>
      </c>
      <c r="C194" s="10">
        <v>1579.75</v>
      </c>
      <c r="N194" s="23">
        <f t="shared" si="232"/>
        <v>1579.75</v>
      </c>
      <c r="O194" s="23">
        <f t="shared" si="233"/>
        <v>6721.89</v>
      </c>
      <c r="P194" s="129"/>
      <c r="Q194" s="130">
        <v>7.7100000000000002E-2</v>
      </c>
      <c r="R194" s="11">
        <f t="shared" si="234"/>
        <v>0</v>
      </c>
      <c r="S194" s="6">
        <f t="shared" si="235"/>
        <v>1579.75</v>
      </c>
      <c r="T194" s="20">
        <f t="shared" si="236"/>
        <v>1579.75</v>
      </c>
      <c r="U194" s="6">
        <f t="shared" si="237"/>
        <v>0</v>
      </c>
      <c r="V194" s="6">
        <f t="shared" si="238"/>
        <v>121.798725</v>
      </c>
      <c r="W194" s="20">
        <f t="shared" si="239"/>
        <v>121.798725</v>
      </c>
      <c r="X194" s="6">
        <f t="shared" si="240"/>
        <v>0</v>
      </c>
      <c r="Y194" s="6">
        <f t="shared" si="241"/>
        <v>1457.9512749999999</v>
      </c>
      <c r="Z194" s="20">
        <f t="shared" si="242"/>
        <v>1457.9512749999999</v>
      </c>
      <c r="AA194" s="25">
        <f t="shared" si="243"/>
        <v>0</v>
      </c>
      <c r="AB194" s="25">
        <f t="shared" si="244"/>
        <v>6721.89</v>
      </c>
      <c r="AC194" s="25">
        <f t="shared" si="245"/>
        <v>6721.89</v>
      </c>
      <c r="AD194" s="25">
        <f t="shared" si="246"/>
        <v>0</v>
      </c>
      <c r="AE194" s="25">
        <f t="shared" si="247"/>
        <v>518.25771900000007</v>
      </c>
      <c r="AF194" s="25">
        <f t="shared" si="248"/>
        <v>518.25771900000007</v>
      </c>
      <c r="AG194" s="25">
        <f t="shared" si="249"/>
        <v>0</v>
      </c>
      <c r="AH194" s="25">
        <f t="shared" si="250"/>
        <v>6203.6322810000001</v>
      </c>
      <c r="AI194" s="25">
        <f t="shared" si="251"/>
        <v>6203.6322810000001</v>
      </c>
      <c r="AJ194" s="19" t="s">
        <v>49</v>
      </c>
    </row>
    <row r="195" spans="1:36" outlineLevel="3" x14ac:dyDescent="0.25">
      <c r="A195" s="102" t="s">
        <v>104</v>
      </c>
      <c r="B195" s="10">
        <v>131.6</v>
      </c>
      <c r="C195" s="10">
        <v>0</v>
      </c>
      <c r="N195" s="23">
        <f t="shared" si="232"/>
        <v>0</v>
      </c>
      <c r="O195" s="23">
        <f t="shared" si="233"/>
        <v>131.6</v>
      </c>
      <c r="P195" s="129"/>
      <c r="Q195" s="130">
        <v>7.7100000000000002E-2</v>
      </c>
      <c r="R195" s="11">
        <f t="shared" si="234"/>
        <v>0</v>
      </c>
      <c r="S195" s="6">
        <f t="shared" si="235"/>
        <v>0</v>
      </c>
      <c r="T195" s="20">
        <f t="shared" si="236"/>
        <v>0</v>
      </c>
      <c r="U195" s="6">
        <f t="shared" si="237"/>
        <v>0</v>
      </c>
      <c r="V195" s="6">
        <f t="shared" si="238"/>
        <v>0</v>
      </c>
      <c r="W195" s="20">
        <f t="shared" si="239"/>
        <v>0</v>
      </c>
      <c r="X195" s="6">
        <f t="shared" si="240"/>
        <v>0</v>
      </c>
      <c r="Y195" s="6">
        <f t="shared" si="241"/>
        <v>0</v>
      </c>
      <c r="Z195" s="20">
        <f t="shared" si="242"/>
        <v>0</v>
      </c>
      <c r="AA195" s="25">
        <f t="shared" si="243"/>
        <v>0</v>
      </c>
      <c r="AB195" s="25">
        <f t="shared" si="244"/>
        <v>131.6</v>
      </c>
      <c r="AC195" s="25">
        <f t="shared" si="245"/>
        <v>131.6</v>
      </c>
      <c r="AD195" s="25">
        <f t="shared" si="246"/>
        <v>0</v>
      </c>
      <c r="AE195" s="25">
        <f t="shared" si="247"/>
        <v>10.14636</v>
      </c>
      <c r="AF195" s="25">
        <f t="shared" si="248"/>
        <v>10.14636</v>
      </c>
      <c r="AG195" s="25">
        <f t="shared" si="249"/>
        <v>0</v>
      </c>
      <c r="AH195" s="25">
        <f t="shared" si="250"/>
        <v>121.45363999999999</v>
      </c>
      <c r="AI195" s="25">
        <f t="shared" si="251"/>
        <v>121.45363999999999</v>
      </c>
      <c r="AJ195" s="19" t="s">
        <v>68</v>
      </c>
    </row>
    <row r="196" spans="1:36" outlineLevel="3" x14ac:dyDescent="0.25">
      <c r="A196" s="102" t="s">
        <v>104</v>
      </c>
      <c r="B196" s="10">
        <v>147.66</v>
      </c>
      <c r="C196" s="10">
        <v>210.65</v>
      </c>
      <c r="N196" s="23">
        <f t="shared" si="232"/>
        <v>210.65</v>
      </c>
      <c r="O196" s="23">
        <f t="shared" si="233"/>
        <v>358.31</v>
      </c>
      <c r="P196" s="129"/>
      <c r="Q196" s="130">
        <v>7.7100000000000002E-2</v>
      </c>
      <c r="R196" s="11">
        <f t="shared" si="234"/>
        <v>0</v>
      </c>
      <c r="S196" s="6">
        <f t="shared" si="235"/>
        <v>210.65</v>
      </c>
      <c r="T196" s="20">
        <f t="shared" si="236"/>
        <v>210.65</v>
      </c>
      <c r="U196" s="6">
        <f t="shared" si="237"/>
        <v>0</v>
      </c>
      <c r="V196" s="6">
        <f t="shared" si="238"/>
        <v>16.241115000000001</v>
      </c>
      <c r="W196" s="20">
        <f t="shared" si="239"/>
        <v>16.241115000000001</v>
      </c>
      <c r="X196" s="6">
        <f t="shared" si="240"/>
        <v>0</v>
      </c>
      <c r="Y196" s="6">
        <f t="shared" si="241"/>
        <v>194.408885</v>
      </c>
      <c r="Z196" s="20">
        <f t="shared" si="242"/>
        <v>194.408885</v>
      </c>
      <c r="AA196" s="25">
        <f t="shared" si="243"/>
        <v>0</v>
      </c>
      <c r="AB196" s="25">
        <f t="shared" si="244"/>
        <v>358.31</v>
      </c>
      <c r="AC196" s="25">
        <f t="shared" si="245"/>
        <v>358.31</v>
      </c>
      <c r="AD196" s="25">
        <f t="shared" si="246"/>
        <v>0</v>
      </c>
      <c r="AE196" s="25">
        <f t="shared" si="247"/>
        <v>27.625700999999999</v>
      </c>
      <c r="AF196" s="25">
        <f t="shared" si="248"/>
        <v>27.625700999999999</v>
      </c>
      <c r="AG196" s="25">
        <f t="shared" si="249"/>
        <v>0</v>
      </c>
      <c r="AH196" s="25">
        <f t="shared" si="250"/>
        <v>330.68429900000001</v>
      </c>
      <c r="AI196" s="25">
        <f t="shared" si="251"/>
        <v>330.68429900000001</v>
      </c>
      <c r="AJ196" s="19" t="s">
        <v>49</v>
      </c>
    </row>
    <row r="197" spans="1:36" outlineLevel="3" x14ac:dyDescent="0.25">
      <c r="A197" s="102" t="s">
        <v>104</v>
      </c>
      <c r="B197" s="10">
        <v>717.04</v>
      </c>
      <c r="C197" s="10"/>
      <c r="N197" s="23">
        <f t="shared" si="232"/>
        <v>0</v>
      </c>
      <c r="O197" s="23">
        <f t="shared" si="233"/>
        <v>717.04</v>
      </c>
      <c r="P197" s="129"/>
      <c r="Q197" s="130">
        <v>7.7100000000000002E-2</v>
      </c>
      <c r="R197" s="11">
        <f t="shared" si="234"/>
        <v>0</v>
      </c>
      <c r="S197" s="6">
        <f t="shared" si="235"/>
        <v>0</v>
      </c>
      <c r="T197" s="20">
        <f t="shared" si="236"/>
        <v>0</v>
      </c>
      <c r="U197" s="6">
        <f t="shared" si="237"/>
        <v>0</v>
      </c>
      <c r="V197" s="6">
        <f t="shared" si="238"/>
        <v>0</v>
      </c>
      <c r="W197" s="20">
        <f t="shared" si="239"/>
        <v>0</v>
      </c>
      <c r="X197" s="6">
        <f t="shared" si="240"/>
        <v>0</v>
      </c>
      <c r="Y197" s="6">
        <f t="shared" si="241"/>
        <v>0</v>
      </c>
      <c r="Z197" s="20">
        <f t="shared" si="242"/>
        <v>0</v>
      </c>
      <c r="AA197" s="25">
        <f t="shared" si="243"/>
        <v>0</v>
      </c>
      <c r="AB197" s="25">
        <f t="shared" si="244"/>
        <v>717.04</v>
      </c>
      <c r="AC197" s="25">
        <f t="shared" si="245"/>
        <v>717.04</v>
      </c>
      <c r="AD197" s="25">
        <f t="shared" si="246"/>
        <v>0</v>
      </c>
      <c r="AE197" s="25">
        <f t="shared" si="247"/>
        <v>55.283783999999997</v>
      </c>
      <c r="AF197" s="25">
        <f t="shared" si="248"/>
        <v>55.283783999999997</v>
      </c>
      <c r="AG197" s="25">
        <f t="shared" si="249"/>
        <v>0</v>
      </c>
      <c r="AH197" s="25">
        <f t="shared" si="250"/>
        <v>661.75621599999999</v>
      </c>
      <c r="AI197" s="25">
        <f t="shared" si="251"/>
        <v>661.75621599999999</v>
      </c>
      <c r="AJ197" s="19" t="s">
        <v>68</v>
      </c>
    </row>
    <row r="198" spans="1:36" outlineLevel="2" x14ac:dyDescent="0.25">
      <c r="A198" s="102"/>
      <c r="B198" s="108"/>
      <c r="C198" s="108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9"/>
      <c r="O198" s="109"/>
      <c r="P198" s="129"/>
      <c r="Q198" s="130"/>
      <c r="R198" s="11">
        <f t="shared" ref="R198:Z198" si="252">SUBTOTAL(9,R192:R197)</f>
        <v>0</v>
      </c>
      <c r="S198" s="6">
        <f t="shared" si="252"/>
        <v>1848.3600000000001</v>
      </c>
      <c r="T198" s="20">
        <f t="shared" si="252"/>
        <v>1848.3600000000001</v>
      </c>
      <c r="U198" s="6">
        <f t="shared" si="252"/>
        <v>0</v>
      </c>
      <c r="V198" s="6">
        <f t="shared" si="252"/>
        <v>142.508556</v>
      </c>
      <c r="W198" s="20">
        <f t="shared" si="252"/>
        <v>142.508556</v>
      </c>
      <c r="X198" s="6">
        <f t="shared" si="252"/>
        <v>0</v>
      </c>
      <c r="Y198" s="6">
        <f t="shared" si="252"/>
        <v>1705.8514439999999</v>
      </c>
      <c r="Z198" s="20">
        <f t="shared" si="252"/>
        <v>1705.8514439999999</v>
      </c>
      <c r="AA198" s="25"/>
      <c r="AB198" s="25"/>
      <c r="AC198" s="25"/>
      <c r="AD198" s="25"/>
      <c r="AE198" s="25"/>
      <c r="AF198" s="25"/>
      <c r="AG198" s="25"/>
      <c r="AH198" s="25"/>
      <c r="AI198" s="25"/>
      <c r="AJ198" s="131" t="s">
        <v>277</v>
      </c>
    </row>
    <row r="199" spans="1:36" outlineLevel="3" x14ac:dyDescent="0.25">
      <c r="A199" s="102" t="s">
        <v>104</v>
      </c>
      <c r="B199" s="10"/>
      <c r="C199" s="10">
        <v>59.74</v>
      </c>
      <c r="N199" s="23">
        <f>C199</f>
        <v>59.74</v>
      </c>
      <c r="O199" s="23">
        <f>SUM(B199:M199)</f>
        <v>59.74</v>
      </c>
      <c r="P199" s="129"/>
      <c r="Q199" s="130">
        <v>0</v>
      </c>
      <c r="R199" s="11">
        <f>IF(LEFT(AJ199,6)="Direct",N199,0)</f>
        <v>59.74</v>
      </c>
      <c r="S199" s="6">
        <f>N199-R199</f>
        <v>0</v>
      </c>
      <c r="T199" s="20">
        <f>R199+S199</f>
        <v>59.74</v>
      </c>
      <c r="U199" s="6">
        <f>IF(LEFT(AJ199,9)="direct-wa", N199,0)</f>
        <v>0</v>
      </c>
      <c r="V199" s="6">
        <f>IF(AJ199="direct-wa",0,N199*Q199)</f>
        <v>0</v>
      </c>
      <c r="W199" s="20">
        <f>U199+V199</f>
        <v>0</v>
      </c>
      <c r="X199" s="6">
        <f>IF(LEFT(AJ199,9)="direct-or",N199,0)</f>
        <v>59.74</v>
      </c>
      <c r="Y199" s="6">
        <f>S199-V199</f>
        <v>0</v>
      </c>
      <c r="Z199" s="20">
        <f>X199+Y199</f>
        <v>59.74</v>
      </c>
      <c r="AA199" s="25">
        <f>IF(LEFT(AJ199,6)="Direct",O199,0)</f>
        <v>59.74</v>
      </c>
      <c r="AB199" s="25">
        <f>O199-AA199</f>
        <v>0</v>
      </c>
      <c r="AC199" s="25">
        <f>AA199+AB199</f>
        <v>59.74</v>
      </c>
      <c r="AD199" s="25">
        <f>IF(LEFT(AJ199,9)="direct-wa", O199,0)</f>
        <v>0</v>
      </c>
      <c r="AE199" s="25">
        <f>IF(AJ199="direct-wa",0,O199*Q199)</f>
        <v>0</v>
      </c>
      <c r="AF199" s="25">
        <f>AD199+AE199</f>
        <v>0</v>
      </c>
      <c r="AG199" s="25">
        <f>IF(LEFT(AJ199,9)="direct-or",O199,0)</f>
        <v>59.74</v>
      </c>
      <c r="AH199" s="25">
        <f>AB199-AE199</f>
        <v>0</v>
      </c>
      <c r="AI199" s="25">
        <f>AG199+AH199</f>
        <v>59.74</v>
      </c>
      <c r="AJ199" s="19" t="s">
        <v>61</v>
      </c>
    </row>
    <row r="200" spans="1:36" outlineLevel="3" x14ac:dyDescent="0.25">
      <c r="A200" s="102" t="s">
        <v>104</v>
      </c>
      <c r="B200" s="10"/>
      <c r="C200" s="10">
        <v>390.88</v>
      </c>
      <c r="N200" s="23">
        <f>C200</f>
        <v>390.88</v>
      </c>
      <c r="O200" s="23">
        <f>SUM(B200:M200)</f>
        <v>390.88</v>
      </c>
      <c r="P200" s="129"/>
      <c r="Q200" s="130">
        <v>0</v>
      </c>
      <c r="R200" s="11">
        <f>IF(LEFT(AJ200,6)="Direct",N200,0)</f>
        <v>390.88</v>
      </c>
      <c r="S200" s="6">
        <f>N200-R200</f>
        <v>0</v>
      </c>
      <c r="T200" s="20">
        <f>R200+S200</f>
        <v>390.88</v>
      </c>
      <c r="U200" s="6">
        <f>IF(LEFT(AJ200,9)="direct-wa", N200,0)</f>
        <v>0</v>
      </c>
      <c r="V200" s="6">
        <f>IF(AJ200="direct-wa",0,N200*Q200)</f>
        <v>0</v>
      </c>
      <c r="W200" s="20">
        <f>U200+V200</f>
        <v>0</v>
      </c>
      <c r="X200" s="6">
        <f>IF(LEFT(AJ200,9)="direct-or",N200,0)</f>
        <v>390.88</v>
      </c>
      <c r="Y200" s="6">
        <f>S200-V200</f>
        <v>0</v>
      </c>
      <c r="Z200" s="20">
        <f>X200+Y200</f>
        <v>390.88</v>
      </c>
      <c r="AA200" s="25">
        <f>IF(LEFT(AJ200,6)="Direct",O200,0)</f>
        <v>390.88</v>
      </c>
      <c r="AB200" s="25">
        <f>O200-AA200</f>
        <v>0</v>
      </c>
      <c r="AC200" s="25">
        <f>AA200+AB200</f>
        <v>390.88</v>
      </c>
      <c r="AD200" s="25">
        <f>IF(LEFT(AJ200,9)="direct-wa", O200,0)</f>
        <v>0</v>
      </c>
      <c r="AE200" s="25">
        <f>IF(AJ200="direct-wa",0,O200*Q200)</f>
        <v>0</v>
      </c>
      <c r="AF200" s="25">
        <f>AD200+AE200</f>
        <v>0</v>
      </c>
      <c r="AG200" s="25">
        <f>IF(LEFT(AJ200,9)="direct-or",O200,0)</f>
        <v>390.88</v>
      </c>
      <c r="AH200" s="25">
        <f>AB200-AE200</f>
        <v>0</v>
      </c>
      <c r="AI200" s="25">
        <f>AG200+AH200</f>
        <v>390.88</v>
      </c>
      <c r="AJ200" s="19" t="s">
        <v>61</v>
      </c>
    </row>
    <row r="201" spans="1:36" outlineLevel="2" x14ac:dyDescent="0.25">
      <c r="A201" s="102"/>
      <c r="B201" s="108"/>
      <c r="C201" s="108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9"/>
      <c r="O201" s="109"/>
      <c r="P201" s="129"/>
      <c r="Q201" s="130"/>
      <c r="R201" s="11">
        <f t="shared" ref="R201:Z201" si="253">SUBTOTAL(9,R199:R200)</f>
        <v>450.62</v>
      </c>
      <c r="S201" s="6">
        <f t="shared" si="253"/>
        <v>0</v>
      </c>
      <c r="T201" s="20">
        <f t="shared" si="253"/>
        <v>450.62</v>
      </c>
      <c r="U201" s="6">
        <f t="shared" si="253"/>
        <v>0</v>
      </c>
      <c r="V201" s="6">
        <f t="shared" si="253"/>
        <v>0</v>
      </c>
      <c r="W201" s="20">
        <f t="shared" si="253"/>
        <v>0</v>
      </c>
      <c r="X201" s="6">
        <f t="shared" si="253"/>
        <v>450.62</v>
      </c>
      <c r="Y201" s="6">
        <f t="shared" si="253"/>
        <v>0</v>
      </c>
      <c r="Z201" s="20">
        <f t="shared" si="253"/>
        <v>450.62</v>
      </c>
      <c r="AA201" s="25"/>
      <c r="AB201" s="25"/>
      <c r="AC201" s="25"/>
      <c r="AD201" s="25"/>
      <c r="AE201" s="25"/>
      <c r="AF201" s="25"/>
      <c r="AG201" s="25"/>
      <c r="AH201" s="25"/>
      <c r="AI201" s="25"/>
      <c r="AJ201" s="131" t="s">
        <v>267</v>
      </c>
    </row>
    <row r="202" spans="1:36" outlineLevel="3" x14ac:dyDescent="0.25">
      <c r="A202" s="102" t="s">
        <v>104</v>
      </c>
      <c r="B202" s="10">
        <v>2097.31</v>
      </c>
      <c r="C202" s="10">
        <v>1169.6099999999999</v>
      </c>
      <c r="N202" s="23">
        <f>C202</f>
        <v>1169.6099999999999</v>
      </c>
      <c r="O202" s="23">
        <f>SUM(B202:M202)</f>
        <v>3266.92</v>
      </c>
      <c r="P202" s="129"/>
      <c r="Q202" s="130">
        <v>7.9699999999999993E-2</v>
      </c>
      <c r="R202" s="11">
        <f>IF(LEFT(AJ202,6)="Direct",N202,0)</f>
        <v>0</v>
      </c>
      <c r="S202" s="6">
        <f>N202-R202</f>
        <v>1169.6099999999999</v>
      </c>
      <c r="T202" s="20">
        <f>R202+S202</f>
        <v>1169.6099999999999</v>
      </c>
      <c r="U202" s="6">
        <f>IF(LEFT(AJ202,9)="direct-wa", N202,0)</f>
        <v>0</v>
      </c>
      <c r="V202" s="6">
        <f>IF(AJ202="direct-wa",0,N202*Q202)</f>
        <v>93.217916999999986</v>
      </c>
      <c r="W202" s="20">
        <f>U202+V202</f>
        <v>93.217916999999986</v>
      </c>
      <c r="X202" s="6">
        <f>IF(LEFT(AJ202,9)="direct-or",N202,0)</f>
        <v>0</v>
      </c>
      <c r="Y202" s="6">
        <f>S202-V202</f>
        <v>1076.392083</v>
      </c>
      <c r="Z202" s="20">
        <f>X202+Y202</f>
        <v>1076.392083</v>
      </c>
      <c r="AA202" s="25">
        <f>IF(LEFT(AJ202,6)="Direct",O202,0)</f>
        <v>0</v>
      </c>
      <c r="AB202" s="25">
        <f>O202-AA202</f>
        <v>3266.92</v>
      </c>
      <c r="AC202" s="25">
        <f>AA202+AB202</f>
        <v>3266.92</v>
      </c>
      <c r="AD202" s="25">
        <f>IF(LEFT(AJ202,9)="direct-wa", O202,0)</f>
        <v>0</v>
      </c>
      <c r="AE202" s="25">
        <f>IF(AJ202="direct-wa",0,O202*Q202)</f>
        <v>260.37352399999997</v>
      </c>
      <c r="AF202" s="25">
        <f>AD202+AE202</f>
        <v>260.37352399999997</v>
      </c>
      <c r="AG202" s="25">
        <f>IF(LEFT(AJ202,9)="direct-or",O202,0)</f>
        <v>0</v>
      </c>
      <c r="AH202" s="25">
        <f>AB202-AE202</f>
        <v>3006.546476</v>
      </c>
      <c r="AI202" s="25">
        <f>AG202+AH202</f>
        <v>3006.546476</v>
      </c>
      <c r="AJ202" s="19" t="s">
        <v>48</v>
      </c>
    </row>
    <row r="203" spans="1:36" outlineLevel="3" x14ac:dyDescent="0.25">
      <c r="A203" s="102" t="s">
        <v>104</v>
      </c>
      <c r="B203" s="10">
        <v>948.69</v>
      </c>
      <c r="C203" s="10">
        <v>598.58000000000004</v>
      </c>
      <c r="N203" s="23">
        <f>C203</f>
        <v>598.58000000000004</v>
      </c>
      <c r="O203" s="23">
        <f>SUM(B203:M203)</f>
        <v>1547.27</v>
      </c>
      <c r="P203" s="129"/>
      <c r="Q203" s="130">
        <v>7.9699999999999993E-2</v>
      </c>
      <c r="R203" s="11">
        <f>IF(LEFT(AJ203,6)="Direct",N203,0)</f>
        <v>0</v>
      </c>
      <c r="S203" s="6">
        <f>N203-R203</f>
        <v>598.58000000000004</v>
      </c>
      <c r="T203" s="20">
        <f>R203+S203</f>
        <v>598.58000000000004</v>
      </c>
      <c r="U203" s="6">
        <f>IF(LEFT(AJ203,9)="direct-wa", N203,0)</f>
        <v>0</v>
      </c>
      <c r="V203" s="6">
        <f>IF(AJ203="direct-wa",0,N203*Q203)</f>
        <v>47.706826</v>
      </c>
      <c r="W203" s="20">
        <f>U203+V203</f>
        <v>47.706826</v>
      </c>
      <c r="X203" s="6">
        <f>IF(LEFT(AJ203,9)="direct-or",N203,0)</f>
        <v>0</v>
      </c>
      <c r="Y203" s="6">
        <f>S203-V203</f>
        <v>550.87317400000006</v>
      </c>
      <c r="Z203" s="20">
        <f>X203+Y203</f>
        <v>550.87317400000006</v>
      </c>
      <c r="AA203" s="25">
        <f>IF(LEFT(AJ203,6)="Direct",O203,0)</f>
        <v>0</v>
      </c>
      <c r="AB203" s="25">
        <f>O203-AA203</f>
        <v>1547.27</v>
      </c>
      <c r="AC203" s="25">
        <f>AA203+AB203</f>
        <v>1547.27</v>
      </c>
      <c r="AD203" s="25">
        <f>IF(LEFT(AJ203,9)="direct-wa", O203,0)</f>
        <v>0</v>
      </c>
      <c r="AE203" s="25">
        <f>IF(AJ203="direct-wa",0,O203*Q203)</f>
        <v>123.31741899999999</v>
      </c>
      <c r="AF203" s="25">
        <f>AD203+AE203</f>
        <v>123.31741899999999</v>
      </c>
      <c r="AG203" s="25">
        <f>IF(LEFT(AJ203,9)="direct-or",O203,0)</f>
        <v>0</v>
      </c>
      <c r="AH203" s="25">
        <f>AB203-AE203</f>
        <v>1423.952581</v>
      </c>
      <c r="AI203" s="25">
        <f>AG203+AH203</f>
        <v>1423.952581</v>
      </c>
      <c r="AJ203" s="19" t="s">
        <v>48</v>
      </c>
    </row>
    <row r="204" spans="1:36" outlineLevel="3" x14ac:dyDescent="0.25">
      <c r="A204" s="102" t="s">
        <v>104</v>
      </c>
      <c r="B204" s="10">
        <v>477.91</v>
      </c>
      <c r="C204" s="10"/>
      <c r="N204" s="23">
        <f>C204</f>
        <v>0</v>
      </c>
      <c r="O204" s="23">
        <f>SUM(B204:M204)</f>
        <v>477.91</v>
      </c>
      <c r="P204" s="129"/>
      <c r="Q204" s="130">
        <v>7.9699999999999993E-2</v>
      </c>
      <c r="R204" s="11">
        <f>IF(LEFT(AJ204,6)="Direct",N204,0)</f>
        <v>0</v>
      </c>
      <c r="S204" s="6">
        <f>N204-R204</f>
        <v>0</v>
      </c>
      <c r="T204" s="20">
        <f>R204+S204</f>
        <v>0</v>
      </c>
      <c r="U204" s="6">
        <f>IF(LEFT(AJ204,9)="direct-wa", N204,0)</f>
        <v>0</v>
      </c>
      <c r="V204" s="6">
        <f>IF(AJ204="direct-wa",0,N204*Q204)</f>
        <v>0</v>
      </c>
      <c r="W204" s="20">
        <f>U204+V204</f>
        <v>0</v>
      </c>
      <c r="X204" s="6">
        <f>IF(LEFT(AJ204,9)="direct-or",N204,0)</f>
        <v>0</v>
      </c>
      <c r="Y204" s="6">
        <f>S204-V204</f>
        <v>0</v>
      </c>
      <c r="Z204" s="20">
        <f>X204+Y204</f>
        <v>0</v>
      </c>
      <c r="AA204" s="25">
        <f>IF(LEFT(AJ204,6)="Direct",O204,0)</f>
        <v>0</v>
      </c>
      <c r="AB204" s="25">
        <f>O204-AA204</f>
        <v>477.91</v>
      </c>
      <c r="AC204" s="25">
        <f>AA204+AB204</f>
        <v>477.91</v>
      </c>
      <c r="AD204" s="25">
        <f>IF(LEFT(AJ204,9)="direct-wa", O204,0)</f>
        <v>0</v>
      </c>
      <c r="AE204" s="25">
        <f>IF(AJ204="direct-wa",0,O204*Q204)</f>
        <v>38.089427000000001</v>
      </c>
      <c r="AF204" s="25">
        <f>AD204+AE204</f>
        <v>38.089427000000001</v>
      </c>
      <c r="AG204" s="25">
        <f>IF(LEFT(AJ204,9)="direct-or",O204,0)</f>
        <v>0</v>
      </c>
      <c r="AH204" s="25">
        <f>AB204-AE204</f>
        <v>439.82057300000002</v>
      </c>
      <c r="AI204" s="25">
        <f>AG204+AH204</f>
        <v>439.82057300000002</v>
      </c>
      <c r="AJ204" s="19" t="s">
        <v>48</v>
      </c>
    </row>
    <row r="205" spans="1:36" outlineLevel="2" x14ac:dyDescent="0.25">
      <c r="A205" s="102"/>
      <c r="B205" s="108"/>
      <c r="C205" s="108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9"/>
      <c r="O205" s="109"/>
      <c r="P205" s="129"/>
      <c r="Q205" s="130"/>
      <c r="R205" s="11">
        <f t="shared" ref="R205:Z205" si="254">SUBTOTAL(9,R202:R204)</f>
        <v>0</v>
      </c>
      <c r="S205" s="6">
        <f t="shared" si="254"/>
        <v>1768.19</v>
      </c>
      <c r="T205" s="20">
        <f t="shared" si="254"/>
        <v>1768.19</v>
      </c>
      <c r="U205" s="6">
        <f t="shared" si="254"/>
        <v>0</v>
      </c>
      <c r="V205" s="6">
        <f t="shared" si="254"/>
        <v>140.92474299999998</v>
      </c>
      <c r="W205" s="20">
        <f t="shared" si="254"/>
        <v>140.92474299999998</v>
      </c>
      <c r="X205" s="6">
        <f t="shared" si="254"/>
        <v>0</v>
      </c>
      <c r="Y205" s="6">
        <f t="shared" si="254"/>
        <v>1627.265257</v>
      </c>
      <c r="Z205" s="20">
        <f t="shared" si="254"/>
        <v>1627.265257</v>
      </c>
      <c r="AA205" s="25"/>
      <c r="AB205" s="25"/>
      <c r="AC205" s="25"/>
      <c r="AD205" s="25"/>
      <c r="AE205" s="25"/>
      <c r="AF205" s="25"/>
      <c r="AG205" s="25"/>
      <c r="AH205" s="25"/>
      <c r="AI205" s="25"/>
      <c r="AJ205" s="131" t="s">
        <v>269</v>
      </c>
    </row>
    <row r="206" spans="1:36" outlineLevel="3" x14ac:dyDescent="0.25">
      <c r="A206" s="102" t="s">
        <v>104</v>
      </c>
      <c r="B206" s="10">
        <v>109.58</v>
      </c>
      <c r="C206" s="10"/>
      <c r="N206" s="23">
        <f>C206</f>
        <v>0</v>
      </c>
      <c r="O206" s="23">
        <f>SUM(B206:M206)</f>
        <v>109.58</v>
      </c>
      <c r="P206" s="129"/>
      <c r="Q206" s="130">
        <v>1.17E-2</v>
      </c>
      <c r="R206" s="11">
        <f>IF(LEFT(AJ206,6)="Direct",N206,0)</f>
        <v>0</v>
      </c>
      <c r="S206" s="6">
        <f>N206-R206</f>
        <v>0</v>
      </c>
      <c r="T206" s="20">
        <f>R206+S206</f>
        <v>0</v>
      </c>
      <c r="U206" s="6">
        <f>IF(LEFT(AJ206,9)="direct-wa", N206,0)</f>
        <v>0</v>
      </c>
      <c r="V206" s="6">
        <f>IF(AJ206="direct-wa",0,N206*Q206)</f>
        <v>0</v>
      </c>
      <c r="W206" s="20">
        <f>U206+V206</f>
        <v>0</v>
      </c>
      <c r="X206" s="6">
        <f>IF(LEFT(AJ206,9)="direct-or",N206,0)</f>
        <v>0</v>
      </c>
      <c r="Y206" s="6">
        <f>S206-V206</f>
        <v>0</v>
      </c>
      <c r="Z206" s="20">
        <f>X206+Y206</f>
        <v>0</v>
      </c>
      <c r="AA206" s="25">
        <f>IF(LEFT(AJ206,6)="Direct",O206,0)</f>
        <v>0</v>
      </c>
      <c r="AB206" s="25">
        <f>O206-AA206</f>
        <v>109.58</v>
      </c>
      <c r="AC206" s="25">
        <f>AA206+AB206</f>
        <v>109.58</v>
      </c>
      <c r="AD206" s="25">
        <f>IF(LEFT(AJ206,9)="direct-wa", O206,0)</f>
        <v>0</v>
      </c>
      <c r="AE206" s="25">
        <f>IF(AJ206="direct-wa",0,O206*Q206)</f>
        <v>1.2820860000000001</v>
      </c>
      <c r="AF206" s="25">
        <f>AD206+AE206</f>
        <v>1.2820860000000001</v>
      </c>
      <c r="AG206" s="25">
        <f>IF(LEFT(AJ206,9)="direct-or",O206,0)</f>
        <v>0</v>
      </c>
      <c r="AH206" s="25">
        <f>AB206-AE206</f>
        <v>108.29791399999999</v>
      </c>
      <c r="AI206" s="25">
        <f>AG206+AH206</f>
        <v>108.29791399999999</v>
      </c>
      <c r="AJ206" s="19" t="s">
        <v>262</v>
      </c>
    </row>
    <row r="207" spans="1:36" outlineLevel="3" x14ac:dyDescent="0.25">
      <c r="A207" s="102" t="s">
        <v>104</v>
      </c>
      <c r="B207" s="10">
        <v>141.85</v>
      </c>
      <c r="C207" s="10"/>
      <c r="N207" s="23">
        <f>C207</f>
        <v>0</v>
      </c>
      <c r="O207" s="23">
        <f>SUM(B207:M207)</f>
        <v>141.85</v>
      </c>
      <c r="P207" s="129"/>
      <c r="Q207" s="130">
        <v>1.17E-2</v>
      </c>
      <c r="R207" s="11">
        <f>IF(LEFT(AJ207,6)="Direct",N207,0)</f>
        <v>0</v>
      </c>
      <c r="S207" s="6">
        <f>N207-R207</f>
        <v>0</v>
      </c>
      <c r="T207" s="20">
        <f>R207+S207</f>
        <v>0</v>
      </c>
      <c r="U207" s="6">
        <f>IF(LEFT(AJ207,9)="direct-wa", N207,0)</f>
        <v>0</v>
      </c>
      <c r="V207" s="6">
        <f>IF(AJ207="direct-wa",0,N207*Q207)</f>
        <v>0</v>
      </c>
      <c r="W207" s="20">
        <f>U207+V207</f>
        <v>0</v>
      </c>
      <c r="X207" s="6">
        <f>IF(LEFT(AJ207,9)="direct-or",N207,0)</f>
        <v>0</v>
      </c>
      <c r="Y207" s="6">
        <f>S207-V207</f>
        <v>0</v>
      </c>
      <c r="Z207" s="20">
        <f>X207+Y207</f>
        <v>0</v>
      </c>
      <c r="AA207" s="25">
        <f>IF(LEFT(AJ207,6)="Direct",O207,0)</f>
        <v>0</v>
      </c>
      <c r="AB207" s="25">
        <f>O207-AA207</f>
        <v>141.85</v>
      </c>
      <c r="AC207" s="25">
        <f>AA207+AB207</f>
        <v>141.85</v>
      </c>
      <c r="AD207" s="25">
        <f>IF(LEFT(AJ207,9)="direct-wa", O207,0)</f>
        <v>0</v>
      </c>
      <c r="AE207" s="25">
        <f>IF(AJ207="direct-wa",0,O207*Q207)</f>
        <v>1.659645</v>
      </c>
      <c r="AF207" s="25">
        <f>AD207+AE207</f>
        <v>1.659645</v>
      </c>
      <c r="AG207" s="25">
        <f>IF(LEFT(AJ207,9)="direct-or",O207,0)</f>
        <v>0</v>
      </c>
      <c r="AH207" s="25">
        <f>AB207-AE207</f>
        <v>140.19035499999998</v>
      </c>
      <c r="AI207" s="25">
        <f>AG207+AH207</f>
        <v>140.19035499999998</v>
      </c>
      <c r="AJ207" s="19" t="s">
        <v>263</v>
      </c>
    </row>
    <row r="208" spans="1:36" outlineLevel="2" x14ac:dyDescent="0.25">
      <c r="A208" s="102"/>
      <c r="B208" s="108"/>
      <c r="C208" s="108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9"/>
      <c r="O208" s="109"/>
      <c r="P208" s="129"/>
      <c r="Q208" s="130"/>
      <c r="R208" s="11">
        <f t="shared" ref="R208:Z208" si="255">SUBTOTAL(9,R206:R207)</f>
        <v>0</v>
      </c>
      <c r="S208" s="6">
        <f t="shared" si="255"/>
        <v>0</v>
      </c>
      <c r="T208" s="20">
        <f t="shared" si="255"/>
        <v>0</v>
      </c>
      <c r="U208" s="6">
        <f t="shared" si="255"/>
        <v>0</v>
      </c>
      <c r="V208" s="6">
        <f t="shared" si="255"/>
        <v>0</v>
      </c>
      <c r="W208" s="20">
        <f t="shared" si="255"/>
        <v>0</v>
      </c>
      <c r="X208" s="6">
        <f t="shared" si="255"/>
        <v>0</v>
      </c>
      <c r="Y208" s="6">
        <f t="shared" si="255"/>
        <v>0</v>
      </c>
      <c r="Z208" s="20">
        <f t="shared" si="255"/>
        <v>0</v>
      </c>
      <c r="AA208" s="25"/>
      <c r="AB208" s="25"/>
      <c r="AC208" s="25"/>
      <c r="AD208" s="25"/>
      <c r="AE208" s="25"/>
      <c r="AF208" s="25"/>
      <c r="AG208" s="25"/>
      <c r="AH208" s="25"/>
      <c r="AI208" s="25"/>
      <c r="AJ208" s="131" t="s">
        <v>270</v>
      </c>
    </row>
    <row r="209" spans="1:36" outlineLevel="1" x14ac:dyDescent="0.25">
      <c r="A209" s="128" t="s">
        <v>103</v>
      </c>
      <c r="B209" s="132"/>
      <c r="C209" s="132"/>
      <c r="D209" s="120"/>
      <c r="E209" s="120"/>
      <c r="F209" s="120"/>
      <c r="G209" s="120"/>
      <c r="H209" s="120"/>
      <c r="I209" s="120"/>
      <c r="J209" s="120"/>
      <c r="K209" s="120"/>
      <c r="L209" s="120"/>
      <c r="M209" s="120"/>
      <c r="N209" s="121"/>
      <c r="O209" s="121"/>
      <c r="P209" s="133"/>
      <c r="Q209" s="134"/>
      <c r="R209" s="124">
        <f t="shared" ref="R209:Z209" si="256">SUBTOTAL(9,R180:R207)</f>
        <v>450.62</v>
      </c>
      <c r="S209" s="125">
        <f t="shared" si="256"/>
        <v>423291.22000000003</v>
      </c>
      <c r="T209" s="126">
        <f t="shared" si="256"/>
        <v>423741.84</v>
      </c>
      <c r="U209" s="125">
        <f t="shared" si="256"/>
        <v>0</v>
      </c>
      <c r="V209" s="125">
        <f t="shared" si="256"/>
        <v>45860.102461000009</v>
      </c>
      <c r="W209" s="126">
        <f t="shared" si="256"/>
        <v>45860.102461000009</v>
      </c>
      <c r="X209" s="125">
        <f t="shared" si="256"/>
        <v>450.62</v>
      </c>
      <c r="Y209" s="125">
        <f t="shared" si="256"/>
        <v>377431.11753899994</v>
      </c>
      <c r="Z209" s="126">
        <f t="shared" si="256"/>
        <v>377881.73753899994</v>
      </c>
      <c r="AA209" s="125"/>
      <c r="AB209" s="125"/>
      <c r="AC209" s="125"/>
      <c r="AD209" s="125"/>
      <c r="AE209" s="125"/>
      <c r="AF209" s="125"/>
      <c r="AG209" s="125"/>
      <c r="AH209" s="125"/>
      <c r="AI209" s="125"/>
      <c r="AJ209" s="135"/>
    </row>
    <row r="210" spans="1:36" outlineLevel="3" x14ac:dyDescent="0.25">
      <c r="A210" s="102" t="s">
        <v>106</v>
      </c>
      <c r="B210" s="10"/>
      <c r="C210" s="10">
        <v>210.95</v>
      </c>
      <c r="N210" s="23">
        <f t="shared" ref="N210:N218" si="257">C210</f>
        <v>210.95</v>
      </c>
      <c r="O210" s="23">
        <f t="shared" ref="O210:O218" si="258">SUM(B210:M210)</f>
        <v>210.95</v>
      </c>
      <c r="P210" s="129"/>
      <c r="Q210" s="130">
        <v>0.1013</v>
      </c>
      <c r="R210" s="11">
        <f t="shared" ref="R210:R218" si="259">IF(LEFT(AJ210,6)="Direct",N210,0)</f>
        <v>0</v>
      </c>
      <c r="S210" s="6">
        <f t="shared" ref="S210:S218" si="260">N210-R210</f>
        <v>210.95</v>
      </c>
      <c r="T210" s="20">
        <f t="shared" ref="T210:T218" si="261">R210+S210</f>
        <v>210.95</v>
      </c>
      <c r="U210" s="6">
        <f t="shared" ref="U210:U218" si="262">IF(LEFT(AJ210,9)="direct-wa", N210,0)</f>
        <v>0</v>
      </c>
      <c r="V210" s="6">
        <f t="shared" ref="V210:V218" si="263">IF(AJ210="direct-wa",0,N210*Q210)</f>
        <v>21.369235</v>
      </c>
      <c r="W210" s="20">
        <f t="shared" ref="W210:W218" si="264">U210+V210</f>
        <v>21.369235</v>
      </c>
      <c r="X210" s="6">
        <f t="shared" ref="X210:X218" si="265">IF(LEFT(AJ210,9)="direct-or",N210,0)</f>
        <v>0</v>
      </c>
      <c r="Y210" s="6">
        <f t="shared" ref="Y210:Y218" si="266">S210-V210</f>
        <v>189.58076499999999</v>
      </c>
      <c r="Z210" s="20">
        <f t="shared" ref="Z210:Z218" si="267">X210+Y210</f>
        <v>189.58076499999999</v>
      </c>
      <c r="AA210" s="25">
        <f t="shared" ref="AA210:AA218" si="268">IF(LEFT(AJ210,6)="Direct",O210,0)</f>
        <v>0</v>
      </c>
      <c r="AB210" s="25">
        <f t="shared" ref="AB210:AB218" si="269">O210-AA210</f>
        <v>210.95</v>
      </c>
      <c r="AC210" s="25">
        <f t="shared" ref="AC210:AC218" si="270">AA210+AB210</f>
        <v>210.95</v>
      </c>
      <c r="AD210" s="25">
        <f t="shared" ref="AD210:AD218" si="271">IF(LEFT(AJ210,9)="direct-wa", O210,0)</f>
        <v>0</v>
      </c>
      <c r="AE210" s="25">
        <f t="shared" ref="AE210:AE218" si="272">IF(AJ210="direct-wa",0,O210*Q210)</f>
        <v>21.369235</v>
      </c>
      <c r="AF210" s="25">
        <f t="shared" ref="AF210:AF218" si="273">AD210+AE210</f>
        <v>21.369235</v>
      </c>
      <c r="AG210" s="25">
        <f t="shared" ref="AG210:AG218" si="274">IF(LEFT(AJ210,9)="direct-or",O210,0)</f>
        <v>0</v>
      </c>
      <c r="AH210" s="25">
        <f t="shared" ref="AH210:AH218" si="275">AB210-AE210</f>
        <v>189.58076499999999</v>
      </c>
      <c r="AI210" s="25">
        <f t="shared" ref="AI210:AI218" si="276">AG210+AH210</f>
        <v>189.58076499999999</v>
      </c>
      <c r="AJ210" s="19" t="s">
        <v>52</v>
      </c>
    </row>
    <row r="211" spans="1:36" outlineLevel="3" x14ac:dyDescent="0.25">
      <c r="A211" s="102" t="s">
        <v>106</v>
      </c>
      <c r="B211" s="10">
        <v>113.05</v>
      </c>
      <c r="C211" s="10"/>
      <c r="N211" s="23">
        <f t="shared" si="257"/>
        <v>0</v>
      </c>
      <c r="O211" s="23">
        <f t="shared" si="258"/>
        <v>113.05</v>
      </c>
      <c r="P211" s="129"/>
      <c r="Q211" s="130">
        <v>0.1013</v>
      </c>
      <c r="R211" s="11">
        <f t="shared" si="259"/>
        <v>0</v>
      </c>
      <c r="S211" s="6">
        <f t="shared" si="260"/>
        <v>0</v>
      </c>
      <c r="T211" s="20">
        <f t="shared" si="261"/>
        <v>0</v>
      </c>
      <c r="U211" s="6">
        <f t="shared" si="262"/>
        <v>0</v>
      </c>
      <c r="V211" s="6">
        <f t="shared" si="263"/>
        <v>0</v>
      </c>
      <c r="W211" s="20">
        <f t="shared" si="264"/>
        <v>0</v>
      </c>
      <c r="X211" s="6">
        <f t="shared" si="265"/>
        <v>0</v>
      </c>
      <c r="Y211" s="6">
        <f t="shared" si="266"/>
        <v>0</v>
      </c>
      <c r="Z211" s="20">
        <f t="shared" si="267"/>
        <v>0</v>
      </c>
      <c r="AA211" s="25">
        <f t="shared" si="268"/>
        <v>0</v>
      </c>
      <c r="AB211" s="25">
        <f t="shared" si="269"/>
        <v>113.05</v>
      </c>
      <c r="AC211" s="25">
        <f t="shared" si="270"/>
        <v>113.05</v>
      </c>
      <c r="AD211" s="25">
        <f t="shared" si="271"/>
        <v>0</v>
      </c>
      <c r="AE211" s="25">
        <f t="shared" si="272"/>
        <v>11.451965</v>
      </c>
      <c r="AF211" s="25">
        <f t="shared" si="273"/>
        <v>11.451965</v>
      </c>
      <c r="AG211" s="25">
        <f t="shared" si="274"/>
        <v>0</v>
      </c>
      <c r="AH211" s="25">
        <f t="shared" si="275"/>
        <v>101.598035</v>
      </c>
      <c r="AI211" s="25">
        <f t="shared" si="276"/>
        <v>101.598035</v>
      </c>
      <c r="AJ211" s="19" t="s">
        <v>52</v>
      </c>
    </row>
    <row r="212" spans="1:36" outlineLevel="3" x14ac:dyDescent="0.25">
      <c r="A212" s="102" t="s">
        <v>106</v>
      </c>
      <c r="B212" s="10">
        <v>363.7</v>
      </c>
      <c r="C212" s="10"/>
      <c r="N212" s="23">
        <f t="shared" si="257"/>
        <v>0</v>
      </c>
      <c r="O212" s="23">
        <f t="shared" si="258"/>
        <v>363.7</v>
      </c>
      <c r="P212" s="129"/>
      <c r="Q212" s="130">
        <v>0.1013</v>
      </c>
      <c r="R212" s="11">
        <f t="shared" si="259"/>
        <v>0</v>
      </c>
      <c r="S212" s="6">
        <f t="shared" si="260"/>
        <v>0</v>
      </c>
      <c r="T212" s="20">
        <f t="shared" si="261"/>
        <v>0</v>
      </c>
      <c r="U212" s="6">
        <f t="shared" si="262"/>
        <v>0</v>
      </c>
      <c r="V212" s="6">
        <f t="shared" si="263"/>
        <v>0</v>
      </c>
      <c r="W212" s="20">
        <f t="shared" si="264"/>
        <v>0</v>
      </c>
      <c r="X212" s="6">
        <f t="shared" si="265"/>
        <v>0</v>
      </c>
      <c r="Y212" s="6">
        <f t="shared" si="266"/>
        <v>0</v>
      </c>
      <c r="Z212" s="20">
        <f t="shared" si="267"/>
        <v>0</v>
      </c>
      <c r="AA212" s="25">
        <f t="shared" si="268"/>
        <v>0</v>
      </c>
      <c r="AB212" s="25">
        <f t="shared" si="269"/>
        <v>363.7</v>
      </c>
      <c r="AC212" s="25">
        <f t="shared" si="270"/>
        <v>363.7</v>
      </c>
      <c r="AD212" s="25">
        <f t="shared" si="271"/>
        <v>0</v>
      </c>
      <c r="AE212" s="25">
        <f t="shared" si="272"/>
        <v>36.84281</v>
      </c>
      <c r="AF212" s="25">
        <f t="shared" si="273"/>
        <v>36.84281</v>
      </c>
      <c r="AG212" s="25">
        <f t="shared" si="274"/>
        <v>0</v>
      </c>
      <c r="AH212" s="25">
        <f t="shared" si="275"/>
        <v>326.85719</v>
      </c>
      <c r="AI212" s="25">
        <f t="shared" si="276"/>
        <v>326.85719</v>
      </c>
      <c r="AJ212" s="19" t="s">
        <v>52</v>
      </c>
    </row>
    <row r="213" spans="1:36" outlineLevel="3" x14ac:dyDescent="0.25">
      <c r="A213" s="102" t="s">
        <v>106</v>
      </c>
      <c r="B213" s="10">
        <v>6944.41</v>
      </c>
      <c r="C213" s="10">
        <v>2326.86</v>
      </c>
      <c r="N213" s="23">
        <f t="shared" si="257"/>
        <v>2326.86</v>
      </c>
      <c r="O213" s="23">
        <f t="shared" si="258"/>
        <v>9271.27</v>
      </c>
      <c r="P213" s="129"/>
      <c r="Q213" s="130">
        <v>0.1013</v>
      </c>
      <c r="R213" s="11">
        <f t="shared" si="259"/>
        <v>0</v>
      </c>
      <c r="S213" s="6">
        <f t="shared" si="260"/>
        <v>2326.86</v>
      </c>
      <c r="T213" s="20">
        <f t="shared" si="261"/>
        <v>2326.86</v>
      </c>
      <c r="U213" s="6">
        <f t="shared" si="262"/>
        <v>0</v>
      </c>
      <c r="V213" s="6">
        <f t="shared" si="263"/>
        <v>235.71091800000002</v>
      </c>
      <c r="W213" s="20">
        <f t="shared" si="264"/>
        <v>235.71091800000002</v>
      </c>
      <c r="X213" s="6">
        <f t="shared" si="265"/>
        <v>0</v>
      </c>
      <c r="Y213" s="6">
        <f t="shared" si="266"/>
        <v>2091.1490819999999</v>
      </c>
      <c r="Z213" s="20">
        <f t="shared" si="267"/>
        <v>2091.1490819999999</v>
      </c>
      <c r="AA213" s="25">
        <f t="shared" si="268"/>
        <v>0</v>
      </c>
      <c r="AB213" s="25">
        <f t="shared" si="269"/>
        <v>9271.27</v>
      </c>
      <c r="AC213" s="25">
        <f t="shared" si="270"/>
        <v>9271.27</v>
      </c>
      <c r="AD213" s="25">
        <f t="shared" si="271"/>
        <v>0</v>
      </c>
      <c r="AE213" s="25">
        <f t="shared" si="272"/>
        <v>939.17965100000004</v>
      </c>
      <c r="AF213" s="25">
        <f t="shared" si="273"/>
        <v>939.17965100000004</v>
      </c>
      <c r="AG213" s="25">
        <f t="shared" si="274"/>
        <v>0</v>
      </c>
      <c r="AH213" s="25">
        <f t="shared" si="275"/>
        <v>8332.0903490000001</v>
      </c>
      <c r="AI213" s="25">
        <f t="shared" si="276"/>
        <v>8332.0903490000001</v>
      </c>
      <c r="AJ213" s="19" t="s">
        <v>52</v>
      </c>
    </row>
    <row r="214" spans="1:36" outlineLevel="3" x14ac:dyDescent="0.25">
      <c r="A214" s="102" t="s">
        <v>106</v>
      </c>
      <c r="B214" s="10"/>
      <c r="C214" s="10"/>
      <c r="N214" s="23">
        <f t="shared" si="257"/>
        <v>0</v>
      </c>
      <c r="O214" s="23">
        <f t="shared" si="258"/>
        <v>0</v>
      </c>
      <c r="P214" s="129"/>
      <c r="Q214" s="130">
        <v>0.1013</v>
      </c>
      <c r="R214" s="11">
        <f t="shared" si="259"/>
        <v>0</v>
      </c>
      <c r="S214" s="6">
        <f t="shared" si="260"/>
        <v>0</v>
      </c>
      <c r="T214" s="20">
        <f t="shared" si="261"/>
        <v>0</v>
      </c>
      <c r="U214" s="6">
        <f t="shared" si="262"/>
        <v>0</v>
      </c>
      <c r="V214" s="6">
        <f t="shared" si="263"/>
        <v>0</v>
      </c>
      <c r="W214" s="20">
        <f t="shared" si="264"/>
        <v>0</v>
      </c>
      <c r="X214" s="6">
        <f t="shared" si="265"/>
        <v>0</v>
      </c>
      <c r="Y214" s="6">
        <f t="shared" si="266"/>
        <v>0</v>
      </c>
      <c r="Z214" s="20">
        <f t="shared" si="267"/>
        <v>0</v>
      </c>
      <c r="AA214" s="25">
        <f t="shared" si="268"/>
        <v>0</v>
      </c>
      <c r="AB214" s="25">
        <f t="shared" si="269"/>
        <v>0</v>
      </c>
      <c r="AC214" s="25">
        <f t="shared" si="270"/>
        <v>0</v>
      </c>
      <c r="AD214" s="25">
        <f t="shared" si="271"/>
        <v>0</v>
      </c>
      <c r="AE214" s="25">
        <f t="shared" si="272"/>
        <v>0</v>
      </c>
      <c r="AF214" s="25">
        <f t="shared" si="273"/>
        <v>0</v>
      </c>
      <c r="AG214" s="25">
        <f t="shared" si="274"/>
        <v>0</v>
      </c>
      <c r="AH214" s="25">
        <f t="shared" si="275"/>
        <v>0</v>
      </c>
      <c r="AI214" s="25">
        <f t="shared" si="276"/>
        <v>0</v>
      </c>
      <c r="AJ214" s="19" t="s">
        <v>52</v>
      </c>
    </row>
    <row r="215" spans="1:36" outlineLevel="3" x14ac:dyDescent="0.25">
      <c r="A215" s="102" t="s">
        <v>106</v>
      </c>
      <c r="B215" s="10">
        <v>9985.75</v>
      </c>
      <c r="C215" s="10">
        <v>13308.7</v>
      </c>
      <c r="N215" s="23">
        <f t="shared" si="257"/>
        <v>13308.7</v>
      </c>
      <c r="O215" s="23">
        <f t="shared" si="258"/>
        <v>23294.45</v>
      </c>
      <c r="P215" s="129"/>
      <c r="Q215" s="130">
        <v>0.1013</v>
      </c>
      <c r="R215" s="11">
        <f t="shared" si="259"/>
        <v>0</v>
      </c>
      <c r="S215" s="6">
        <f t="shared" si="260"/>
        <v>13308.7</v>
      </c>
      <c r="T215" s="20">
        <f t="shared" si="261"/>
        <v>13308.7</v>
      </c>
      <c r="U215" s="6">
        <f t="shared" si="262"/>
        <v>0</v>
      </c>
      <c r="V215" s="6">
        <f t="shared" si="263"/>
        <v>1348.1713100000002</v>
      </c>
      <c r="W215" s="20">
        <f t="shared" si="264"/>
        <v>1348.1713100000002</v>
      </c>
      <c r="X215" s="6">
        <f t="shared" si="265"/>
        <v>0</v>
      </c>
      <c r="Y215" s="6">
        <f t="shared" si="266"/>
        <v>11960.528690000001</v>
      </c>
      <c r="Z215" s="20">
        <f t="shared" si="267"/>
        <v>11960.528690000001</v>
      </c>
      <c r="AA215" s="25">
        <f t="shared" si="268"/>
        <v>0</v>
      </c>
      <c r="AB215" s="25">
        <f t="shared" si="269"/>
        <v>23294.45</v>
      </c>
      <c r="AC215" s="25">
        <f t="shared" si="270"/>
        <v>23294.45</v>
      </c>
      <c r="AD215" s="25">
        <f t="shared" si="271"/>
        <v>0</v>
      </c>
      <c r="AE215" s="25">
        <f t="shared" si="272"/>
        <v>2359.727785</v>
      </c>
      <c r="AF215" s="25">
        <f t="shared" si="273"/>
        <v>2359.727785</v>
      </c>
      <c r="AG215" s="25">
        <f t="shared" si="274"/>
        <v>0</v>
      </c>
      <c r="AH215" s="25">
        <f t="shared" si="275"/>
        <v>20934.722215000002</v>
      </c>
      <c r="AI215" s="25">
        <f t="shared" si="276"/>
        <v>20934.722215000002</v>
      </c>
      <c r="AJ215" s="19" t="s">
        <v>52</v>
      </c>
    </row>
    <row r="216" spans="1:36" outlineLevel="3" x14ac:dyDescent="0.25">
      <c r="A216" s="102" t="s">
        <v>106</v>
      </c>
      <c r="B216" s="10">
        <v>7596.1</v>
      </c>
      <c r="C216" s="10">
        <v>8619.26</v>
      </c>
      <c r="N216" s="23">
        <f t="shared" si="257"/>
        <v>8619.26</v>
      </c>
      <c r="O216" s="23">
        <f t="shared" si="258"/>
        <v>16215.36</v>
      </c>
      <c r="P216" s="129"/>
      <c r="Q216" s="130">
        <v>0.1013</v>
      </c>
      <c r="R216" s="11">
        <f t="shared" si="259"/>
        <v>0</v>
      </c>
      <c r="S216" s="6">
        <f t="shared" si="260"/>
        <v>8619.26</v>
      </c>
      <c r="T216" s="20">
        <f t="shared" si="261"/>
        <v>8619.26</v>
      </c>
      <c r="U216" s="6">
        <f t="shared" si="262"/>
        <v>0</v>
      </c>
      <c r="V216" s="6">
        <f t="shared" si="263"/>
        <v>873.13103799999999</v>
      </c>
      <c r="W216" s="20">
        <f t="shared" si="264"/>
        <v>873.13103799999999</v>
      </c>
      <c r="X216" s="6">
        <f t="shared" si="265"/>
        <v>0</v>
      </c>
      <c r="Y216" s="6">
        <f t="shared" si="266"/>
        <v>7746.1289620000007</v>
      </c>
      <c r="Z216" s="20">
        <f t="shared" si="267"/>
        <v>7746.1289620000007</v>
      </c>
      <c r="AA216" s="25">
        <f t="shared" si="268"/>
        <v>0</v>
      </c>
      <c r="AB216" s="25">
        <f t="shared" si="269"/>
        <v>16215.36</v>
      </c>
      <c r="AC216" s="25">
        <f t="shared" si="270"/>
        <v>16215.36</v>
      </c>
      <c r="AD216" s="25">
        <f t="shared" si="271"/>
        <v>0</v>
      </c>
      <c r="AE216" s="25">
        <f t="shared" si="272"/>
        <v>1642.6159680000001</v>
      </c>
      <c r="AF216" s="25">
        <f t="shared" si="273"/>
        <v>1642.6159680000001</v>
      </c>
      <c r="AG216" s="25">
        <f t="shared" si="274"/>
        <v>0</v>
      </c>
      <c r="AH216" s="25">
        <f t="shared" si="275"/>
        <v>14572.744032000001</v>
      </c>
      <c r="AI216" s="25">
        <f t="shared" si="276"/>
        <v>14572.744032000001</v>
      </c>
      <c r="AJ216" s="19" t="s">
        <v>52</v>
      </c>
    </row>
    <row r="217" spans="1:36" outlineLevel="3" x14ac:dyDescent="0.25">
      <c r="A217" s="102" t="s">
        <v>106</v>
      </c>
      <c r="B217" s="10"/>
      <c r="C217" s="10">
        <v>0</v>
      </c>
      <c r="N217" s="23">
        <f t="shared" si="257"/>
        <v>0</v>
      </c>
      <c r="O217" s="23">
        <f t="shared" si="258"/>
        <v>0</v>
      </c>
      <c r="P217" s="129"/>
      <c r="Q217" s="130">
        <v>0.1013</v>
      </c>
      <c r="R217" s="11">
        <f t="shared" si="259"/>
        <v>0</v>
      </c>
      <c r="S217" s="6">
        <f t="shared" si="260"/>
        <v>0</v>
      </c>
      <c r="T217" s="20">
        <f t="shared" si="261"/>
        <v>0</v>
      </c>
      <c r="U217" s="6">
        <f t="shared" si="262"/>
        <v>0</v>
      </c>
      <c r="V217" s="6">
        <f t="shared" si="263"/>
        <v>0</v>
      </c>
      <c r="W217" s="20">
        <f t="shared" si="264"/>
        <v>0</v>
      </c>
      <c r="X217" s="6">
        <f t="shared" si="265"/>
        <v>0</v>
      </c>
      <c r="Y217" s="6">
        <f t="shared" si="266"/>
        <v>0</v>
      </c>
      <c r="Z217" s="20">
        <f t="shared" si="267"/>
        <v>0</v>
      </c>
      <c r="AA217" s="25">
        <f t="shared" si="268"/>
        <v>0</v>
      </c>
      <c r="AB217" s="25">
        <f t="shared" si="269"/>
        <v>0</v>
      </c>
      <c r="AC217" s="25">
        <f t="shared" si="270"/>
        <v>0</v>
      </c>
      <c r="AD217" s="25">
        <f t="shared" si="271"/>
        <v>0</v>
      </c>
      <c r="AE217" s="25">
        <f t="shared" si="272"/>
        <v>0</v>
      </c>
      <c r="AF217" s="25">
        <f t="shared" si="273"/>
        <v>0</v>
      </c>
      <c r="AG217" s="25">
        <f t="shared" si="274"/>
        <v>0</v>
      </c>
      <c r="AH217" s="25">
        <f t="shared" si="275"/>
        <v>0</v>
      </c>
      <c r="AI217" s="25">
        <f t="shared" si="276"/>
        <v>0</v>
      </c>
      <c r="AJ217" s="19" t="s">
        <v>52</v>
      </c>
    </row>
    <row r="218" spans="1:36" outlineLevel="3" x14ac:dyDescent="0.25">
      <c r="A218" s="102" t="s">
        <v>106</v>
      </c>
      <c r="B218" s="10">
        <v>272.7</v>
      </c>
      <c r="C218" s="10">
        <v>294.89999999999998</v>
      </c>
      <c r="N218" s="23">
        <f t="shared" si="257"/>
        <v>294.89999999999998</v>
      </c>
      <c r="O218" s="23">
        <f t="shared" si="258"/>
        <v>567.59999999999991</v>
      </c>
      <c r="P218" s="129"/>
      <c r="Q218" s="130">
        <v>0.1013</v>
      </c>
      <c r="R218" s="11">
        <f t="shared" si="259"/>
        <v>0</v>
      </c>
      <c r="S218" s="6">
        <f t="shared" si="260"/>
        <v>294.89999999999998</v>
      </c>
      <c r="T218" s="20">
        <f t="shared" si="261"/>
        <v>294.89999999999998</v>
      </c>
      <c r="U218" s="6">
        <f t="shared" si="262"/>
        <v>0</v>
      </c>
      <c r="V218" s="6">
        <f t="shared" si="263"/>
        <v>29.873369999999998</v>
      </c>
      <c r="W218" s="20">
        <f t="shared" si="264"/>
        <v>29.873369999999998</v>
      </c>
      <c r="X218" s="6">
        <f t="shared" si="265"/>
        <v>0</v>
      </c>
      <c r="Y218" s="6">
        <f t="shared" si="266"/>
        <v>265.02662999999995</v>
      </c>
      <c r="Z218" s="20">
        <f t="shared" si="267"/>
        <v>265.02662999999995</v>
      </c>
      <c r="AA218" s="25">
        <f t="shared" si="268"/>
        <v>0</v>
      </c>
      <c r="AB218" s="25">
        <f t="shared" si="269"/>
        <v>567.59999999999991</v>
      </c>
      <c r="AC218" s="25">
        <f t="shared" si="270"/>
        <v>567.59999999999991</v>
      </c>
      <c r="AD218" s="25">
        <f t="shared" si="271"/>
        <v>0</v>
      </c>
      <c r="AE218" s="25">
        <f t="shared" si="272"/>
        <v>57.497879999999995</v>
      </c>
      <c r="AF218" s="25">
        <f t="shared" si="273"/>
        <v>57.497879999999995</v>
      </c>
      <c r="AG218" s="25">
        <f t="shared" si="274"/>
        <v>0</v>
      </c>
      <c r="AH218" s="25">
        <f t="shared" si="275"/>
        <v>510.1021199999999</v>
      </c>
      <c r="AI218" s="25">
        <f t="shared" si="276"/>
        <v>510.1021199999999</v>
      </c>
      <c r="AJ218" s="19" t="s">
        <v>52</v>
      </c>
    </row>
    <row r="219" spans="1:36" outlineLevel="2" x14ac:dyDescent="0.25">
      <c r="A219" s="102"/>
      <c r="B219" s="108"/>
      <c r="C219" s="108"/>
      <c r="D219" s="101"/>
      <c r="E219" s="101"/>
      <c r="F219" s="101"/>
      <c r="G219" s="101"/>
      <c r="H219" s="101"/>
      <c r="I219" s="101"/>
      <c r="J219" s="101"/>
      <c r="K219" s="101"/>
      <c r="L219" s="101"/>
      <c r="M219" s="101"/>
      <c r="N219" s="109"/>
      <c r="O219" s="109"/>
      <c r="P219" s="129"/>
      <c r="Q219" s="130"/>
      <c r="R219" s="11">
        <f t="shared" ref="R219:Z219" si="277">SUBTOTAL(9,R210:R218)</f>
        <v>0</v>
      </c>
      <c r="S219" s="6">
        <f t="shared" si="277"/>
        <v>24760.670000000002</v>
      </c>
      <c r="T219" s="20">
        <f t="shared" si="277"/>
        <v>24760.670000000002</v>
      </c>
      <c r="U219" s="6">
        <f t="shared" si="277"/>
        <v>0</v>
      </c>
      <c r="V219" s="6">
        <f t="shared" si="277"/>
        <v>2508.2558709999998</v>
      </c>
      <c r="W219" s="20">
        <f t="shared" si="277"/>
        <v>2508.2558709999998</v>
      </c>
      <c r="X219" s="6">
        <f t="shared" si="277"/>
        <v>0</v>
      </c>
      <c r="Y219" s="6">
        <f t="shared" si="277"/>
        <v>22252.414129000004</v>
      </c>
      <c r="Z219" s="20">
        <f t="shared" si="277"/>
        <v>22252.414129000004</v>
      </c>
      <c r="AA219" s="25"/>
      <c r="AB219" s="25"/>
      <c r="AC219" s="25"/>
      <c r="AD219" s="25"/>
      <c r="AE219" s="25"/>
      <c r="AF219" s="25"/>
      <c r="AG219" s="25"/>
      <c r="AH219" s="25"/>
      <c r="AI219" s="25"/>
      <c r="AJ219" s="131" t="s">
        <v>268</v>
      </c>
    </row>
    <row r="220" spans="1:36" outlineLevel="3" x14ac:dyDescent="0.25">
      <c r="A220" s="102" t="s">
        <v>106</v>
      </c>
      <c r="B220" s="10">
        <v>4491.6499999999996</v>
      </c>
      <c r="C220" s="10">
        <v>2721.6</v>
      </c>
      <c r="N220" s="23">
        <f t="shared" ref="N220:N227" si="278">C220</f>
        <v>2721.6</v>
      </c>
      <c r="O220" s="23">
        <f t="shared" ref="O220:O227" si="279">SUM(B220:M220)</f>
        <v>7213.25</v>
      </c>
      <c r="P220" s="129"/>
      <c r="Q220" s="130">
        <v>0.1086</v>
      </c>
      <c r="R220" s="11">
        <f t="shared" ref="R220:R227" si="280">IF(LEFT(AJ220,6)="Direct",N220,0)</f>
        <v>0</v>
      </c>
      <c r="S220" s="6">
        <f t="shared" ref="S220:S227" si="281">N220-R220</f>
        <v>2721.6</v>
      </c>
      <c r="T220" s="20">
        <f t="shared" ref="T220:T227" si="282">R220+S220</f>
        <v>2721.6</v>
      </c>
      <c r="U220" s="6">
        <f t="shared" ref="U220:U227" si="283">IF(LEFT(AJ220,9)="direct-wa", N220,0)</f>
        <v>0</v>
      </c>
      <c r="V220" s="6">
        <f t="shared" ref="V220:V227" si="284">IF(AJ220="direct-wa",0,N220*Q220)</f>
        <v>295.56576000000001</v>
      </c>
      <c r="W220" s="20">
        <f t="shared" ref="W220:W227" si="285">U220+V220</f>
        <v>295.56576000000001</v>
      </c>
      <c r="X220" s="6">
        <f t="shared" ref="X220:X227" si="286">IF(LEFT(AJ220,9)="direct-or",N220,0)</f>
        <v>0</v>
      </c>
      <c r="Y220" s="6">
        <f t="shared" ref="Y220:Y227" si="287">S220-V220</f>
        <v>2426.03424</v>
      </c>
      <c r="Z220" s="20">
        <f t="shared" ref="Z220:Z227" si="288">X220+Y220</f>
        <v>2426.03424</v>
      </c>
      <c r="AA220" s="25">
        <f t="shared" ref="AA220:AA227" si="289">IF(LEFT(AJ220,6)="Direct",O220,0)</f>
        <v>0</v>
      </c>
      <c r="AB220" s="25">
        <f t="shared" ref="AB220:AB227" si="290">O220-AA220</f>
        <v>7213.25</v>
      </c>
      <c r="AC220" s="25">
        <f t="shared" ref="AC220:AC227" si="291">AA220+AB220</f>
        <v>7213.25</v>
      </c>
      <c r="AD220" s="25">
        <f t="shared" ref="AD220:AD227" si="292">IF(LEFT(AJ220,9)="direct-wa", O220,0)</f>
        <v>0</v>
      </c>
      <c r="AE220" s="25">
        <f t="shared" ref="AE220:AE227" si="293">IF(AJ220="direct-wa",0,O220*Q220)</f>
        <v>783.35895000000005</v>
      </c>
      <c r="AF220" s="25">
        <f t="shared" ref="AF220:AF227" si="294">AD220+AE220</f>
        <v>783.35895000000005</v>
      </c>
      <c r="AG220" s="25">
        <f t="shared" ref="AG220:AG227" si="295">IF(LEFT(AJ220,9)="direct-or",O220,0)</f>
        <v>0</v>
      </c>
      <c r="AH220" s="25">
        <f t="shared" ref="AH220:AH227" si="296">AB220-AE220</f>
        <v>6429.8910500000002</v>
      </c>
      <c r="AI220" s="25">
        <f t="shared" ref="AI220:AI227" si="297">AG220+AH220</f>
        <v>6429.8910500000002</v>
      </c>
      <c r="AJ220" s="19" t="s">
        <v>60</v>
      </c>
    </row>
    <row r="221" spans="1:36" outlineLevel="3" x14ac:dyDescent="0.25">
      <c r="A221" s="102" t="s">
        <v>106</v>
      </c>
      <c r="B221" s="10">
        <v>56314.76</v>
      </c>
      <c r="C221" s="10">
        <v>54144.08</v>
      </c>
      <c r="N221" s="23">
        <f t="shared" si="278"/>
        <v>54144.08</v>
      </c>
      <c r="O221" s="23">
        <f t="shared" si="279"/>
        <v>110458.84</v>
      </c>
      <c r="P221" s="129"/>
      <c r="Q221" s="130">
        <v>0.1086</v>
      </c>
      <c r="R221" s="11">
        <f t="shared" si="280"/>
        <v>0</v>
      </c>
      <c r="S221" s="6">
        <f t="shared" si="281"/>
        <v>54144.08</v>
      </c>
      <c r="T221" s="20">
        <f t="shared" si="282"/>
        <v>54144.08</v>
      </c>
      <c r="U221" s="6">
        <f t="shared" si="283"/>
        <v>0</v>
      </c>
      <c r="V221" s="6">
        <f t="shared" si="284"/>
        <v>5880.0470880000003</v>
      </c>
      <c r="W221" s="20">
        <f t="shared" si="285"/>
        <v>5880.0470880000003</v>
      </c>
      <c r="X221" s="6">
        <f t="shared" si="286"/>
        <v>0</v>
      </c>
      <c r="Y221" s="6">
        <f t="shared" si="287"/>
        <v>48264.032912000002</v>
      </c>
      <c r="Z221" s="20">
        <f t="shared" si="288"/>
        <v>48264.032912000002</v>
      </c>
      <c r="AA221" s="25">
        <f t="shared" si="289"/>
        <v>0</v>
      </c>
      <c r="AB221" s="25">
        <f t="shared" si="290"/>
        <v>110458.84</v>
      </c>
      <c r="AC221" s="25">
        <f t="shared" si="291"/>
        <v>110458.84</v>
      </c>
      <c r="AD221" s="25">
        <f t="shared" si="292"/>
        <v>0</v>
      </c>
      <c r="AE221" s="25">
        <f t="shared" si="293"/>
        <v>11995.830023999999</v>
      </c>
      <c r="AF221" s="25">
        <f t="shared" si="294"/>
        <v>11995.830023999999</v>
      </c>
      <c r="AG221" s="25">
        <f t="shared" si="295"/>
        <v>0</v>
      </c>
      <c r="AH221" s="25">
        <f t="shared" si="296"/>
        <v>98463.009976000001</v>
      </c>
      <c r="AI221" s="25">
        <f t="shared" si="297"/>
        <v>98463.009976000001</v>
      </c>
      <c r="AJ221" s="19" t="s">
        <v>60</v>
      </c>
    </row>
    <row r="222" spans="1:36" outlineLevel="3" x14ac:dyDescent="0.25">
      <c r="A222" s="102" t="s">
        <v>106</v>
      </c>
      <c r="B222" s="10">
        <v>42115.95</v>
      </c>
      <c r="C222" s="10">
        <v>45658.57</v>
      </c>
      <c r="N222" s="23">
        <f t="shared" si="278"/>
        <v>45658.57</v>
      </c>
      <c r="O222" s="23">
        <f t="shared" si="279"/>
        <v>87774.51999999999</v>
      </c>
      <c r="P222" s="129"/>
      <c r="Q222" s="130">
        <v>0.1086</v>
      </c>
      <c r="R222" s="11">
        <f t="shared" si="280"/>
        <v>0</v>
      </c>
      <c r="S222" s="6">
        <f t="shared" si="281"/>
        <v>45658.57</v>
      </c>
      <c r="T222" s="20">
        <f t="shared" si="282"/>
        <v>45658.57</v>
      </c>
      <c r="U222" s="6">
        <f t="shared" si="283"/>
        <v>0</v>
      </c>
      <c r="V222" s="6">
        <f t="shared" si="284"/>
        <v>4958.5207019999998</v>
      </c>
      <c r="W222" s="20">
        <f t="shared" si="285"/>
        <v>4958.5207019999998</v>
      </c>
      <c r="X222" s="6">
        <f t="shared" si="286"/>
        <v>0</v>
      </c>
      <c r="Y222" s="6">
        <f t="shared" si="287"/>
        <v>40700.049297999998</v>
      </c>
      <c r="Z222" s="20">
        <f t="shared" si="288"/>
        <v>40700.049297999998</v>
      </c>
      <c r="AA222" s="25">
        <f t="shared" si="289"/>
        <v>0</v>
      </c>
      <c r="AB222" s="25">
        <f t="shared" si="290"/>
        <v>87774.51999999999</v>
      </c>
      <c r="AC222" s="25">
        <f t="shared" si="291"/>
        <v>87774.51999999999</v>
      </c>
      <c r="AD222" s="25">
        <f t="shared" si="292"/>
        <v>0</v>
      </c>
      <c r="AE222" s="25">
        <f t="shared" si="293"/>
        <v>9532.3128719999986</v>
      </c>
      <c r="AF222" s="25">
        <f t="shared" si="294"/>
        <v>9532.3128719999986</v>
      </c>
      <c r="AG222" s="25">
        <f t="shared" si="295"/>
        <v>0</v>
      </c>
      <c r="AH222" s="25">
        <f t="shared" si="296"/>
        <v>78242.207127999995</v>
      </c>
      <c r="AI222" s="25">
        <f t="shared" si="297"/>
        <v>78242.207127999995</v>
      </c>
      <c r="AJ222" s="19" t="s">
        <v>60</v>
      </c>
    </row>
    <row r="223" spans="1:36" outlineLevel="3" x14ac:dyDescent="0.25">
      <c r="A223" s="102" t="s">
        <v>106</v>
      </c>
      <c r="B223" s="10">
        <v>842490.33</v>
      </c>
      <c r="C223" s="10">
        <v>563086.87</v>
      </c>
      <c r="N223" s="23">
        <f t="shared" si="278"/>
        <v>563086.87</v>
      </c>
      <c r="O223" s="23">
        <f t="shared" si="279"/>
        <v>1405577.2</v>
      </c>
      <c r="P223" s="129"/>
      <c r="Q223" s="130">
        <v>0.1086</v>
      </c>
      <c r="R223" s="11">
        <f t="shared" si="280"/>
        <v>0</v>
      </c>
      <c r="S223" s="6">
        <f t="shared" si="281"/>
        <v>563086.87</v>
      </c>
      <c r="T223" s="20">
        <f t="shared" si="282"/>
        <v>563086.87</v>
      </c>
      <c r="U223" s="6">
        <f t="shared" si="283"/>
        <v>0</v>
      </c>
      <c r="V223" s="6">
        <f t="shared" si="284"/>
        <v>61151.234082000003</v>
      </c>
      <c r="W223" s="20">
        <f t="shared" si="285"/>
        <v>61151.234082000003</v>
      </c>
      <c r="X223" s="6">
        <f t="shared" si="286"/>
        <v>0</v>
      </c>
      <c r="Y223" s="6">
        <f t="shared" si="287"/>
        <v>501935.63591800001</v>
      </c>
      <c r="Z223" s="20">
        <f t="shared" si="288"/>
        <v>501935.63591800001</v>
      </c>
      <c r="AA223" s="25">
        <f t="shared" si="289"/>
        <v>0</v>
      </c>
      <c r="AB223" s="25">
        <f t="shared" si="290"/>
        <v>1405577.2</v>
      </c>
      <c r="AC223" s="25">
        <f t="shared" si="291"/>
        <v>1405577.2</v>
      </c>
      <c r="AD223" s="25">
        <f t="shared" si="292"/>
        <v>0</v>
      </c>
      <c r="AE223" s="25">
        <f t="shared" si="293"/>
        <v>152645.68392000001</v>
      </c>
      <c r="AF223" s="25">
        <f t="shared" si="294"/>
        <v>152645.68392000001</v>
      </c>
      <c r="AG223" s="25">
        <f t="shared" si="295"/>
        <v>0</v>
      </c>
      <c r="AH223" s="25">
        <f t="shared" si="296"/>
        <v>1252931.51608</v>
      </c>
      <c r="AI223" s="25">
        <f t="shared" si="297"/>
        <v>1252931.51608</v>
      </c>
      <c r="AJ223" s="19" t="s">
        <v>60</v>
      </c>
    </row>
    <row r="224" spans="1:36" outlineLevel="3" x14ac:dyDescent="0.25">
      <c r="A224" s="102" t="s">
        <v>106</v>
      </c>
      <c r="B224" s="10">
        <v>16.77</v>
      </c>
      <c r="C224" s="10">
        <v>270.41000000000003</v>
      </c>
      <c r="N224" s="23">
        <f t="shared" si="278"/>
        <v>270.41000000000003</v>
      </c>
      <c r="O224" s="23">
        <f t="shared" si="279"/>
        <v>287.18</v>
      </c>
      <c r="P224" s="129"/>
      <c r="Q224" s="130">
        <v>0.1086</v>
      </c>
      <c r="R224" s="11">
        <f t="shared" si="280"/>
        <v>0</v>
      </c>
      <c r="S224" s="6">
        <f t="shared" si="281"/>
        <v>270.41000000000003</v>
      </c>
      <c r="T224" s="20">
        <f t="shared" si="282"/>
        <v>270.41000000000003</v>
      </c>
      <c r="U224" s="6">
        <f t="shared" si="283"/>
        <v>0</v>
      </c>
      <c r="V224" s="6">
        <f t="shared" si="284"/>
        <v>29.366526000000004</v>
      </c>
      <c r="W224" s="20">
        <f t="shared" si="285"/>
        <v>29.366526000000004</v>
      </c>
      <c r="X224" s="6">
        <f t="shared" si="286"/>
        <v>0</v>
      </c>
      <c r="Y224" s="6">
        <f t="shared" si="287"/>
        <v>241.04347400000003</v>
      </c>
      <c r="Z224" s="20">
        <f t="shared" si="288"/>
        <v>241.04347400000003</v>
      </c>
      <c r="AA224" s="25">
        <f t="shared" si="289"/>
        <v>0</v>
      </c>
      <c r="AB224" s="25">
        <f t="shared" si="290"/>
        <v>287.18</v>
      </c>
      <c r="AC224" s="25">
        <f t="shared" si="291"/>
        <v>287.18</v>
      </c>
      <c r="AD224" s="25">
        <f t="shared" si="292"/>
        <v>0</v>
      </c>
      <c r="AE224" s="25">
        <f t="shared" si="293"/>
        <v>31.187748000000003</v>
      </c>
      <c r="AF224" s="25">
        <f t="shared" si="294"/>
        <v>31.187748000000003</v>
      </c>
      <c r="AG224" s="25">
        <f t="shared" si="295"/>
        <v>0</v>
      </c>
      <c r="AH224" s="25">
        <f t="shared" si="296"/>
        <v>255.99225200000001</v>
      </c>
      <c r="AI224" s="25">
        <f t="shared" si="297"/>
        <v>255.99225200000001</v>
      </c>
      <c r="AJ224" s="19" t="s">
        <v>60</v>
      </c>
    </row>
    <row r="225" spans="1:36" outlineLevel="3" x14ac:dyDescent="0.25">
      <c r="A225" s="102" t="s">
        <v>106</v>
      </c>
      <c r="B225" s="10">
        <v>956.63</v>
      </c>
      <c r="C225" s="10">
        <v>1642.25</v>
      </c>
      <c r="N225" s="23">
        <f t="shared" si="278"/>
        <v>1642.25</v>
      </c>
      <c r="O225" s="23">
        <f t="shared" si="279"/>
        <v>2598.88</v>
      </c>
      <c r="P225" s="129"/>
      <c r="Q225" s="130">
        <v>0.1086</v>
      </c>
      <c r="R225" s="11">
        <f t="shared" si="280"/>
        <v>0</v>
      </c>
      <c r="S225" s="6">
        <f t="shared" si="281"/>
        <v>1642.25</v>
      </c>
      <c r="T225" s="20">
        <f t="shared" si="282"/>
        <v>1642.25</v>
      </c>
      <c r="U225" s="6">
        <f t="shared" si="283"/>
        <v>0</v>
      </c>
      <c r="V225" s="6">
        <f t="shared" si="284"/>
        <v>178.34835000000001</v>
      </c>
      <c r="W225" s="20">
        <f t="shared" si="285"/>
        <v>178.34835000000001</v>
      </c>
      <c r="X225" s="6">
        <f t="shared" si="286"/>
        <v>0</v>
      </c>
      <c r="Y225" s="6">
        <f t="shared" si="287"/>
        <v>1463.90165</v>
      </c>
      <c r="Z225" s="20">
        <f t="shared" si="288"/>
        <v>1463.90165</v>
      </c>
      <c r="AA225" s="25">
        <f t="shared" si="289"/>
        <v>0</v>
      </c>
      <c r="AB225" s="25">
        <f t="shared" si="290"/>
        <v>2598.88</v>
      </c>
      <c r="AC225" s="25">
        <f t="shared" si="291"/>
        <v>2598.88</v>
      </c>
      <c r="AD225" s="25">
        <f t="shared" si="292"/>
        <v>0</v>
      </c>
      <c r="AE225" s="25">
        <f t="shared" si="293"/>
        <v>282.23836800000004</v>
      </c>
      <c r="AF225" s="25">
        <f t="shared" si="294"/>
        <v>282.23836800000004</v>
      </c>
      <c r="AG225" s="25">
        <f t="shared" si="295"/>
        <v>0</v>
      </c>
      <c r="AH225" s="25">
        <f t="shared" si="296"/>
        <v>2316.6416319999998</v>
      </c>
      <c r="AI225" s="25">
        <f t="shared" si="297"/>
        <v>2316.6416319999998</v>
      </c>
      <c r="AJ225" s="19" t="s">
        <v>60</v>
      </c>
    </row>
    <row r="226" spans="1:36" outlineLevel="3" x14ac:dyDescent="0.25">
      <c r="A226" s="102" t="s">
        <v>106</v>
      </c>
      <c r="B226" s="10">
        <v>161799.32999999999</v>
      </c>
      <c r="C226" s="10">
        <v>151966.94</v>
      </c>
      <c r="N226" s="23">
        <f t="shared" si="278"/>
        <v>151966.94</v>
      </c>
      <c r="O226" s="23">
        <f t="shared" si="279"/>
        <v>313766.27</v>
      </c>
      <c r="P226" s="129"/>
      <c r="Q226" s="130">
        <v>0.1086</v>
      </c>
      <c r="R226" s="11">
        <f t="shared" si="280"/>
        <v>0</v>
      </c>
      <c r="S226" s="6">
        <f t="shared" si="281"/>
        <v>151966.94</v>
      </c>
      <c r="T226" s="20">
        <f t="shared" si="282"/>
        <v>151966.94</v>
      </c>
      <c r="U226" s="6">
        <f t="shared" si="283"/>
        <v>0</v>
      </c>
      <c r="V226" s="6">
        <f t="shared" si="284"/>
        <v>16503.609683999999</v>
      </c>
      <c r="W226" s="20">
        <f t="shared" si="285"/>
        <v>16503.609683999999</v>
      </c>
      <c r="X226" s="6">
        <f t="shared" si="286"/>
        <v>0</v>
      </c>
      <c r="Y226" s="6">
        <f t="shared" si="287"/>
        <v>135463.33031600001</v>
      </c>
      <c r="Z226" s="20">
        <f t="shared" si="288"/>
        <v>135463.33031600001</v>
      </c>
      <c r="AA226" s="25">
        <f t="shared" si="289"/>
        <v>0</v>
      </c>
      <c r="AB226" s="25">
        <f t="shared" si="290"/>
        <v>313766.27</v>
      </c>
      <c r="AC226" s="25">
        <f t="shared" si="291"/>
        <v>313766.27</v>
      </c>
      <c r="AD226" s="25">
        <f t="shared" si="292"/>
        <v>0</v>
      </c>
      <c r="AE226" s="25">
        <f t="shared" si="293"/>
        <v>34075.016922000003</v>
      </c>
      <c r="AF226" s="25">
        <f t="shared" si="294"/>
        <v>34075.016922000003</v>
      </c>
      <c r="AG226" s="25">
        <f t="shared" si="295"/>
        <v>0</v>
      </c>
      <c r="AH226" s="25">
        <f t="shared" si="296"/>
        <v>279691.25307800004</v>
      </c>
      <c r="AI226" s="25">
        <f t="shared" si="297"/>
        <v>279691.25307800004</v>
      </c>
      <c r="AJ226" s="19" t="s">
        <v>60</v>
      </c>
    </row>
    <row r="227" spans="1:36" outlineLevel="3" x14ac:dyDescent="0.25">
      <c r="A227" s="102" t="s">
        <v>106</v>
      </c>
      <c r="B227" s="10">
        <v>13975.3</v>
      </c>
      <c r="C227" s="10">
        <v>6008.79</v>
      </c>
      <c r="N227" s="23">
        <f t="shared" si="278"/>
        <v>6008.79</v>
      </c>
      <c r="O227" s="23">
        <f t="shared" si="279"/>
        <v>19984.09</v>
      </c>
      <c r="P227" s="129"/>
      <c r="Q227" s="130">
        <v>0.1086</v>
      </c>
      <c r="R227" s="11">
        <f t="shared" si="280"/>
        <v>0</v>
      </c>
      <c r="S227" s="6">
        <f t="shared" si="281"/>
        <v>6008.79</v>
      </c>
      <c r="T227" s="20">
        <f t="shared" si="282"/>
        <v>6008.79</v>
      </c>
      <c r="U227" s="6">
        <f t="shared" si="283"/>
        <v>0</v>
      </c>
      <c r="V227" s="6">
        <f t="shared" si="284"/>
        <v>652.55459399999995</v>
      </c>
      <c r="W227" s="20">
        <f t="shared" si="285"/>
        <v>652.55459399999995</v>
      </c>
      <c r="X227" s="6">
        <f t="shared" si="286"/>
        <v>0</v>
      </c>
      <c r="Y227" s="6">
        <f t="shared" si="287"/>
        <v>5356.2354059999998</v>
      </c>
      <c r="Z227" s="20">
        <f t="shared" si="288"/>
        <v>5356.2354059999998</v>
      </c>
      <c r="AA227" s="25">
        <f t="shared" si="289"/>
        <v>0</v>
      </c>
      <c r="AB227" s="25">
        <f t="shared" si="290"/>
        <v>19984.09</v>
      </c>
      <c r="AC227" s="25">
        <f t="shared" si="291"/>
        <v>19984.09</v>
      </c>
      <c r="AD227" s="25">
        <f t="shared" si="292"/>
        <v>0</v>
      </c>
      <c r="AE227" s="25">
        <f t="shared" si="293"/>
        <v>2170.2721740000002</v>
      </c>
      <c r="AF227" s="25">
        <f t="shared" si="294"/>
        <v>2170.2721740000002</v>
      </c>
      <c r="AG227" s="25">
        <f t="shared" si="295"/>
        <v>0</v>
      </c>
      <c r="AH227" s="25">
        <f t="shared" si="296"/>
        <v>17813.817825999999</v>
      </c>
      <c r="AI227" s="25">
        <f t="shared" si="297"/>
        <v>17813.817825999999</v>
      </c>
      <c r="AJ227" s="19" t="s">
        <v>64</v>
      </c>
    </row>
    <row r="228" spans="1:36" outlineLevel="2" x14ac:dyDescent="0.25">
      <c r="A228" s="102"/>
      <c r="B228" s="108"/>
      <c r="C228" s="108"/>
      <c r="D228" s="101"/>
      <c r="E228" s="101"/>
      <c r="F228" s="101"/>
      <c r="G228" s="101"/>
      <c r="H228" s="101"/>
      <c r="I228" s="101"/>
      <c r="J228" s="101"/>
      <c r="K228" s="101"/>
      <c r="L228" s="101"/>
      <c r="M228" s="101"/>
      <c r="N228" s="109"/>
      <c r="O228" s="109"/>
      <c r="P228" s="129"/>
      <c r="Q228" s="130"/>
      <c r="R228" s="11">
        <f t="shared" ref="R228:Z228" si="298">SUBTOTAL(9,R220:R227)</f>
        <v>0</v>
      </c>
      <c r="S228" s="6">
        <f t="shared" si="298"/>
        <v>825499.51</v>
      </c>
      <c r="T228" s="20">
        <f t="shared" si="298"/>
        <v>825499.51</v>
      </c>
      <c r="U228" s="6">
        <f t="shared" si="298"/>
        <v>0</v>
      </c>
      <c r="V228" s="6">
        <f t="shared" si="298"/>
        <v>89649.246786000003</v>
      </c>
      <c r="W228" s="20">
        <f t="shared" si="298"/>
        <v>89649.246786000003</v>
      </c>
      <c r="X228" s="6">
        <f t="shared" si="298"/>
        <v>0</v>
      </c>
      <c r="Y228" s="6">
        <f t="shared" si="298"/>
        <v>735850.26321400004</v>
      </c>
      <c r="Z228" s="20">
        <f t="shared" si="298"/>
        <v>735850.26321400004</v>
      </c>
      <c r="AA228" s="25"/>
      <c r="AB228" s="25"/>
      <c r="AC228" s="25"/>
      <c r="AD228" s="25"/>
      <c r="AE228" s="25"/>
      <c r="AF228" s="25"/>
      <c r="AG228" s="25"/>
      <c r="AH228" s="25"/>
      <c r="AI228" s="25"/>
      <c r="AJ228" s="131" t="s">
        <v>266</v>
      </c>
    </row>
    <row r="229" spans="1:36" outlineLevel="3" x14ac:dyDescent="0.25">
      <c r="A229" s="102" t="s">
        <v>106</v>
      </c>
      <c r="B229" s="10">
        <v>106.29</v>
      </c>
      <c r="C229" s="10"/>
      <c r="N229" s="23">
        <f>C229</f>
        <v>0</v>
      </c>
      <c r="O229" s="23">
        <f>SUM(B229:M229)</f>
        <v>106.29</v>
      </c>
      <c r="P229" s="129"/>
      <c r="Q229" s="130">
        <v>0</v>
      </c>
      <c r="R229" s="11">
        <f>IF(LEFT(AJ229,6)="Direct",N229,0)</f>
        <v>0</v>
      </c>
      <c r="S229" s="6">
        <f>N229-R229</f>
        <v>0</v>
      </c>
      <c r="T229" s="20">
        <f>R229+S229</f>
        <v>0</v>
      </c>
      <c r="U229" s="6">
        <f>IF(LEFT(AJ229,9)="direct-wa", N229,0)</f>
        <v>0</v>
      </c>
      <c r="V229" s="6">
        <f>IF(AJ229="direct-wa",0,N229*Q229)</f>
        <v>0</v>
      </c>
      <c r="W229" s="20">
        <f>U229+V229</f>
        <v>0</v>
      </c>
      <c r="X229" s="6">
        <f>IF(LEFT(AJ229,9)="direct-or",N229,0)</f>
        <v>0</v>
      </c>
      <c r="Y229" s="6">
        <f>S229-V229</f>
        <v>0</v>
      </c>
      <c r="Z229" s="20">
        <f>X229+Y229</f>
        <v>0</v>
      </c>
      <c r="AA229" s="25">
        <f>IF(LEFT(AJ229,6)="Direct",O229,0)</f>
        <v>106.29</v>
      </c>
      <c r="AB229" s="25">
        <f>O229-AA229</f>
        <v>0</v>
      </c>
      <c r="AC229" s="25">
        <f>AA229+AB229</f>
        <v>106.29</v>
      </c>
      <c r="AD229" s="25">
        <f>IF(LEFT(AJ229,9)="direct-wa", O229,0)</f>
        <v>0</v>
      </c>
      <c r="AE229" s="25">
        <f>IF(AJ229="direct-wa",0,O229*Q229)</f>
        <v>0</v>
      </c>
      <c r="AF229" s="25">
        <f>AD229+AE229</f>
        <v>0</v>
      </c>
      <c r="AG229" s="25">
        <f>IF(LEFT(AJ229,9)="direct-or",O229,0)</f>
        <v>106.29</v>
      </c>
      <c r="AH229" s="25">
        <f>AB229-AE229</f>
        <v>0</v>
      </c>
      <c r="AI229" s="25">
        <f>AG229+AH229</f>
        <v>106.29</v>
      </c>
      <c r="AJ229" s="19" t="s">
        <v>61</v>
      </c>
    </row>
    <row r="230" spans="1:36" outlineLevel="3" x14ac:dyDescent="0.25">
      <c r="A230" s="102" t="s">
        <v>106</v>
      </c>
      <c r="B230" s="10">
        <v>44.96</v>
      </c>
      <c r="C230" s="10">
        <v>301.87</v>
      </c>
      <c r="N230" s="23">
        <f>C230</f>
        <v>301.87</v>
      </c>
      <c r="O230" s="23">
        <f>SUM(B230:M230)</f>
        <v>346.83</v>
      </c>
      <c r="P230" s="129"/>
      <c r="Q230" s="130">
        <v>0</v>
      </c>
      <c r="R230" s="11">
        <f>IF(LEFT(AJ230,6)="Direct",N230,0)</f>
        <v>301.87</v>
      </c>
      <c r="S230" s="6">
        <f>N230-R230</f>
        <v>0</v>
      </c>
      <c r="T230" s="20">
        <f>R230+S230</f>
        <v>301.87</v>
      </c>
      <c r="U230" s="6">
        <f>IF(LEFT(AJ230,9)="direct-wa", N230,0)</f>
        <v>0</v>
      </c>
      <c r="V230" s="6">
        <f>IF(AJ230="direct-wa",0,N230*Q230)</f>
        <v>0</v>
      </c>
      <c r="W230" s="20">
        <f>U230+V230</f>
        <v>0</v>
      </c>
      <c r="X230" s="6">
        <f>IF(LEFT(AJ230,9)="direct-or",N230,0)</f>
        <v>301.87</v>
      </c>
      <c r="Y230" s="6">
        <f>S230-V230</f>
        <v>0</v>
      </c>
      <c r="Z230" s="20">
        <f>X230+Y230</f>
        <v>301.87</v>
      </c>
      <c r="AA230" s="25">
        <f>IF(LEFT(AJ230,6)="Direct",O230,0)</f>
        <v>346.83</v>
      </c>
      <c r="AB230" s="25">
        <f>O230-AA230</f>
        <v>0</v>
      </c>
      <c r="AC230" s="25">
        <f>AA230+AB230</f>
        <v>346.83</v>
      </c>
      <c r="AD230" s="25">
        <f>IF(LEFT(AJ230,9)="direct-wa", O230,0)</f>
        <v>0</v>
      </c>
      <c r="AE230" s="25">
        <f>IF(AJ230="direct-wa",0,O230*Q230)</f>
        <v>0</v>
      </c>
      <c r="AF230" s="25">
        <f>AD230+AE230</f>
        <v>0</v>
      </c>
      <c r="AG230" s="25">
        <f>IF(LEFT(AJ230,9)="direct-or",O230,0)</f>
        <v>346.83</v>
      </c>
      <c r="AH230" s="25">
        <f>AB230-AE230</f>
        <v>0</v>
      </c>
      <c r="AI230" s="25">
        <f>AG230+AH230</f>
        <v>346.83</v>
      </c>
      <c r="AJ230" s="19" t="s">
        <v>61</v>
      </c>
    </row>
    <row r="231" spans="1:36" outlineLevel="3" x14ac:dyDescent="0.25">
      <c r="A231" s="102" t="s">
        <v>106</v>
      </c>
      <c r="B231" s="10"/>
      <c r="C231" s="10">
        <v>938.75</v>
      </c>
      <c r="N231" s="23">
        <f>C231</f>
        <v>938.75</v>
      </c>
      <c r="O231" s="23">
        <f>SUM(B231:M231)</f>
        <v>938.75</v>
      </c>
      <c r="P231" s="129"/>
      <c r="Q231" s="130">
        <v>0</v>
      </c>
      <c r="R231" s="11">
        <f>IF(LEFT(AJ231,6)="Direct",N231,0)</f>
        <v>938.75</v>
      </c>
      <c r="S231" s="6">
        <f>N231-R231</f>
        <v>0</v>
      </c>
      <c r="T231" s="20">
        <f>R231+S231</f>
        <v>938.75</v>
      </c>
      <c r="U231" s="6">
        <f>IF(LEFT(AJ231,9)="direct-wa", N231,0)</f>
        <v>0</v>
      </c>
      <c r="V231" s="6">
        <f>IF(AJ231="direct-wa",0,N231*Q231)</f>
        <v>0</v>
      </c>
      <c r="W231" s="20">
        <f>U231+V231</f>
        <v>0</v>
      </c>
      <c r="X231" s="6">
        <f>IF(LEFT(AJ231,9)="direct-or",N231,0)</f>
        <v>938.75</v>
      </c>
      <c r="Y231" s="6">
        <f>S231-V231</f>
        <v>0</v>
      </c>
      <c r="Z231" s="20">
        <f>X231+Y231</f>
        <v>938.75</v>
      </c>
      <c r="AA231" s="25">
        <f>IF(LEFT(AJ231,6)="Direct",O231,0)</f>
        <v>938.75</v>
      </c>
      <c r="AB231" s="25">
        <f>O231-AA231</f>
        <v>0</v>
      </c>
      <c r="AC231" s="25">
        <f>AA231+AB231</f>
        <v>938.75</v>
      </c>
      <c r="AD231" s="25">
        <f>IF(LEFT(AJ231,9)="direct-wa", O231,0)</f>
        <v>0</v>
      </c>
      <c r="AE231" s="25">
        <f>IF(AJ231="direct-wa",0,O231*Q231)</f>
        <v>0</v>
      </c>
      <c r="AF231" s="25">
        <f>AD231+AE231</f>
        <v>0</v>
      </c>
      <c r="AG231" s="25">
        <f>IF(LEFT(AJ231,9)="direct-or",O231,0)</f>
        <v>938.75</v>
      </c>
      <c r="AH231" s="25">
        <f>AB231-AE231</f>
        <v>0</v>
      </c>
      <c r="AI231" s="25">
        <f>AG231+AH231</f>
        <v>938.75</v>
      </c>
      <c r="AJ231" s="19" t="s">
        <v>61</v>
      </c>
    </row>
    <row r="232" spans="1:36" outlineLevel="3" x14ac:dyDescent="0.25">
      <c r="A232" s="102" t="s">
        <v>106</v>
      </c>
      <c r="B232" s="10">
        <v>14150.75</v>
      </c>
      <c r="C232" s="10">
        <v>13722.08</v>
      </c>
      <c r="N232" s="23">
        <f>C232</f>
        <v>13722.08</v>
      </c>
      <c r="O232" s="23">
        <f>SUM(B232:M232)</f>
        <v>27872.83</v>
      </c>
      <c r="P232" s="129"/>
      <c r="Q232" s="130">
        <v>0</v>
      </c>
      <c r="R232" s="11">
        <f>IF(LEFT(AJ232,6)="Direct",N232,0)</f>
        <v>13722.08</v>
      </c>
      <c r="S232" s="6">
        <f>N232-R232</f>
        <v>0</v>
      </c>
      <c r="T232" s="20">
        <f>R232+S232</f>
        <v>13722.08</v>
      </c>
      <c r="U232" s="6">
        <f>IF(LEFT(AJ232,9)="direct-wa", N232,0)</f>
        <v>0</v>
      </c>
      <c r="V232" s="6">
        <f>IF(AJ232="direct-wa",0,N232*Q232)</f>
        <v>0</v>
      </c>
      <c r="W232" s="20">
        <f>U232+V232</f>
        <v>0</v>
      </c>
      <c r="X232" s="6">
        <f>IF(LEFT(AJ232,9)="direct-or",N232,0)</f>
        <v>13722.08</v>
      </c>
      <c r="Y232" s="6">
        <f>S232-V232</f>
        <v>0</v>
      </c>
      <c r="Z232" s="20">
        <f>X232+Y232</f>
        <v>13722.08</v>
      </c>
      <c r="AA232" s="25">
        <f>IF(LEFT(AJ232,6)="Direct",O232,0)</f>
        <v>27872.83</v>
      </c>
      <c r="AB232" s="25">
        <f>O232-AA232</f>
        <v>0</v>
      </c>
      <c r="AC232" s="25">
        <f>AA232+AB232</f>
        <v>27872.83</v>
      </c>
      <c r="AD232" s="25">
        <f>IF(LEFT(AJ232,9)="direct-wa", O232,0)</f>
        <v>0</v>
      </c>
      <c r="AE232" s="25">
        <f>IF(AJ232="direct-wa",0,O232*Q232)</f>
        <v>0</v>
      </c>
      <c r="AF232" s="25">
        <f>AD232+AE232</f>
        <v>0</v>
      </c>
      <c r="AG232" s="25">
        <f>IF(LEFT(AJ232,9)="direct-or",O232,0)</f>
        <v>27872.83</v>
      </c>
      <c r="AH232" s="25">
        <f>AB232-AE232</f>
        <v>0</v>
      </c>
      <c r="AI232" s="25">
        <f>AG232+AH232</f>
        <v>27872.83</v>
      </c>
      <c r="AJ232" s="19" t="s">
        <v>61</v>
      </c>
    </row>
    <row r="233" spans="1:36" outlineLevel="2" x14ac:dyDescent="0.25">
      <c r="A233" s="102"/>
      <c r="B233" s="108"/>
      <c r="C233" s="108"/>
      <c r="D233" s="101"/>
      <c r="E233" s="101"/>
      <c r="F233" s="101"/>
      <c r="G233" s="101"/>
      <c r="H233" s="101"/>
      <c r="I233" s="101"/>
      <c r="J233" s="101"/>
      <c r="K233" s="101"/>
      <c r="L233" s="101"/>
      <c r="M233" s="101"/>
      <c r="N233" s="109"/>
      <c r="O233" s="109"/>
      <c r="P233" s="129"/>
      <c r="Q233" s="130"/>
      <c r="R233" s="11">
        <f t="shared" ref="R233:Z233" si="299">SUBTOTAL(9,R229:R232)</f>
        <v>14962.7</v>
      </c>
      <c r="S233" s="6">
        <f t="shared" si="299"/>
        <v>0</v>
      </c>
      <c r="T233" s="20">
        <f t="shared" si="299"/>
        <v>14962.7</v>
      </c>
      <c r="U233" s="6">
        <f t="shared" si="299"/>
        <v>0</v>
      </c>
      <c r="V233" s="6">
        <f t="shared" si="299"/>
        <v>0</v>
      </c>
      <c r="W233" s="20">
        <f t="shared" si="299"/>
        <v>0</v>
      </c>
      <c r="X233" s="6">
        <f t="shared" si="299"/>
        <v>14962.7</v>
      </c>
      <c r="Y233" s="6">
        <f t="shared" si="299"/>
        <v>0</v>
      </c>
      <c r="Z233" s="20">
        <f t="shared" si="299"/>
        <v>14962.7</v>
      </c>
      <c r="AA233" s="25"/>
      <c r="AB233" s="25"/>
      <c r="AC233" s="25"/>
      <c r="AD233" s="25"/>
      <c r="AE233" s="25"/>
      <c r="AF233" s="25"/>
      <c r="AG233" s="25"/>
      <c r="AH233" s="25"/>
      <c r="AI233" s="25"/>
      <c r="AJ233" s="131" t="s">
        <v>267</v>
      </c>
    </row>
    <row r="234" spans="1:36" outlineLevel="3" x14ac:dyDescent="0.25">
      <c r="A234" s="102" t="s">
        <v>106</v>
      </c>
      <c r="B234" s="10"/>
      <c r="C234" s="10">
        <v>1848.39</v>
      </c>
      <c r="N234" s="23">
        <f>C234</f>
        <v>1848.39</v>
      </c>
      <c r="O234" s="23">
        <f>SUM(B234:M234)</f>
        <v>1848.39</v>
      </c>
      <c r="P234" s="129"/>
      <c r="Q234" s="130">
        <v>1</v>
      </c>
      <c r="R234" s="11">
        <f>IF(LEFT(AJ234,6)="Direct",N234,0)</f>
        <v>1848.39</v>
      </c>
      <c r="S234" s="6">
        <f>N234-R234</f>
        <v>0</v>
      </c>
      <c r="T234" s="20">
        <f>R234+S234</f>
        <v>1848.39</v>
      </c>
      <c r="U234" s="6">
        <f>IF(LEFT(AJ234,9)="direct-wa", N234,0)</f>
        <v>1848.39</v>
      </c>
      <c r="V234" s="6">
        <f>IF(AJ234="direct-wa",0,N234*Q234)</f>
        <v>0</v>
      </c>
      <c r="W234" s="20">
        <f>U234+V234</f>
        <v>1848.39</v>
      </c>
      <c r="X234" s="6">
        <f>IF(LEFT(AJ234,9)="direct-or",N234,0)</f>
        <v>0</v>
      </c>
      <c r="Y234" s="6">
        <f>S234-V234</f>
        <v>0</v>
      </c>
      <c r="Z234" s="20">
        <f>X234+Y234</f>
        <v>0</v>
      </c>
      <c r="AA234" s="25">
        <f>IF(LEFT(AJ234,6)="Direct",O234,0)</f>
        <v>1848.39</v>
      </c>
      <c r="AB234" s="25">
        <f>O234-AA234</f>
        <v>0</v>
      </c>
      <c r="AC234" s="25">
        <f>AA234+AB234</f>
        <v>1848.39</v>
      </c>
      <c r="AD234" s="25">
        <f>IF(LEFT(AJ234,9)="direct-wa", O234,0)</f>
        <v>1848.39</v>
      </c>
      <c r="AE234" s="25">
        <f>IF(AJ234="direct-wa",0,O234*Q234)</f>
        <v>0</v>
      </c>
      <c r="AF234" s="25">
        <f>AD234+AE234</f>
        <v>1848.39</v>
      </c>
      <c r="AG234" s="25">
        <f>IF(LEFT(AJ234,9)="direct-or",O234,0)</f>
        <v>0</v>
      </c>
      <c r="AH234" s="25">
        <f>AB234-AE234</f>
        <v>0</v>
      </c>
      <c r="AI234" s="25">
        <f>AG234+AH234</f>
        <v>0</v>
      </c>
      <c r="AJ234" s="19" t="s">
        <v>66</v>
      </c>
    </row>
    <row r="235" spans="1:36" outlineLevel="2" x14ac:dyDescent="0.25">
      <c r="A235" s="102"/>
      <c r="B235" s="108"/>
      <c r="C235" s="108"/>
      <c r="D235" s="101"/>
      <c r="E235" s="101"/>
      <c r="F235" s="101"/>
      <c r="G235" s="101"/>
      <c r="H235" s="101"/>
      <c r="I235" s="101"/>
      <c r="J235" s="101"/>
      <c r="K235" s="101"/>
      <c r="L235" s="101"/>
      <c r="M235" s="101"/>
      <c r="N235" s="109"/>
      <c r="O235" s="109"/>
      <c r="P235" s="129"/>
      <c r="Q235" s="130"/>
      <c r="R235" s="11">
        <f t="shared" ref="R235:Z235" si="300">SUBTOTAL(9,R234:R234)</f>
        <v>1848.39</v>
      </c>
      <c r="S235" s="6">
        <f t="shared" si="300"/>
        <v>0</v>
      </c>
      <c r="T235" s="20">
        <f t="shared" si="300"/>
        <v>1848.39</v>
      </c>
      <c r="U235" s="6">
        <f t="shared" si="300"/>
        <v>1848.39</v>
      </c>
      <c r="V235" s="6">
        <f t="shared" si="300"/>
        <v>0</v>
      </c>
      <c r="W235" s="20">
        <f t="shared" si="300"/>
        <v>1848.39</v>
      </c>
      <c r="X235" s="6">
        <f t="shared" si="300"/>
        <v>0</v>
      </c>
      <c r="Y235" s="6">
        <f t="shared" si="300"/>
        <v>0</v>
      </c>
      <c r="Z235" s="20">
        <f t="shared" si="300"/>
        <v>0</v>
      </c>
      <c r="AA235" s="25"/>
      <c r="AB235" s="25"/>
      <c r="AC235" s="25"/>
      <c r="AD235" s="25"/>
      <c r="AE235" s="25"/>
      <c r="AF235" s="25"/>
      <c r="AG235" s="25"/>
      <c r="AH235" s="25"/>
      <c r="AI235" s="25"/>
      <c r="AJ235" s="131" t="s">
        <v>272</v>
      </c>
    </row>
    <row r="236" spans="1:36" outlineLevel="1" x14ac:dyDescent="0.25">
      <c r="A236" s="128" t="s">
        <v>105</v>
      </c>
      <c r="B236" s="132"/>
      <c r="C236" s="132"/>
      <c r="D236" s="120"/>
      <c r="E236" s="120"/>
      <c r="F236" s="120"/>
      <c r="G236" s="120"/>
      <c r="H236" s="120"/>
      <c r="I236" s="120"/>
      <c r="J236" s="120"/>
      <c r="K236" s="120"/>
      <c r="L236" s="120"/>
      <c r="M236" s="120"/>
      <c r="N236" s="121"/>
      <c r="O236" s="121"/>
      <c r="P236" s="133"/>
      <c r="Q236" s="134"/>
      <c r="R236" s="124">
        <f t="shared" ref="R236:Z236" si="301">SUBTOTAL(9,R210:R234)</f>
        <v>16811.09</v>
      </c>
      <c r="S236" s="125">
        <f t="shared" si="301"/>
        <v>850260.18000000017</v>
      </c>
      <c r="T236" s="126">
        <f t="shared" si="301"/>
        <v>867071.27000000014</v>
      </c>
      <c r="U236" s="125">
        <f t="shared" si="301"/>
        <v>1848.39</v>
      </c>
      <c r="V236" s="125">
        <f t="shared" si="301"/>
        <v>92157.502657000005</v>
      </c>
      <c r="W236" s="126">
        <f t="shared" si="301"/>
        <v>94005.892657000004</v>
      </c>
      <c r="X236" s="125">
        <f t="shared" si="301"/>
        <v>14962.7</v>
      </c>
      <c r="Y236" s="125">
        <f t="shared" si="301"/>
        <v>758102.67734300008</v>
      </c>
      <c r="Z236" s="126">
        <f t="shared" si="301"/>
        <v>773065.37734300003</v>
      </c>
      <c r="AA236" s="125"/>
      <c r="AB236" s="125"/>
      <c r="AC236" s="125"/>
      <c r="AD236" s="125"/>
      <c r="AE236" s="125"/>
      <c r="AF236" s="125"/>
      <c r="AG236" s="125"/>
      <c r="AH236" s="125"/>
      <c r="AI236" s="125"/>
      <c r="AJ236" s="135"/>
    </row>
    <row r="237" spans="1:36" outlineLevel="3" x14ac:dyDescent="0.25">
      <c r="A237" s="102" t="s">
        <v>108</v>
      </c>
      <c r="B237" s="10">
        <v>2062.0300000000002</v>
      </c>
      <c r="C237" s="10">
        <v>127.07</v>
      </c>
      <c r="N237" s="23">
        <f t="shared" ref="N237:N249" si="302">C237</f>
        <v>127.07</v>
      </c>
      <c r="O237" s="23">
        <f t="shared" ref="O237:O249" si="303">SUM(B237:M237)</f>
        <v>2189.1000000000004</v>
      </c>
      <c r="P237" s="129"/>
      <c r="Q237" s="130">
        <v>0.1013</v>
      </c>
      <c r="R237" s="11">
        <f t="shared" ref="R237:R249" si="304">IF(LEFT(AJ237,6)="Direct",N237,0)</f>
        <v>0</v>
      </c>
      <c r="S237" s="6">
        <f t="shared" ref="S237:S249" si="305">N237-R237</f>
        <v>127.07</v>
      </c>
      <c r="T237" s="20">
        <f t="shared" ref="T237:T249" si="306">R237+S237</f>
        <v>127.07</v>
      </c>
      <c r="U237" s="6">
        <f t="shared" ref="U237:U249" si="307">IF(LEFT(AJ237,9)="direct-wa", N237,0)</f>
        <v>0</v>
      </c>
      <c r="V237" s="6">
        <f t="shared" ref="V237:V249" si="308">IF(AJ237="direct-wa",0,N237*Q237)</f>
        <v>12.872190999999999</v>
      </c>
      <c r="W237" s="20">
        <f t="shared" ref="W237:W249" si="309">U237+V237</f>
        <v>12.872190999999999</v>
      </c>
      <c r="X237" s="6">
        <f t="shared" ref="X237:X249" si="310">IF(LEFT(AJ237,9)="direct-or",N237,0)</f>
        <v>0</v>
      </c>
      <c r="Y237" s="6">
        <f t="shared" ref="Y237:Y249" si="311">S237-V237</f>
        <v>114.19780899999999</v>
      </c>
      <c r="Z237" s="20">
        <f t="shared" ref="Z237:Z249" si="312">X237+Y237</f>
        <v>114.19780899999999</v>
      </c>
      <c r="AA237" s="25">
        <f t="shared" ref="AA237:AA249" si="313">IF(LEFT(AJ237,6)="Direct",O237,0)</f>
        <v>0</v>
      </c>
      <c r="AB237" s="25">
        <f t="shared" ref="AB237:AB249" si="314">O237-AA237</f>
        <v>2189.1000000000004</v>
      </c>
      <c r="AC237" s="25">
        <f t="shared" ref="AC237:AC249" si="315">AA237+AB237</f>
        <v>2189.1000000000004</v>
      </c>
      <c r="AD237" s="25">
        <f t="shared" ref="AD237:AD249" si="316">IF(LEFT(AJ237,9)="direct-wa", O237,0)</f>
        <v>0</v>
      </c>
      <c r="AE237" s="25">
        <f t="shared" ref="AE237:AE249" si="317">IF(AJ237="direct-wa",0,O237*Q237)</f>
        <v>221.75583000000003</v>
      </c>
      <c r="AF237" s="25">
        <f t="shared" ref="AF237:AF249" si="318">AD237+AE237</f>
        <v>221.75583000000003</v>
      </c>
      <c r="AG237" s="25">
        <f t="shared" ref="AG237:AG249" si="319">IF(LEFT(AJ237,9)="direct-or",O237,0)</f>
        <v>0</v>
      </c>
      <c r="AH237" s="25">
        <f t="shared" ref="AH237:AH249" si="320">AB237-AE237</f>
        <v>1967.3441700000003</v>
      </c>
      <c r="AI237" s="25">
        <f t="shared" ref="AI237:AI249" si="321">AG237+AH237</f>
        <v>1967.3441700000003</v>
      </c>
      <c r="AJ237" s="19" t="s">
        <v>52</v>
      </c>
    </row>
    <row r="238" spans="1:36" outlineLevel="3" x14ac:dyDescent="0.25">
      <c r="A238" s="102" t="s">
        <v>108</v>
      </c>
      <c r="B238" s="10">
        <v>31557.42</v>
      </c>
      <c r="C238" s="10">
        <v>123472.74</v>
      </c>
      <c r="N238" s="23">
        <f t="shared" si="302"/>
        <v>123472.74</v>
      </c>
      <c r="O238" s="23">
        <f t="shared" si="303"/>
        <v>155030.16</v>
      </c>
      <c r="P238" s="129"/>
      <c r="Q238" s="130">
        <v>0.1013</v>
      </c>
      <c r="R238" s="11">
        <f t="shared" si="304"/>
        <v>0</v>
      </c>
      <c r="S238" s="6">
        <f t="shared" si="305"/>
        <v>123472.74</v>
      </c>
      <c r="T238" s="20">
        <f t="shared" si="306"/>
        <v>123472.74</v>
      </c>
      <c r="U238" s="6">
        <f t="shared" si="307"/>
        <v>0</v>
      </c>
      <c r="V238" s="6">
        <f t="shared" si="308"/>
        <v>12507.788562000002</v>
      </c>
      <c r="W238" s="20">
        <f t="shared" si="309"/>
        <v>12507.788562000002</v>
      </c>
      <c r="X238" s="6">
        <f t="shared" si="310"/>
        <v>0</v>
      </c>
      <c r="Y238" s="6">
        <f t="shared" si="311"/>
        <v>110964.951438</v>
      </c>
      <c r="Z238" s="20">
        <f t="shared" si="312"/>
        <v>110964.951438</v>
      </c>
      <c r="AA238" s="25">
        <f t="shared" si="313"/>
        <v>0</v>
      </c>
      <c r="AB238" s="25">
        <f t="shared" si="314"/>
        <v>155030.16</v>
      </c>
      <c r="AC238" s="25">
        <f t="shared" si="315"/>
        <v>155030.16</v>
      </c>
      <c r="AD238" s="25">
        <f t="shared" si="316"/>
        <v>0</v>
      </c>
      <c r="AE238" s="25">
        <f t="shared" si="317"/>
        <v>15704.555208</v>
      </c>
      <c r="AF238" s="25">
        <f t="shared" si="318"/>
        <v>15704.555208</v>
      </c>
      <c r="AG238" s="25">
        <f t="shared" si="319"/>
        <v>0</v>
      </c>
      <c r="AH238" s="25">
        <f t="shared" si="320"/>
        <v>139325.604792</v>
      </c>
      <c r="AI238" s="25">
        <f t="shared" si="321"/>
        <v>139325.604792</v>
      </c>
      <c r="AJ238" s="19" t="s">
        <v>52</v>
      </c>
    </row>
    <row r="239" spans="1:36" outlineLevel="3" x14ac:dyDescent="0.25">
      <c r="A239" s="102" t="s">
        <v>108</v>
      </c>
      <c r="B239" s="10">
        <v>7576.31</v>
      </c>
      <c r="C239" s="10">
        <v>19391</v>
      </c>
      <c r="N239" s="23">
        <f t="shared" si="302"/>
        <v>19391</v>
      </c>
      <c r="O239" s="23">
        <f t="shared" si="303"/>
        <v>26967.31</v>
      </c>
      <c r="P239" s="129"/>
      <c r="Q239" s="130">
        <v>0.1013</v>
      </c>
      <c r="R239" s="11">
        <f t="shared" si="304"/>
        <v>0</v>
      </c>
      <c r="S239" s="6">
        <f t="shared" si="305"/>
        <v>19391</v>
      </c>
      <c r="T239" s="20">
        <f t="shared" si="306"/>
        <v>19391</v>
      </c>
      <c r="U239" s="6">
        <f t="shared" si="307"/>
        <v>0</v>
      </c>
      <c r="V239" s="6">
        <f t="shared" si="308"/>
        <v>1964.3082999999999</v>
      </c>
      <c r="W239" s="20">
        <f t="shared" si="309"/>
        <v>1964.3082999999999</v>
      </c>
      <c r="X239" s="6">
        <f t="shared" si="310"/>
        <v>0</v>
      </c>
      <c r="Y239" s="6">
        <f t="shared" si="311"/>
        <v>17426.691699999999</v>
      </c>
      <c r="Z239" s="20">
        <f t="shared" si="312"/>
        <v>17426.691699999999</v>
      </c>
      <c r="AA239" s="25">
        <f t="shared" si="313"/>
        <v>0</v>
      </c>
      <c r="AB239" s="25">
        <f t="shared" si="314"/>
        <v>26967.31</v>
      </c>
      <c r="AC239" s="25">
        <f t="shared" si="315"/>
        <v>26967.31</v>
      </c>
      <c r="AD239" s="25">
        <f t="shared" si="316"/>
        <v>0</v>
      </c>
      <c r="AE239" s="25">
        <f t="shared" si="317"/>
        <v>2731.7885030000002</v>
      </c>
      <c r="AF239" s="25">
        <f t="shared" si="318"/>
        <v>2731.7885030000002</v>
      </c>
      <c r="AG239" s="25">
        <f t="shared" si="319"/>
        <v>0</v>
      </c>
      <c r="AH239" s="25">
        <f t="shared" si="320"/>
        <v>24235.521497000002</v>
      </c>
      <c r="AI239" s="25">
        <f t="shared" si="321"/>
        <v>24235.521497000002</v>
      </c>
      <c r="AJ239" s="19" t="s">
        <v>52</v>
      </c>
    </row>
    <row r="240" spans="1:36" outlineLevel="3" x14ac:dyDescent="0.25">
      <c r="A240" s="102" t="s">
        <v>108</v>
      </c>
      <c r="B240" s="10"/>
      <c r="C240" s="10"/>
      <c r="N240" s="23">
        <f t="shared" si="302"/>
        <v>0</v>
      </c>
      <c r="O240" s="23">
        <f t="shared" si="303"/>
        <v>0</v>
      </c>
      <c r="P240" s="129"/>
      <c r="Q240" s="130">
        <v>0.1013</v>
      </c>
      <c r="R240" s="11">
        <f t="shared" si="304"/>
        <v>0</v>
      </c>
      <c r="S240" s="6">
        <f t="shared" si="305"/>
        <v>0</v>
      </c>
      <c r="T240" s="20">
        <f t="shared" si="306"/>
        <v>0</v>
      </c>
      <c r="U240" s="6">
        <f t="shared" si="307"/>
        <v>0</v>
      </c>
      <c r="V240" s="6">
        <f t="shared" si="308"/>
        <v>0</v>
      </c>
      <c r="W240" s="20">
        <f t="shared" si="309"/>
        <v>0</v>
      </c>
      <c r="X240" s="6">
        <f t="shared" si="310"/>
        <v>0</v>
      </c>
      <c r="Y240" s="6">
        <f t="shared" si="311"/>
        <v>0</v>
      </c>
      <c r="Z240" s="20">
        <f t="shared" si="312"/>
        <v>0</v>
      </c>
      <c r="AA240" s="25">
        <f t="shared" si="313"/>
        <v>0</v>
      </c>
      <c r="AB240" s="25">
        <f t="shared" si="314"/>
        <v>0</v>
      </c>
      <c r="AC240" s="25">
        <f t="shared" si="315"/>
        <v>0</v>
      </c>
      <c r="AD240" s="25">
        <f t="shared" si="316"/>
        <v>0</v>
      </c>
      <c r="AE240" s="25">
        <f t="shared" si="317"/>
        <v>0</v>
      </c>
      <c r="AF240" s="25">
        <f t="shared" si="318"/>
        <v>0</v>
      </c>
      <c r="AG240" s="25">
        <f t="shared" si="319"/>
        <v>0</v>
      </c>
      <c r="AH240" s="25">
        <f t="shared" si="320"/>
        <v>0</v>
      </c>
      <c r="AI240" s="25">
        <f t="shared" si="321"/>
        <v>0</v>
      </c>
      <c r="AJ240" s="19" t="s">
        <v>52</v>
      </c>
    </row>
    <row r="241" spans="1:36" outlineLevel="3" x14ac:dyDescent="0.25">
      <c r="A241" s="102" t="s">
        <v>108</v>
      </c>
      <c r="B241" s="10">
        <v>2176.77</v>
      </c>
      <c r="C241" s="10">
        <v>-1909.19</v>
      </c>
      <c r="N241" s="23">
        <f t="shared" si="302"/>
        <v>-1909.19</v>
      </c>
      <c r="O241" s="23">
        <f t="shared" si="303"/>
        <v>267.57999999999993</v>
      </c>
      <c r="P241" s="129"/>
      <c r="Q241" s="130">
        <v>0.1013</v>
      </c>
      <c r="R241" s="11">
        <f t="shared" si="304"/>
        <v>0</v>
      </c>
      <c r="S241" s="6">
        <f t="shared" si="305"/>
        <v>-1909.19</v>
      </c>
      <c r="T241" s="20">
        <f t="shared" si="306"/>
        <v>-1909.19</v>
      </c>
      <c r="U241" s="6">
        <f t="shared" si="307"/>
        <v>0</v>
      </c>
      <c r="V241" s="6">
        <f t="shared" si="308"/>
        <v>-193.400947</v>
      </c>
      <c r="W241" s="20">
        <f t="shared" si="309"/>
        <v>-193.400947</v>
      </c>
      <c r="X241" s="6">
        <f t="shared" si="310"/>
        <v>0</v>
      </c>
      <c r="Y241" s="6">
        <f t="shared" si="311"/>
        <v>-1715.789053</v>
      </c>
      <c r="Z241" s="20">
        <f t="shared" si="312"/>
        <v>-1715.789053</v>
      </c>
      <c r="AA241" s="25">
        <f t="shared" si="313"/>
        <v>0</v>
      </c>
      <c r="AB241" s="25">
        <f t="shared" si="314"/>
        <v>267.57999999999993</v>
      </c>
      <c r="AC241" s="25">
        <f t="shared" si="315"/>
        <v>267.57999999999993</v>
      </c>
      <c r="AD241" s="25">
        <f t="shared" si="316"/>
        <v>0</v>
      </c>
      <c r="AE241" s="25">
        <f t="shared" si="317"/>
        <v>27.105853999999994</v>
      </c>
      <c r="AF241" s="25">
        <f t="shared" si="318"/>
        <v>27.105853999999994</v>
      </c>
      <c r="AG241" s="25">
        <f t="shared" si="319"/>
        <v>0</v>
      </c>
      <c r="AH241" s="25">
        <f t="shared" si="320"/>
        <v>240.47414599999993</v>
      </c>
      <c r="AI241" s="25">
        <f t="shared" si="321"/>
        <v>240.47414599999993</v>
      </c>
      <c r="AJ241" s="19" t="s">
        <v>52</v>
      </c>
    </row>
    <row r="242" spans="1:36" outlineLevel="3" x14ac:dyDescent="0.25">
      <c r="A242" s="102" t="s">
        <v>108</v>
      </c>
      <c r="B242" s="10">
        <v>546.32000000000005</v>
      </c>
      <c r="C242" s="10">
        <v>139.93</v>
      </c>
      <c r="N242" s="23">
        <f t="shared" si="302"/>
        <v>139.93</v>
      </c>
      <c r="O242" s="23">
        <f t="shared" si="303"/>
        <v>686.25</v>
      </c>
      <c r="P242" s="129"/>
      <c r="Q242" s="130">
        <v>0.1013</v>
      </c>
      <c r="R242" s="11">
        <f t="shared" si="304"/>
        <v>0</v>
      </c>
      <c r="S242" s="6">
        <f t="shared" si="305"/>
        <v>139.93</v>
      </c>
      <c r="T242" s="20">
        <f t="shared" si="306"/>
        <v>139.93</v>
      </c>
      <c r="U242" s="6">
        <f t="shared" si="307"/>
        <v>0</v>
      </c>
      <c r="V242" s="6">
        <f t="shared" si="308"/>
        <v>14.174909000000001</v>
      </c>
      <c r="W242" s="20">
        <f t="shared" si="309"/>
        <v>14.174909000000001</v>
      </c>
      <c r="X242" s="6">
        <f t="shared" si="310"/>
        <v>0</v>
      </c>
      <c r="Y242" s="6">
        <f t="shared" si="311"/>
        <v>125.75509100000001</v>
      </c>
      <c r="Z242" s="20">
        <f t="shared" si="312"/>
        <v>125.75509100000001</v>
      </c>
      <c r="AA242" s="25">
        <f t="shared" si="313"/>
        <v>0</v>
      </c>
      <c r="AB242" s="25">
        <f t="shared" si="314"/>
        <v>686.25</v>
      </c>
      <c r="AC242" s="25">
        <f t="shared" si="315"/>
        <v>686.25</v>
      </c>
      <c r="AD242" s="25">
        <f t="shared" si="316"/>
        <v>0</v>
      </c>
      <c r="AE242" s="25">
        <f t="shared" si="317"/>
        <v>69.517125000000007</v>
      </c>
      <c r="AF242" s="25">
        <f t="shared" si="318"/>
        <v>69.517125000000007</v>
      </c>
      <c r="AG242" s="25">
        <f t="shared" si="319"/>
        <v>0</v>
      </c>
      <c r="AH242" s="25">
        <f t="shared" si="320"/>
        <v>616.73287500000004</v>
      </c>
      <c r="AI242" s="25">
        <f t="shared" si="321"/>
        <v>616.73287500000004</v>
      </c>
      <c r="AJ242" s="19" t="s">
        <v>52</v>
      </c>
    </row>
    <row r="243" spans="1:36" outlineLevel="3" x14ac:dyDescent="0.25">
      <c r="A243" s="102" t="s">
        <v>108</v>
      </c>
      <c r="B243" s="10"/>
      <c r="C243" s="10">
        <v>763.76</v>
      </c>
      <c r="N243" s="23">
        <f t="shared" si="302"/>
        <v>763.76</v>
      </c>
      <c r="O243" s="23">
        <f t="shared" si="303"/>
        <v>763.76</v>
      </c>
      <c r="P243" s="129"/>
      <c r="Q243" s="130">
        <v>0.1013</v>
      </c>
      <c r="R243" s="11">
        <f t="shared" si="304"/>
        <v>0</v>
      </c>
      <c r="S243" s="6">
        <f t="shared" si="305"/>
        <v>763.76</v>
      </c>
      <c r="T243" s="20">
        <f t="shared" si="306"/>
        <v>763.76</v>
      </c>
      <c r="U243" s="6">
        <f t="shared" si="307"/>
        <v>0</v>
      </c>
      <c r="V243" s="6">
        <f t="shared" si="308"/>
        <v>77.368887999999998</v>
      </c>
      <c r="W243" s="20">
        <f t="shared" si="309"/>
        <v>77.368887999999998</v>
      </c>
      <c r="X243" s="6">
        <f t="shared" si="310"/>
        <v>0</v>
      </c>
      <c r="Y243" s="6">
        <f t="shared" si="311"/>
        <v>686.39111200000002</v>
      </c>
      <c r="Z243" s="20">
        <f t="shared" si="312"/>
        <v>686.39111200000002</v>
      </c>
      <c r="AA243" s="25">
        <f t="shared" si="313"/>
        <v>0</v>
      </c>
      <c r="AB243" s="25">
        <f t="shared" si="314"/>
        <v>763.76</v>
      </c>
      <c r="AC243" s="25">
        <f t="shared" si="315"/>
        <v>763.76</v>
      </c>
      <c r="AD243" s="25">
        <f t="shared" si="316"/>
        <v>0</v>
      </c>
      <c r="AE243" s="25">
        <f t="shared" si="317"/>
        <v>77.368887999999998</v>
      </c>
      <c r="AF243" s="25">
        <f t="shared" si="318"/>
        <v>77.368887999999998</v>
      </c>
      <c r="AG243" s="25">
        <f t="shared" si="319"/>
        <v>0</v>
      </c>
      <c r="AH243" s="25">
        <f t="shared" si="320"/>
        <v>686.39111200000002</v>
      </c>
      <c r="AI243" s="25">
        <f t="shared" si="321"/>
        <v>686.39111200000002</v>
      </c>
      <c r="AJ243" s="19" t="s">
        <v>52</v>
      </c>
    </row>
    <row r="244" spans="1:36" outlineLevel="3" x14ac:dyDescent="0.25">
      <c r="A244" s="102" t="s">
        <v>108</v>
      </c>
      <c r="B244" s="10">
        <v>1351.67</v>
      </c>
      <c r="C244" s="10">
        <v>1585.87</v>
      </c>
      <c r="N244" s="23">
        <f t="shared" si="302"/>
        <v>1585.87</v>
      </c>
      <c r="O244" s="23">
        <f t="shared" si="303"/>
        <v>2937.54</v>
      </c>
      <c r="P244" s="129"/>
      <c r="Q244" s="130">
        <v>0.1013</v>
      </c>
      <c r="R244" s="11">
        <f t="shared" si="304"/>
        <v>0</v>
      </c>
      <c r="S244" s="6">
        <f t="shared" si="305"/>
        <v>1585.87</v>
      </c>
      <c r="T244" s="20">
        <f t="shared" si="306"/>
        <v>1585.87</v>
      </c>
      <c r="U244" s="6">
        <f t="shared" si="307"/>
        <v>0</v>
      </c>
      <c r="V244" s="6">
        <f t="shared" si="308"/>
        <v>160.64863099999999</v>
      </c>
      <c r="W244" s="20">
        <f t="shared" si="309"/>
        <v>160.64863099999999</v>
      </c>
      <c r="X244" s="6">
        <f t="shared" si="310"/>
        <v>0</v>
      </c>
      <c r="Y244" s="6">
        <f t="shared" si="311"/>
        <v>1425.2213689999999</v>
      </c>
      <c r="Z244" s="20">
        <f t="shared" si="312"/>
        <v>1425.2213689999999</v>
      </c>
      <c r="AA244" s="25">
        <f t="shared" si="313"/>
        <v>0</v>
      </c>
      <c r="AB244" s="25">
        <f t="shared" si="314"/>
        <v>2937.54</v>
      </c>
      <c r="AC244" s="25">
        <f t="shared" si="315"/>
        <v>2937.54</v>
      </c>
      <c r="AD244" s="25">
        <f t="shared" si="316"/>
        <v>0</v>
      </c>
      <c r="AE244" s="25">
        <f t="shared" si="317"/>
        <v>297.57280200000002</v>
      </c>
      <c r="AF244" s="25">
        <f t="shared" si="318"/>
        <v>297.57280200000002</v>
      </c>
      <c r="AG244" s="25">
        <f t="shared" si="319"/>
        <v>0</v>
      </c>
      <c r="AH244" s="25">
        <f t="shared" si="320"/>
        <v>2639.9671979999998</v>
      </c>
      <c r="AI244" s="25">
        <f t="shared" si="321"/>
        <v>2639.9671979999998</v>
      </c>
      <c r="AJ244" s="19" t="s">
        <v>52</v>
      </c>
    </row>
    <row r="245" spans="1:36" outlineLevel="3" x14ac:dyDescent="0.25">
      <c r="A245" s="102" t="s">
        <v>108</v>
      </c>
      <c r="B245" s="10">
        <v>1772.09</v>
      </c>
      <c r="C245" s="10">
        <v>5798.35</v>
      </c>
      <c r="N245" s="23">
        <f t="shared" si="302"/>
        <v>5798.35</v>
      </c>
      <c r="O245" s="23">
        <f t="shared" si="303"/>
        <v>7570.4400000000005</v>
      </c>
      <c r="P245" s="129"/>
      <c r="Q245" s="130">
        <v>0.1013</v>
      </c>
      <c r="R245" s="11">
        <f t="shared" si="304"/>
        <v>0</v>
      </c>
      <c r="S245" s="6">
        <f t="shared" si="305"/>
        <v>5798.35</v>
      </c>
      <c r="T245" s="20">
        <f t="shared" si="306"/>
        <v>5798.35</v>
      </c>
      <c r="U245" s="6">
        <f t="shared" si="307"/>
        <v>0</v>
      </c>
      <c r="V245" s="6">
        <f t="shared" si="308"/>
        <v>587.37285500000007</v>
      </c>
      <c r="W245" s="20">
        <f t="shared" si="309"/>
        <v>587.37285500000007</v>
      </c>
      <c r="X245" s="6">
        <f t="shared" si="310"/>
        <v>0</v>
      </c>
      <c r="Y245" s="6">
        <f t="shared" si="311"/>
        <v>5210.9771450000007</v>
      </c>
      <c r="Z245" s="20">
        <f t="shared" si="312"/>
        <v>5210.9771450000007</v>
      </c>
      <c r="AA245" s="25">
        <f t="shared" si="313"/>
        <v>0</v>
      </c>
      <c r="AB245" s="25">
        <f t="shared" si="314"/>
        <v>7570.4400000000005</v>
      </c>
      <c r="AC245" s="25">
        <f t="shared" si="315"/>
        <v>7570.4400000000005</v>
      </c>
      <c r="AD245" s="25">
        <f t="shared" si="316"/>
        <v>0</v>
      </c>
      <c r="AE245" s="25">
        <f t="shared" si="317"/>
        <v>766.88557200000002</v>
      </c>
      <c r="AF245" s="25">
        <f t="shared" si="318"/>
        <v>766.88557200000002</v>
      </c>
      <c r="AG245" s="25">
        <f t="shared" si="319"/>
        <v>0</v>
      </c>
      <c r="AH245" s="25">
        <f t="shared" si="320"/>
        <v>6803.5544280000004</v>
      </c>
      <c r="AI245" s="25">
        <f t="shared" si="321"/>
        <v>6803.5544280000004</v>
      </c>
      <c r="AJ245" s="19" t="s">
        <v>52</v>
      </c>
    </row>
    <row r="246" spans="1:36" outlineLevel="3" x14ac:dyDescent="0.25">
      <c r="A246" s="102" t="s">
        <v>108</v>
      </c>
      <c r="B246" s="10">
        <v>192.1</v>
      </c>
      <c r="C246" s="10">
        <v>1151.0999999999999</v>
      </c>
      <c r="N246" s="23">
        <f t="shared" si="302"/>
        <v>1151.0999999999999</v>
      </c>
      <c r="O246" s="23">
        <f t="shared" si="303"/>
        <v>1343.1999999999998</v>
      </c>
      <c r="P246" s="129"/>
      <c r="Q246" s="130">
        <v>0.1013</v>
      </c>
      <c r="R246" s="11">
        <f t="shared" si="304"/>
        <v>0</v>
      </c>
      <c r="S246" s="6">
        <f t="shared" si="305"/>
        <v>1151.0999999999999</v>
      </c>
      <c r="T246" s="20">
        <f t="shared" si="306"/>
        <v>1151.0999999999999</v>
      </c>
      <c r="U246" s="6">
        <f t="shared" si="307"/>
        <v>0</v>
      </c>
      <c r="V246" s="6">
        <f t="shared" si="308"/>
        <v>116.60642999999999</v>
      </c>
      <c r="W246" s="20">
        <f t="shared" si="309"/>
        <v>116.60642999999999</v>
      </c>
      <c r="X246" s="6">
        <f t="shared" si="310"/>
        <v>0</v>
      </c>
      <c r="Y246" s="6">
        <f t="shared" si="311"/>
        <v>1034.4935699999999</v>
      </c>
      <c r="Z246" s="20">
        <f t="shared" si="312"/>
        <v>1034.4935699999999</v>
      </c>
      <c r="AA246" s="25">
        <f t="shared" si="313"/>
        <v>0</v>
      </c>
      <c r="AB246" s="25">
        <f t="shared" si="314"/>
        <v>1343.1999999999998</v>
      </c>
      <c r="AC246" s="25">
        <f t="shared" si="315"/>
        <v>1343.1999999999998</v>
      </c>
      <c r="AD246" s="25">
        <f t="shared" si="316"/>
        <v>0</v>
      </c>
      <c r="AE246" s="25">
        <f t="shared" si="317"/>
        <v>136.06616</v>
      </c>
      <c r="AF246" s="25">
        <f t="shared" si="318"/>
        <v>136.06616</v>
      </c>
      <c r="AG246" s="25">
        <f t="shared" si="319"/>
        <v>0</v>
      </c>
      <c r="AH246" s="25">
        <f t="shared" si="320"/>
        <v>1207.1338399999997</v>
      </c>
      <c r="AI246" s="25">
        <f t="shared" si="321"/>
        <v>1207.1338399999997</v>
      </c>
      <c r="AJ246" s="19" t="s">
        <v>52</v>
      </c>
    </row>
    <row r="247" spans="1:36" outlineLevel="3" x14ac:dyDescent="0.25">
      <c r="A247" s="102" t="s">
        <v>108</v>
      </c>
      <c r="B247" s="10">
        <v>1432.83</v>
      </c>
      <c r="C247" s="10">
        <v>4526.5600000000004</v>
      </c>
      <c r="N247" s="23">
        <f t="shared" si="302"/>
        <v>4526.5600000000004</v>
      </c>
      <c r="O247" s="23">
        <f t="shared" si="303"/>
        <v>5959.39</v>
      </c>
      <c r="P247" s="129"/>
      <c r="Q247" s="130">
        <v>0.1013</v>
      </c>
      <c r="R247" s="11">
        <f t="shared" si="304"/>
        <v>0</v>
      </c>
      <c r="S247" s="6">
        <f t="shared" si="305"/>
        <v>4526.5600000000004</v>
      </c>
      <c r="T247" s="20">
        <f t="shared" si="306"/>
        <v>4526.5600000000004</v>
      </c>
      <c r="U247" s="6">
        <f t="shared" si="307"/>
        <v>0</v>
      </c>
      <c r="V247" s="6">
        <f t="shared" si="308"/>
        <v>458.54052800000005</v>
      </c>
      <c r="W247" s="20">
        <f t="shared" si="309"/>
        <v>458.54052800000005</v>
      </c>
      <c r="X247" s="6">
        <f t="shared" si="310"/>
        <v>0</v>
      </c>
      <c r="Y247" s="6">
        <f t="shared" si="311"/>
        <v>4068.0194720000004</v>
      </c>
      <c r="Z247" s="20">
        <f t="shared" si="312"/>
        <v>4068.0194720000004</v>
      </c>
      <c r="AA247" s="25">
        <f t="shared" si="313"/>
        <v>0</v>
      </c>
      <c r="AB247" s="25">
        <f t="shared" si="314"/>
        <v>5959.39</v>
      </c>
      <c r="AC247" s="25">
        <f t="shared" si="315"/>
        <v>5959.39</v>
      </c>
      <c r="AD247" s="25">
        <f t="shared" si="316"/>
        <v>0</v>
      </c>
      <c r="AE247" s="25">
        <f t="shared" si="317"/>
        <v>603.68620700000008</v>
      </c>
      <c r="AF247" s="25">
        <f t="shared" si="318"/>
        <v>603.68620700000008</v>
      </c>
      <c r="AG247" s="25">
        <f t="shared" si="319"/>
        <v>0</v>
      </c>
      <c r="AH247" s="25">
        <f t="shared" si="320"/>
        <v>5355.7037930000006</v>
      </c>
      <c r="AI247" s="25">
        <f t="shared" si="321"/>
        <v>5355.7037930000006</v>
      </c>
      <c r="AJ247" s="19" t="s">
        <v>52</v>
      </c>
    </row>
    <row r="248" spans="1:36" outlineLevel="3" x14ac:dyDescent="0.25">
      <c r="A248" s="102" t="s">
        <v>108</v>
      </c>
      <c r="B248" s="10">
        <v>424.13</v>
      </c>
      <c r="C248" s="10">
        <v>3820.39</v>
      </c>
      <c r="N248" s="23">
        <f t="shared" si="302"/>
        <v>3820.39</v>
      </c>
      <c r="O248" s="23">
        <f t="shared" si="303"/>
        <v>4244.5199999999995</v>
      </c>
      <c r="P248" s="129"/>
      <c r="Q248" s="130">
        <v>0.1013</v>
      </c>
      <c r="R248" s="11">
        <f t="shared" si="304"/>
        <v>0</v>
      </c>
      <c r="S248" s="6">
        <f t="shared" si="305"/>
        <v>3820.39</v>
      </c>
      <c r="T248" s="20">
        <f t="shared" si="306"/>
        <v>3820.39</v>
      </c>
      <c r="U248" s="6">
        <f t="shared" si="307"/>
        <v>0</v>
      </c>
      <c r="V248" s="6">
        <f t="shared" si="308"/>
        <v>387.00550699999997</v>
      </c>
      <c r="W248" s="20">
        <f t="shared" si="309"/>
        <v>387.00550699999997</v>
      </c>
      <c r="X248" s="6">
        <f t="shared" si="310"/>
        <v>0</v>
      </c>
      <c r="Y248" s="6">
        <f t="shared" si="311"/>
        <v>3433.384493</v>
      </c>
      <c r="Z248" s="20">
        <f t="shared" si="312"/>
        <v>3433.384493</v>
      </c>
      <c r="AA248" s="25">
        <f t="shared" si="313"/>
        <v>0</v>
      </c>
      <c r="AB248" s="25">
        <f t="shared" si="314"/>
        <v>4244.5199999999995</v>
      </c>
      <c r="AC248" s="25">
        <f t="shared" si="315"/>
        <v>4244.5199999999995</v>
      </c>
      <c r="AD248" s="25">
        <f t="shared" si="316"/>
        <v>0</v>
      </c>
      <c r="AE248" s="25">
        <f t="shared" si="317"/>
        <v>429.96987599999994</v>
      </c>
      <c r="AF248" s="25">
        <f t="shared" si="318"/>
        <v>429.96987599999994</v>
      </c>
      <c r="AG248" s="25">
        <f t="shared" si="319"/>
        <v>0</v>
      </c>
      <c r="AH248" s="25">
        <f t="shared" si="320"/>
        <v>3814.5501239999994</v>
      </c>
      <c r="AI248" s="25">
        <f t="shared" si="321"/>
        <v>3814.5501239999994</v>
      </c>
      <c r="AJ248" s="19" t="s">
        <v>52</v>
      </c>
    </row>
    <row r="249" spans="1:36" outlineLevel="3" x14ac:dyDescent="0.25">
      <c r="A249" s="102" t="s">
        <v>108</v>
      </c>
      <c r="B249" s="10">
        <v>20114.349999999999</v>
      </c>
      <c r="C249" s="10">
        <v>5952.86</v>
      </c>
      <c r="N249" s="23">
        <f t="shared" si="302"/>
        <v>5952.86</v>
      </c>
      <c r="O249" s="23">
        <f t="shared" si="303"/>
        <v>26067.21</v>
      </c>
      <c r="P249" s="129"/>
      <c r="Q249" s="130">
        <v>0.1013</v>
      </c>
      <c r="R249" s="11">
        <f t="shared" si="304"/>
        <v>0</v>
      </c>
      <c r="S249" s="6">
        <f t="shared" si="305"/>
        <v>5952.86</v>
      </c>
      <c r="T249" s="20">
        <f t="shared" si="306"/>
        <v>5952.86</v>
      </c>
      <c r="U249" s="6">
        <f t="shared" si="307"/>
        <v>0</v>
      </c>
      <c r="V249" s="6">
        <f t="shared" si="308"/>
        <v>603.02471800000001</v>
      </c>
      <c r="W249" s="20">
        <f t="shared" si="309"/>
        <v>603.02471800000001</v>
      </c>
      <c r="X249" s="6">
        <f t="shared" si="310"/>
        <v>0</v>
      </c>
      <c r="Y249" s="6">
        <f t="shared" si="311"/>
        <v>5349.835282</v>
      </c>
      <c r="Z249" s="20">
        <f t="shared" si="312"/>
        <v>5349.835282</v>
      </c>
      <c r="AA249" s="25">
        <f t="shared" si="313"/>
        <v>0</v>
      </c>
      <c r="AB249" s="25">
        <f t="shared" si="314"/>
        <v>26067.21</v>
      </c>
      <c r="AC249" s="25">
        <f t="shared" si="315"/>
        <v>26067.21</v>
      </c>
      <c r="AD249" s="25">
        <f t="shared" si="316"/>
        <v>0</v>
      </c>
      <c r="AE249" s="25">
        <f t="shared" si="317"/>
        <v>2640.608373</v>
      </c>
      <c r="AF249" s="25">
        <f t="shared" si="318"/>
        <v>2640.608373</v>
      </c>
      <c r="AG249" s="25">
        <f t="shared" si="319"/>
        <v>0</v>
      </c>
      <c r="AH249" s="25">
        <f t="shared" si="320"/>
        <v>23426.601627</v>
      </c>
      <c r="AI249" s="25">
        <f t="shared" si="321"/>
        <v>23426.601627</v>
      </c>
      <c r="AJ249" s="19" t="s">
        <v>52</v>
      </c>
    </row>
    <row r="250" spans="1:36" outlineLevel="2" x14ac:dyDescent="0.25">
      <c r="A250" s="102"/>
      <c r="B250" s="108"/>
      <c r="C250" s="108"/>
      <c r="D250" s="101"/>
      <c r="E250" s="101"/>
      <c r="F250" s="101"/>
      <c r="G250" s="101"/>
      <c r="H250" s="101"/>
      <c r="I250" s="101"/>
      <c r="J250" s="101"/>
      <c r="K250" s="101"/>
      <c r="L250" s="101"/>
      <c r="M250" s="101"/>
      <c r="N250" s="109"/>
      <c r="O250" s="109"/>
      <c r="P250" s="129"/>
      <c r="Q250" s="130"/>
      <c r="R250" s="11">
        <f t="shared" ref="R250:Z250" si="322">SUBTOTAL(9,R237:R249)</f>
        <v>0</v>
      </c>
      <c r="S250" s="6">
        <f t="shared" si="322"/>
        <v>164820.44</v>
      </c>
      <c r="T250" s="20">
        <f t="shared" si="322"/>
        <v>164820.44</v>
      </c>
      <c r="U250" s="6">
        <f t="shared" si="322"/>
        <v>0</v>
      </c>
      <c r="V250" s="6">
        <f t="shared" si="322"/>
        <v>16696.310572000002</v>
      </c>
      <c r="W250" s="20">
        <f t="shared" si="322"/>
        <v>16696.310572000002</v>
      </c>
      <c r="X250" s="6">
        <f t="shared" si="322"/>
        <v>0</v>
      </c>
      <c r="Y250" s="6">
        <f t="shared" si="322"/>
        <v>148124.12942800001</v>
      </c>
      <c r="Z250" s="20">
        <f t="shared" si="322"/>
        <v>148124.12942800001</v>
      </c>
      <c r="AA250" s="25"/>
      <c r="AB250" s="25"/>
      <c r="AC250" s="25"/>
      <c r="AD250" s="25"/>
      <c r="AE250" s="25"/>
      <c r="AF250" s="25"/>
      <c r="AG250" s="25"/>
      <c r="AH250" s="25"/>
      <c r="AI250" s="25"/>
      <c r="AJ250" s="131" t="s">
        <v>268</v>
      </c>
    </row>
    <row r="251" spans="1:36" outlineLevel="3" x14ac:dyDescent="0.25">
      <c r="A251" s="102" t="s">
        <v>108</v>
      </c>
      <c r="B251" s="10">
        <v>32.9</v>
      </c>
      <c r="C251" s="10">
        <v>327</v>
      </c>
      <c r="N251" s="23">
        <f t="shared" ref="N251:N256" si="323">C251</f>
        <v>327</v>
      </c>
      <c r="O251" s="23">
        <f t="shared" ref="O251:O256" si="324">SUM(B251:M251)</f>
        <v>359.9</v>
      </c>
      <c r="P251" s="129"/>
      <c r="Q251" s="130">
        <v>0.1086</v>
      </c>
      <c r="R251" s="11">
        <f t="shared" ref="R251:R256" si="325">IF(LEFT(AJ251,6)="Direct",N251,0)</f>
        <v>0</v>
      </c>
      <c r="S251" s="6">
        <f t="shared" ref="S251:S256" si="326">N251-R251</f>
        <v>327</v>
      </c>
      <c r="T251" s="20">
        <f t="shared" ref="T251:T256" si="327">R251+S251</f>
        <v>327</v>
      </c>
      <c r="U251" s="6">
        <f t="shared" ref="U251:U256" si="328">IF(LEFT(AJ251,9)="direct-wa", N251,0)</f>
        <v>0</v>
      </c>
      <c r="V251" s="6">
        <f t="shared" ref="V251:V256" si="329">IF(AJ251="direct-wa",0,N251*Q251)</f>
        <v>35.5122</v>
      </c>
      <c r="W251" s="20">
        <f t="shared" ref="W251:W256" si="330">U251+V251</f>
        <v>35.5122</v>
      </c>
      <c r="X251" s="6">
        <f t="shared" ref="X251:X256" si="331">IF(LEFT(AJ251,9)="direct-or",N251,0)</f>
        <v>0</v>
      </c>
      <c r="Y251" s="6">
        <f t="shared" ref="Y251:Y256" si="332">S251-V251</f>
        <v>291.48779999999999</v>
      </c>
      <c r="Z251" s="20">
        <f t="shared" ref="Z251:Z256" si="333">X251+Y251</f>
        <v>291.48779999999999</v>
      </c>
      <c r="AA251" s="25">
        <f t="shared" ref="AA251:AA256" si="334">IF(LEFT(AJ251,6)="Direct",O251,0)</f>
        <v>0</v>
      </c>
      <c r="AB251" s="25">
        <f t="shared" ref="AB251:AB256" si="335">O251-AA251</f>
        <v>359.9</v>
      </c>
      <c r="AC251" s="25">
        <f t="shared" ref="AC251:AC256" si="336">AA251+AB251</f>
        <v>359.9</v>
      </c>
      <c r="AD251" s="25">
        <f t="shared" ref="AD251:AD256" si="337">IF(LEFT(AJ251,9)="direct-wa", O251,0)</f>
        <v>0</v>
      </c>
      <c r="AE251" s="25">
        <f t="shared" ref="AE251:AE256" si="338">IF(AJ251="direct-wa",0,O251*Q251)</f>
        <v>39.085139999999996</v>
      </c>
      <c r="AF251" s="25">
        <f t="shared" ref="AF251:AF256" si="339">AD251+AE251</f>
        <v>39.085139999999996</v>
      </c>
      <c r="AG251" s="25">
        <f t="shared" ref="AG251:AG256" si="340">IF(LEFT(AJ251,9)="direct-or",O251,0)</f>
        <v>0</v>
      </c>
      <c r="AH251" s="25">
        <f t="shared" ref="AH251:AH256" si="341">AB251-AE251</f>
        <v>320.81485999999995</v>
      </c>
      <c r="AI251" s="25">
        <f t="shared" ref="AI251:AI256" si="342">AG251+AH251</f>
        <v>320.81485999999995</v>
      </c>
      <c r="AJ251" s="19" t="s">
        <v>60</v>
      </c>
    </row>
    <row r="252" spans="1:36" outlineLevel="3" x14ac:dyDescent="0.25">
      <c r="A252" s="102" t="s">
        <v>108</v>
      </c>
      <c r="B252" s="10">
        <v>542.84</v>
      </c>
      <c r="C252" s="10">
        <v>122.14</v>
      </c>
      <c r="N252" s="23">
        <f t="shared" si="323"/>
        <v>122.14</v>
      </c>
      <c r="O252" s="23">
        <f t="shared" si="324"/>
        <v>664.98</v>
      </c>
      <c r="P252" s="129"/>
      <c r="Q252" s="130">
        <v>0.1086</v>
      </c>
      <c r="R252" s="11">
        <f t="shared" si="325"/>
        <v>0</v>
      </c>
      <c r="S252" s="6">
        <f t="shared" si="326"/>
        <v>122.14</v>
      </c>
      <c r="T252" s="20">
        <f t="shared" si="327"/>
        <v>122.14</v>
      </c>
      <c r="U252" s="6">
        <f t="shared" si="328"/>
        <v>0</v>
      </c>
      <c r="V252" s="6">
        <f t="shared" si="329"/>
        <v>13.264404000000001</v>
      </c>
      <c r="W252" s="20">
        <f t="shared" si="330"/>
        <v>13.264404000000001</v>
      </c>
      <c r="X252" s="6">
        <f t="shared" si="331"/>
        <v>0</v>
      </c>
      <c r="Y252" s="6">
        <f t="shared" si="332"/>
        <v>108.875596</v>
      </c>
      <c r="Z252" s="20">
        <f t="shared" si="333"/>
        <v>108.875596</v>
      </c>
      <c r="AA252" s="25">
        <f t="shared" si="334"/>
        <v>0</v>
      </c>
      <c r="AB252" s="25">
        <f t="shared" si="335"/>
        <v>664.98</v>
      </c>
      <c r="AC252" s="25">
        <f t="shared" si="336"/>
        <v>664.98</v>
      </c>
      <c r="AD252" s="25">
        <f t="shared" si="337"/>
        <v>0</v>
      </c>
      <c r="AE252" s="25">
        <f t="shared" si="338"/>
        <v>72.216828000000007</v>
      </c>
      <c r="AF252" s="25">
        <f t="shared" si="339"/>
        <v>72.216828000000007</v>
      </c>
      <c r="AG252" s="25">
        <f t="shared" si="340"/>
        <v>0</v>
      </c>
      <c r="AH252" s="25">
        <f t="shared" si="341"/>
        <v>592.76317200000005</v>
      </c>
      <c r="AI252" s="25">
        <f t="shared" si="342"/>
        <v>592.76317200000005</v>
      </c>
      <c r="AJ252" s="19" t="s">
        <v>60</v>
      </c>
    </row>
    <row r="253" spans="1:36" outlineLevel="3" x14ac:dyDescent="0.25">
      <c r="A253" s="102" t="s">
        <v>108</v>
      </c>
      <c r="B253" s="10">
        <v>5937.33</v>
      </c>
      <c r="C253" s="10">
        <v>5704.21</v>
      </c>
      <c r="N253" s="23">
        <f t="shared" si="323"/>
        <v>5704.21</v>
      </c>
      <c r="O253" s="23">
        <f t="shared" si="324"/>
        <v>11641.54</v>
      </c>
      <c r="P253" s="129"/>
      <c r="Q253" s="130">
        <v>0.1086</v>
      </c>
      <c r="R253" s="11">
        <f t="shared" si="325"/>
        <v>0</v>
      </c>
      <c r="S253" s="6">
        <f t="shared" si="326"/>
        <v>5704.21</v>
      </c>
      <c r="T253" s="20">
        <f t="shared" si="327"/>
        <v>5704.21</v>
      </c>
      <c r="U253" s="6">
        <f t="shared" si="328"/>
        <v>0</v>
      </c>
      <c r="V253" s="6">
        <f t="shared" si="329"/>
        <v>619.47720600000002</v>
      </c>
      <c r="W253" s="20">
        <f t="shared" si="330"/>
        <v>619.47720600000002</v>
      </c>
      <c r="X253" s="6">
        <f t="shared" si="331"/>
        <v>0</v>
      </c>
      <c r="Y253" s="6">
        <f t="shared" si="332"/>
        <v>5084.7327939999996</v>
      </c>
      <c r="Z253" s="20">
        <f t="shared" si="333"/>
        <v>5084.7327939999996</v>
      </c>
      <c r="AA253" s="25">
        <f t="shared" si="334"/>
        <v>0</v>
      </c>
      <c r="AB253" s="25">
        <f t="shared" si="335"/>
        <v>11641.54</v>
      </c>
      <c r="AC253" s="25">
        <f t="shared" si="336"/>
        <v>11641.54</v>
      </c>
      <c r="AD253" s="25">
        <f t="shared" si="337"/>
        <v>0</v>
      </c>
      <c r="AE253" s="25">
        <f t="shared" si="338"/>
        <v>1264.271244</v>
      </c>
      <c r="AF253" s="25">
        <f t="shared" si="339"/>
        <v>1264.271244</v>
      </c>
      <c r="AG253" s="25">
        <f t="shared" si="340"/>
        <v>0</v>
      </c>
      <c r="AH253" s="25">
        <f t="shared" si="341"/>
        <v>10377.268756000001</v>
      </c>
      <c r="AI253" s="25">
        <f t="shared" si="342"/>
        <v>10377.268756000001</v>
      </c>
      <c r="AJ253" s="19" t="s">
        <v>60</v>
      </c>
    </row>
    <row r="254" spans="1:36" outlineLevel="3" x14ac:dyDescent="0.25">
      <c r="A254" s="102" t="s">
        <v>108</v>
      </c>
      <c r="B254" s="10">
        <v>1936.31</v>
      </c>
      <c r="C254" s="10">
        <v>275.64</v>
      </c>
      <c r="N254" s="23">
        <f t="shared" si="323"/>
        <v>275.64</v>
      </c>
      <c r="O254" s="23">
        <f t="shared" si="324"/>
        <v>2211.9499999999998</v>
      </c>
      <c r="P254" s="129"/>
      <c r="Q254" s="130">
        <v>0.1086</v>
      </c>
      <c r="R254" s="11">
        <f t="shared" si="325"/>
        <v>0</v>
      </c>
      <c r="S254" s="6">
        <f t="shared" si="326"/>
        <v>275.64</v>
      </c>
      <c r="T254" s="20">
        <f t="shared" si="327"/>
        <v>275.64</v>
      </c>
      <c r="U254" s="6">
        <f t="shared" si="328"/>
        <v>0</v>
      </c>
      <c r="V254" s="6">
        <f t="shared" si="329"/>
        <v>29.934504</v>
      </c>
      <c r="W254" s="20">
        <f t="shared" si="330"/>
        <v>29.934504</v>
      </c>
      <c r="X254" s="6">
        <f t="shared" si="331"/>
        <v>0</v>
      </c>
      <c r="Y254" s="6">
        <f t="shared" si="332"/>
        <v>245.70549599999998</v>
      </c>
      <c r="Z254" s="20">
        <f t="shared" si="333"/>
        <v>245.70549599999998</v>
      </c>
      <c r="AA254" s="25">
        <f t="shared" si="334"/>
        <v>0</v>
      </c>
      <c r="AB254" s="25">
        <f t="shared" si="335"/>
        <v>2211.9499999999998</v>
      </c>
      <c r="AC254" s="25">
        <f t="shared" si="336"/>
        <v>2211.9499999999998</v>
      </c>
      <c r="AD254" s="25">
        <f t="shared" si="337"/>
        <v>0</v>
      </c>
      <c r="AE254" s="25">
        <f t="shared" si="338"/>
        <v>240.21776999999997</v>
      </c>
      <c r="AF254" s="25">
        <f t="shared" si="339"/>
        <v>240.21776999999997</v>
      </c>
      <c r="AG254" s="25">
        <f t="shared" si="340"/>
        <v>0</v>
      </c>
      <c r="AH254" s="25">
        <f t="shared" si="341"/>
        <v>1971.7322299999998</v>
      </c>
      <c r="AI254" s="25">
        <f t="shared" si="342"/>
        <v>1971.7322299999998</v>
      </c>
      <c r="AJ254" s="19" t="s">
        <v>60</v>
      </c>
    </row>
    <row r="255" spans="1:36" outlineLevel="3" x14ac:dyDescent="0.25">
      <c r="A255" s="102" t="s">
        <v>108</v>
      </c>
      <c r="B255" s="10">
        <v>26.68</v>
      </c>
      <c r="C255" s="10">
        <v>720.85</v>
      </c>
      <c r="N255" s="23">
        <f t="shared" si="323"/>
        <v>720.85</v>
      </c>
      <c r="O255" s="23">
        <f t="shared" si="324"/>
        <v>747.53</v>
      </c>
      <c r="P255" s="129"/>
      <c r="Q255" s="130">
        <v>0.1086</v>
      </c>
      <c r="R255" s="11">
        <f t="shared" si="325"/>
        <v>0</v>
      </c>
      <c r="S255" s="6">
        <f t="shared" si="326"/>
        <v>720.85</v>
      </c>
      <c r="T255" s="20">
        <f t="shared" si="327"/>
        <v>720.85</v>
      </c>
      <c r="U255" s="6">
        <f t="shared" si="328"/>
        <v>0</v>
      </c>
      <c r="V255" s="6">
        <f t="shared" si="329"/>
        <v>78.284310000000005</v>
      </c>
      <c r="W255" s="20">
        <f t="shared" si="330"/>
        <v>78.284310000000005</v>
      </c>
      <c r="X255" s="6">
        <f t="shared" si="331"/>
        <v>0</v>
      </c>
      <c r="Y255" s="6">
        <f t="shared" si="332"/>
        <v>642.56569000000002</v>
      </c>
      <c r="Z255" s="20">
        <f t="shared" si="333"/>
        <v>642.56569000000002</v>
      </c>
      <c r="AA255" s="25">
        <f t="shared" si="334"/>
        <v>0</v>
      </c>
      <c r="AB255" s="25">
        <f t="shared" si="335"/>
        <v>747.53</v>
      </c>
      <c r="AC255" s="25">
        <f t="shared" si="336"/>
        <v>747.53</v>
      </c>
      <c r="AD255" s="25">
        <f t="shared" si="337"/>
        <v>0</v>
      </c>
      <c r="AE255" s="25">
        <f t="shared" si="338"/>
        <v>81.181758000000002</v>
      </c>
      <c r="AF255" s="25">
        <f t="shared" si="339"/>
        <v>81.181758000000002</v>
      </c>
      <c r="AG255" s="25">
        <f t="shared" si="340"/>
        <v>0</v>
      </c>
      <c r="AH255" s="25">
        <f t="shared" si="341"/>
        <v>666.34824200000003</v>
      </c>
      <c r="AI255" s="25">
        <f t="shared" si="342"/>
        <v>666.34824200000003</v>
      </c>
      <c r="AJ255" s="19" t="s">
        <v>60</v>
      </c>
    </row>
    <row r="256" spans="1:36" outlineLevel="3" x14ac:dyDescent="0.25">
      <c r="A256" s="102" t="s">
        <v>108</v>
      </c>
      <c r="B256" s="10"/>
      <c r="C256" s="10">
        <v>135.71</v>
      </c>
      <c r="N256" s="23">
        <f t="shared" si="323"/>
        <v>135.71</v>
      </c>
      <c r="O256" s="23">
        <f t="shared" si="324"/>
        <v>135.71</v>
      </c>
      <c r="P256" s="129"/>
      <c r="Q256" s="130">
        <v>0.1086</v>
      </c>
      <c r="R256" s="11">
        <f t="shared" si="325"/>
        <v>0</v>
      </c>
      <c r="S256" s="6">
        <f t="shared" si="326"/>
        <v>135.71</v>
      </c>
      <c r="T256" s="20">
        <f t="shared" si="327"/>
        <v>135.71</v>
      </c>
      <c r="U256" s="6">
        <f t="shared" si="328"/>
        <v>0</v>
      </c>
      <c r="V256" s="6">
        <f t="shared" si="329"/>
        <v>14.738106000000002</v>
      </c>
      <c r="W256" s="20">
        <f t="shared" si="330"/>
        <v>14.738106000000002</v>
      </c>
      <c r="X256" s="6">
        <f t="shared" si="331"/>
        <v>0</v>
      </c>
      <c r="Y256" s="6">
        <f t="shared" si="332"/>
        <v>120.97189400000001</v>
      </c>
      <c r="Z256" s="20">
        <f t="shared" si="333"/>
        <v>120.97189400000001</v>
      </c>
      <c r="AA256" s="25">
        <f t="shared" si="334"/>
        <v>0</v>
      </c>
      <c r="AB256" s="25">
        <f t="shared" si="335"/>
        <v>135.71</v>
      </c>
      <c r="AC256" s="25">
        <f t="shared" si="336"/>
        <v>135.71</v>
      </c>
      <c r="AD256" s="25">
        <f t="shared" si="337"/>
        <v>0</v>
      </c>
      <c r="AE256" s="25">
        <f t="shared" si="338"/>
        <v>14.738106000000002</v>
      </c>
      <c r="AF256" s="25">
        <f t="shared" si="339"/>
        <v>14.738106000000002</v>
      </c>
      <c r="AG256" s="25">
        <f t="shared" si="340"/>
        <v>0</v>
      </c>
      <c r="AH256" s="25">
        <f t="shared" si="341"/>
        <v>120.97189400000001</v>
      </c>
      <c r="AI256" s="25">
        <f t="shared" si="342"/>
        <v>120.97189400000001</v>
      </c>
      <c r="AJ256" s="19" t="s">
        <v>64</v>
      </c>
    </row>
    <row r="257" spans="1:36" outlineLevel="2" x14ac:dyDescent="0.25">
      <c r="A257" s="102"/>
      <c r="B257" s="108"/>
      <c r="C257" s="108"/>
      <c r="D257" s="101"/>
      <c r="E257" s="101"/>
      <c r="F257" s="101"/>
      <c r="G257" s="101"/>
      <c r="H257" s="101"/>
      <c r="I257" s="101"/>
      <c r="J257" s="101"/>
      <c r="K257" s="101"/>
      <c r="L257" s="101"/>
      <c r="M257" s="101"/>
      <c r="N257" s="109"/>
      <c r="O257" s="109"/>
      <c r="P257" s="129"/>
      <c r="Q257" s="130"/>
      <c r="R257" s="11">
        <f t="shared" ref="R257:Z257" si="343">SUBTOTAL(9,R251:R256)</f>
        <v>0</v>
      </c>
      <c r="S257" s="6">
        <f t="shared" si="343"/>
        <v>7285.5500000000011</v>
      </c>
      <c r="T257" s="20">
        <f t="shared" si="343"/>
        <v>7285.5500000000011</v>
      </c>
      <c r="U257" s="6">
        <f t="shared" si="343"/>
        <v>0</v>
      </c>
      <c r="V257" s="6">
        <f t="shared" si="343"/>
        <v>791.21073000000001</v>
      </c>
      <c r="W257" s="20">
        <f t="shared" si="343"/>
        <v>791.21073000000001</v>
      </c>
      <c r="X257" s="6">
        <f t="shared" si="343"/>
        <v>0</v>
      </c>
      <c r="Y257" s="6">
        <f t="shared" si="343"/>
        <v>6494.3392699999995</v>
      </c>
      <c r="Z257" s="20">
        <f t="shared" si="343"/>
        <v>6494.3392699999995</v>
      </c>
      <c r="AA257" s="25"/>
      <c r="AB257" s="25"/>
      <c r="AC257" s="25"/>
      <c r="AD257" s="25"/>
      <c r="AE257" s="25"/>
      <c r="AF257" s="25"/>
      <c r="AG257" s="25"/>
      <c r="AH257" s="25"/>
      <c r="AI257" s="25"/>
      <c r="AJ257" s="131" t="s">
        <v>266</v>
      </c>
    </row>
    <row r="258" spans="1:36" outlineLevel="3" x14ac:dyDescent="0.25">
      <c r="A258" s="102" t="s">
        <v>108</v>
      </c>
      <c r="B258" s="10">
        <v>2411.67</v>
      </c>
      <c r="C258" s="10">
        <v>8632.9599999999991</v>
      </c>
      <c r="N258" s="23">
        <f t="shared" ref="N258:N267" si="344">C258</f>
        <v>8632.9599999999991</v>
      </c>
      <c r="O258" s="23">
        <f t="shared" ref="O258:O267" si="345">SUM(B258:M258)</f>
        <v>11044.63</v>
      </c>
      <c r="P258" s="129"/>
      <c r="Q258" s="130">
        <v>0</v>
      </c>
      <c r="R258" s="11">
        <f t="shared" ref="R258:R267" si="346">IF(LEFT(AJ258,6)="Direct",N258,0)</f>
        <v>8632.9599999999991</v>
      </c>
      <c r="S258" s="6">
        <f t="shared" ref="S258:S267" si="347">N258-R258</f>
        <v>0</v>
      </c>
      <c r="T258" s="20">
        <f t="shared" ref="T258:T267" si="348">R258+S258</f>
        <v>8632.9599999999991</v>
      </c>
      <c r="U258" s="6">
        <f t="shared" ref="U258:U267" si="349">IF(LEFT(AJ258,9)="direct-wa", N258,0)</f>
        <v>0</v>
      </c>
      <c r="V258" s="6">
        <f t="shared" ref="V258:V267" si="350">IF(AJ258="direct-wa",0,N258*Q258)</f>
        <v>0</v>
      </c>
      <c r="W258" s="20">
        <f t="shared" ref="W258:W267" si="351">U258+V258</f>
        <v>0</v>
      </c>
      <c r="X258" s="6">
        <f t="shared" ref="X258:X267" si="352">IF(LEFT(AJ258,9)="direct-or",N258,0)</f>
        <v>8632.9599999999991</v>
      </c>
      <c r="Y258" s="6">
        <f t="shared" ref="Y258:Y267" si="353">S258-V258</f>
        <v>0</v>
      </c>
      <c r="Z258" s="20">
        <f t="shared" ref="Z258:Z267" si="354">X258+Y258</f>
        <v>8632.9599999999991</v>
      </c>
      <c r="AA258" s="25">
        <f t="shared" ref="AA258:AA267" si="355">IF(LEFT(AJ258,6)="Direct",O258,0)</f>
        <v>11044.63</v>
      </c>
      <c r="AB258" s="25">
        <f t="shared" ref="AB258:AB267" si="356">O258-AA258</f>
        <v>0</v>
      </c>
      <c r="AC258" s="25">
        <f t="shared" ref="AC258:AC267" si="357">AA258+AB258</f>
        <v>11044.63</v>
      </c>
      <c r="AD258" s="25">
        <f t="shared" ref="AD258:AD267" si="358">IF(LEFT(AJ258,9)="direct-wa", O258,0)</f>
        <v>0</v>
      </c>
      <c r="AE258" s="25">
        <f t="shared" ref="AE258:AE267" si="359">IF(AJ258="direct-wa",0,O258*Q258)</f>
        <v>0</v>
      </c>
      <c r="AF258" s="25">
        <f t="shared" ref="AF258:AF267" si="360">AD258+AE258</f>
        <v>0</v>
      </c>
      <c r="AG258" s="25">
        <f t="shared" ref="AG258:AG267" si="361">IF(LEFT(AJ258,9)="direct-or",O258,0)</f>
        <v>11044.63</v>
      </c>
      <c r="AH258" s="25">
        <f t="shared" ref="AH258:AH267" si="362">AB258-AE258</f>
        <v>0</v>
      </c>
      <c r="AI258" s="25">
        <f t="shared" ref="AI258:AI267" si="363">AG258+AH258</f>
        <v>11044.63</v>
      </c>
      <c r="AJ258" s="19" t="s">
        <v>61</v>
      </c>
    </row>
    <row r="259" spans="1:36" outlineLevel="3" x14ac:dyDescent="0.25">
      <c r="A259" s="102" t="s">
        <v>108</v>
      </c>
      <c r="B259" s="10">
        <v>71.94</v>
      </c>
      <c r="C259" s="10">
        <v>0</v>
      </c>
      <c r="N259" s="23">
        <f t="shared" si="344"/>
        <v>0</v>
      </c>
      <c r="O259" s="23">
        <f t="shared" si="345"/>
        <v>71.94</v>
      </c>
      <c r="P259" s="129"/>
      <c r="Q259" s="130">
        <v>0</v>
      </c>
      <c r="R259" s="11">
        <f t="shared" si="346"/>
        <v>0</v>
      </c>
      <c r="S259" s="6">
        <f t="shared" si="347"/>
        <v>0</v>
      </c>
      <c r="T259" s="20">
        <f t="shared" si="348"/>
        <v>0</v>
      </c>
      <c r="U259" s="6">
        <f t="shared" si="349"/>
        <v>0</v>
      </c>
      <c r="V259" s="6">
        <f t="shared" si="350"/>
        <v>0</v>
      </c>
      <c r="W259" s="20">
        <f t="shared" si="351"/>
        <v>0</v>
      </c>
      <c r="X259" s="6">
        <f t="shared" si="352"/>
        <v>0</v>
      </c>
      <c r="Y259" s="6">
        <f t="shared" si="353"/>
        <v>0</v>
      </c>
      <c r="Z259" s="20">
        <f t="shared" si="354"/>
        <v>0</v>
      </c>
      <c r="AA259" s="25">
        <f t="shared" si="355"/>
        <v>71.94</v>
      </c>
      <c r="AB259" s="25">
        <f t="shared" si="356"/>
        <v>0</v>
      </c>
      <c r="AC259" s="25">
        <f t="shared" si="357"/>
        <v>71.94</v>
      </c>
      <c r="AD259" s="25">
        <f t="shared" si="358"/>
        <v>0</v>
      </c>
      <c r="AE259" s="25">
        <f t="shared" si="359"/>
        <v>0</v>
      </c>
      <c r="AF259" s="25">
        <f t="shared" si="360"/>
        <v>0</v>
      </c>
      <c r="AG259" s="25">
        <f t="shared" si="361"/>
        <v>71.94</v>
      </c>
      <c r="AH259" s="25">
        <f t="shared" si="362"/>
        <v>0</v>
      </c>
      <c r="AI259" s="25">
        <f t="shared" si="363"/>
        <v>71.94</v>
      </c>
      <c r="AJ259" s="19" t="s">
        <v>61</v>
      </c>
    </row>
    <row r="260" spans="1:36" outlineLevel="3" x14ac:dyDescent="0.25">
      <c r="A260" s="102" t="s">
        <v>108</v>
      </c>
      <c r="B260" s="10">
        <v>876.17</v>
      </c>
      <c r="C260" s="10">
        <v>4172.16</v>
      </c>
      <c r="N260" s="23">
        <f t="shared" si="344"/>
        <v>4172.16</v>
      </c>
      <c r="O260" s="23">
        <f t="shared" si="345"/>
        <v>5048.33</v>
      </c>
      <c r="P260" s="129"/>
      <c r="Q260" s="130">
        <v>0</v>
      </c>
      <c r="R260" s="11">
        <f t="shared" si="346"/>
        <v>4172.16</v>
      </c>
      <c r="S260" s="6">
        <f t="shared" si="347"/>
        <v>0</v>
      </c>
      <c r="T260" s="20">
        <f t="shared" si="348"/>
        <v>4172.16</v>
      </c>
      <c r="U260" s="6">
        <f t="shared" si="349"/>
        <v>0</v>
      </c>
      <c r="V260" s="6">
        <f t="shared" si="350"/>
        <v>0</v>
      </c>
      <c r="W260" s="20">
        <f t="shared" si="351"/>
        <v>0</v>
      </c>
      <c r="X260" s="6">
        <f t="shared" si="352"/>
        <v>4172.16</v>
      </c>
      <c r="Y260" s="6">
        <f t="shared" si="353"/>
        <v>0</v>
      </c>
      <c r="Z260" s="20">
        <f t="shared" si="354"/>
        <v>4172.16</v>
      </c>
      <c r="AA260" s="25">
        <f t="shared" si="355"/>
        <v>5048.33</v>
      </c>
      <c r="AB260" s="25">
        <f t="shared" si="356"/>
        <v>0</v>
      </c>
      <c r="AC260" s="25">
        <f t="shared" si="357"/>
        <v>5048.33</v>
      </c>
      <c r="AD260" s="25">
        <f t="shared" si="358"/>
        <v>0</v>
      </c>
      <c r="AE260" s="25">
        <f t="shared" si="359"/>
        <v>0</v>
      </c>
      <c r="AF260" s="25">
        <f t="shared" si="360"/>
        <v>0</v>
      </c>
      <c r="AG260" s="25">
        <f t="shared" si="361"/>
        <v>5048.33</v>
      </c>
      <c r="AH260" s="25">
        <f t="shared" si="362"/>
        <v>0</v>
      </c>
      <c r="AI260" s="25">
        <f t="shared" si="363"/>
        <v>5048.33</v>
      </c>
      <c r="AJ260" s="19" t="s">
        <v>61</v>
      </c>
    </row>
    <row r="261" spans="1:36" outlineLevel="3" x14ac:dyDescent="0.25">
      <c r="A261" s="102" t="s">
        <v>108</v>
      </c>
      <c r="B261" s="10">
        <v>1335.26</v>
      </c>
      <c r="C261" s="10">
        <v>1043.4000000000001</v>
      </c>
      <c r="N261" s="23">
        <f t="shared" si="344"/>
        <v>1043.4000000000001</v>
      </c>
      <c r="O261" s="23">
        <f t="shared" si="345"/>
        <v>2378.66</v>
      </c>
      <c r="P261" s="129"/>
      <c r="Q261" s="130">
        <v>0</v>
      </c>
      <c r="R261" s="11">
        <f t="shared" si="346"/>
        <v>1043.4000000000001</v>
      </c>
      <c r="S261" s="6">
        <f t="shared" si="347"/>
        <v>0</v>
      </c>
      <c r="T261" s="20">
        <f t="shared" si="348"/>
        <v>1043.4000000000001</v>
      </c>
      <c r="U261" s="6">
        <f t="shared" si="349"/>
        <v>0</v>
      </c>
      <c r="V261" s="6">
        <f t="shared" si="350"/>
        <v>0</v>
      </c>
      <c r="W261" s="20">
        <f t="shared" si="351"/>
        <v>0</v>
      </c>
      <c r="X261" s="6">
        <f t="shared" si="352"/>
        <v>1043.4000000000001</v>
      </c>
      <c r="Y261" s="6">
        <f t="shared" si="353"/>
        <v>0</v>
      </c>
      <c r="Z261" s="20">
        <f t="shared" si="354"/>
        <v>1043.4000000000001</v>
      </c>
      <c r="AA261" s="25">
        <f t="shared" si="355"/>
        <v>2378.66</v>
      </c>
      <c r="AB261" s="25">
        <f t="shared" si="356"/>
        <v>0</v>
      </c>
      <c r="AC261" s="25">
        <f t="shared" si="357"/>
        <v>2378.66</v>
      </c>
      <c r="AD261" s="25">
        <f t="shared" si="358"/>
        <v>0</v>
      </c>
      <c r="AE261" s="25">
        <f t="shared" si="359"/>
        <v>0</v>
      </c>
      <c r="AF261" s="25">
        <f t="shared" si="360"/>
        <v>0</v>
      </c>
      <c r="AG261" s="25">
        <f t="shared" si="361"/>
        <v>2378.66</v>
      </c>
      <c r="AH261" s="25">
        <f t="shared" si="362"/>
        <v>0</v>
      </c>
      <c r="AI261" s="25">
        <f t="shared" si="363"/>
        <v>2378.66</v>
      </c>
      <c r="AJ261" s="19" t="s">
        <v>61</v>
      </c>
    </row>
    <row r="262" spans="1:36" outlineLevel="3" x14ac:dyDescent="0.25">
      <c r="A262" s="102" t="s">
        <v>108</v>
      </c>
      <c r="B262" s="10">
        <v>4362.34</v>
      </c>
      <c r="C262" s="10">
        <v>3333.44</v>
      </c>
      <c r="N262" s="23">
        <f t="shared" si="344"/>
        <v>3333.44</v>
      </c>
      <c r="O262" s="23">
        <f t="shared" si="345"/>
        <v>7695.7800000000007</v>
      </c>
      <c r="P262" s="129"/>
      <c r="Q262" s="130">
        <v>0</v>
      </c>
      <c r="R262" s="11">
        <f t="shared" si="346"/>
        <v>3333.44</v>
      </c>
      <c r="S262" s="6">
        <f t="shared" si="347"/>
        <v>0</v>
      </c>
      <c r="T262" s="20">
        <f t="shared" si="348"/>
        <v>3333.44</v>
      </c>
      <c r="U262" s="6">
        <f t="shared" si="349"/>
        <v>0</v>
      </c>
      <c r="V262" s="6">
        <f t="shared" si="350"/>
        <v>0</v>
      </c>
      <c r="W262" s="20">
        <f t="shared" si="351"/>
        <v>0</v>
      </c>
      <c r="X262" s="6">
        <f t="shared" si="352"/>
        <v>3333.44</v>
      </c>
      <c r="Y262" s="6">
        <f t="shared" si="353"/>
        <v>0</v>
      </c>
      <c r="Z262" s="20">
        <f t="shared" si="354"/>
        <v>3333.44</v>
      </c>
      <c r="AA262" s="25">
        <f t="shared" si="355"/>
        <v>7695.7800000000007</v>
      </c>
      <c r="AB262" s="25">
        <f t="shared" si="356"/>
        <v>0</v>
      </c>
      <c r="AC262" s="25">
        <f t="shared" si="357"/>
        <v>7695.7800000000007</v>
      </c>
      <c r="AD262" s="25">
        <f t="shared" si="358"/>
        <v>0</v>
      </c>
      <c r="AE262" s="25">
        <f t="shared" si="359"/>
        <v>0</v>
      </c>
      <c r="AF262" s="25">
        <f t="shared" si="360"/>
        <v>0</v>
      </c>
      <c r="AG262" s="25">
        <f t="shared" si="361"/>
        <v>7695.7800000000007</v>
      </c>
      <c r="AH262" s="25">
        <f t="shared" si="362"/>
        <v>0</v>
      </c>
      <c r="AI262" s="25">
        <f t="shared" si="363"/>
        <v>7695.7800000000007</v>
      </c>
      <c r="AJ262" s="19" t="s">
        <v>61</v>
      </c>
    </row>
    <row r="263" spans="1:36" outlineLevel="3" x14ac:dyDescent="0.25">
      <c r="A263" s="102" t="s">
        <v>108</v>
      </c>
      <c r="B263" s="10">
        <v>2714.95</v>
      </c>
      <c r="C263" s="10">
        <v>5150.2299999999996</v>
      </c>
      <c r="N263" s="23">
        <f t="shared" si="344"/>
        <v>5150.2299999999996</v>
      </c>
      <c r="O263" s="23">
        <f t="shared" si="345"/>
        <v>7865.1799999999994</v>
      </c>
      <c r="P263" s="129"/>
      <c r="Q263" s="130">
        <v>0</v>
      </c>
      <c r="R263" s="11">
        <f t="shared" si="346"/>
        <v>5150.2299999999996</v>
      </c>
      <c r="S263" s="6">
        <f t="shared" si="347"/>
        <v>0</v>
      </c>
      <c r="T263" s="20">
        <f t="shared" si="348"/>
        <v>5150.2299999999996</v>
      </c>
      <c r="U263" s="6">
        <f t="shared" si="349"/>
        <v>0</v>
      </c>
      <c r="V263" s="6">
        <f t="shared" si="350"/>
        <v>0</v>
      </c>
      <c r="W263" s="20">
        <f t="shared" si="351"/>
        <v>0</v>
      </c>
      <c r="X263" s="6">
        <f t="shared" si="352"/>
        <v>5150.2299999999996</v>
      </c>
      <c r="Y263" s="6">
        <f t="shared" si="353"/>
        <v>0</v>
      </c>
      <c r="Z263" s="20">
        <f t="shared" si="354"/>
        <v>5150.2299999999996</v>
      </c>
      <c r="AA263" s="25">
        <f t="shared" si="355"/>
        <v>7865.1799999999994</v>
      </c>
      <c r="AB263" s="25">
        <f t="shared" si="356"/>
        <v>0</v>
      </c>
      <c r="AC263" s="25">
        <f t="shared" si="357"/>
        <v>7865.1799999999994</v>
      </c>
      <c r="AD263" s="25">
        <f t="shared" si="358"/>
        <v>0</v>
      </c>
      <c r="AE263" s="25">
        <f t="shared" si="359"/>
        <v>0</v>
      </c>
      <c r="AF263" s="25">
        <f t="shared" si="360"/>
        <v>0</v>
      </c>
      <c r="AG263" s="25">
        <f t="shared" si="361"/>
        <v>7865.1799999999994</v>
      </c>
      <c r="AH263" s="25">
        <f t="shared" si="362"/>
        <v>0</v>
      </c>
      <c r="AI263" s="25">
        <f t="shared" si="363"/>
        <v>7865.1799999999994</v>
      </c>
      <c r="AJ263" s="19" t="s">
        <v>61</v>
      </c>
    </row>
    <row r="264" spans="1:36" outlineLevel="3" x14ac:dyDescent="0.25">
      <c r="A264" s="102" t="s">
        <v>108</v>
      </c>
      <c r="B264" s="10">
        <v>76.25</v>
      </c>
      <c r="C264" s="10">
        <v>1394.94</v>
      </c>
      <c r="N264" s="23">
        <f t="shared" si="344"/>
        <v>1394.94</v>
      </c>
      <c r="O264" s="23">
        <f t="shared" si="345"/>
        <v>1471.19</v>
      </c>
      <c r="P264" s="129"/>
      <c r="Q264" s="130">
        <v>0</v>
      </c>
      <c r="R264" s="11">
        <f t="shared" si="346"/>
        <v>1394.94</v>
      </c>
      <c r="S264" s="6">
        <f t="shared" si="347"/>
        <v>0</v>
      </c>
      <c r="T264" s="20">
        <f t="shared" si="348"/>
        <v>1394.94</v>
      </c>
      <c r="U264" s="6">
        <f t="shared" si="349"/>
        <v>0</v>
      </c>
      <c r="V264" s="6">
        <f t="shared" si="350"/>
        <v>0</v>
      </c>
      <c r="W264" s="20">
        <f t="shared" si="351"/>
        <v>0</v>
      </c>
      <c r="X264" s="6">
        <f t="shared" si="352"/>
        <v>1394.94</v>
      </c>
      <c r="Y264" s="6">
        <f t="shared" si="353"/>
        <v>0</v>
      </c>
      <c r="Z264" s="20">
        <f t="shared" si="354"/>
        <v>1394.94</v>
      </c>
      <c r="AA264" s="25">
        <f t="shared" si="355"/>
        <v>1471.19</v>
      </c>
      <c r="AB264" s="25">
        <f t="shared" si="356"/>
        <v>0</v>
      </c>
      <c r="AC264" s="25">
        <f t="shared" si="357"/>
        <v>1471.19</v>
      </c>
      <c r="AD264" s="25">
        <f t="shared" si="358"/>
        <v>0</v>
      </c>
      <c r="AE264" s="25">
        <f t="shared" si="359"/>
        <v>0</v>
      </c>
      <c r="AF264" s="25">
        <f t="shared" si="360"/>
        <v>0</v>
      </c>
      <c r="AG264" s="25">
        <f t="shared" si="361"/>
        <v>1471.19</v>
      </c>
      <c r="AH264" s="25">
        <f t="shared" si="362"/>
        <v>0</v>
      </c>
      <c r="AI264" s="25">
        <f t="shared" si="363"/>
        <v>1471.19</v>
      </c>
      <c r="AJ264" s="19" t="s">
        <v>61</v>
      </c>
    </row>
    <row r="265" spans="1:36" outlineLevel="3" x14ac:dyDescent="0.25">
      <c r="A265" s="102" t="s">
        <v>108</v>
      </c>
      <c r="B265" s="10">
        <v>1569.3</v>
      </c>
      <c r="C265" s="10">
        <v>1515.03</v>
      </c>
      <c r="N265" s="23">
        <f t="shared" si="344"/>
        <v>1515.03</v>
      </c>
      <c r="O265" s="23">
        <f t="shared" si="345"/>
        <v>3084.33</v>
      </c>
      <c r="P265" s="129"/>
      <c r="Q265" s="130">
        <v>0</v>
      </c>
      <c r="R265" s="11">
        <f t="shared" si="346"/>
        <v>1515.03</v>
      </c>
      <c r="S265" s="6">
        <f t="shared" si="347"/>
        <v>0</v>
      </c>
      <c r="T265" s="20">
        <f t="shared" si="348"/>
        <v>1515.03</v>
      </c>
      <c r="U265" s="6">
        <f t="shared" si="349"/>
        <v>0</v>
      </c>
      <c r="V265" s="6">
        <f t="shared" si="350"/>
        <v>0</v>
      </c>
      <c r="W265" s="20">
        <f t="shared" si="351"/>
        <v>0</v>
      </c>
      <c r="X265" s="6">
        <f t="shared" si="352"/>
        <v>1515.03</v>
      </c>
      <c r="Y265" s="6">
        <f t="shared" si="353"/>
        <v>0</v>
      </c>
      <c r="Z265" s="20">
        <f t="shared" si="354"/>
        <v>1515.03</v>
      </c>
      <c r="AA265" s="25">
        <f t="shared" si="355"/>
        <v>3084.33</v>
      </c>
      <c r="AB265" s="25">
        <f t="shared" si="356"/>
        <v>0</v>
      </c>
      <c r="AC265" s="25">
        <f t="shared" si="357"/>
        <v>3084.33</v>
      </c>
      <c r="AD265" s="25">
        <f t="shared" si="358"/>
        <v>0</v>
      </c>
      <c r="AE265" s="25">
        <f t="shared" si="359"/>
        <v>0</v>
      </c>
      <c r="AF265" s="25">
        <f t="shared" si="360"/>
        <v>0</v>
      </c>
      <c r="AG265" s="25">
        <f t="shared" si="361"/>
        <v>3084.33</v>
      </c>
      <c r="AH265" s="25">
        <f t="shared" si="362"/>
        <v>0</v>
      </c>
      <c r="AI265" s="25">
        <f t="shared" si="363"/>
        <v>3084.33</v>
      </c>
      <c r="AJ265" s="19" t="s">
        <v>61</v>
      </c>
    </row>
    <row r="266" spans="1:36" outlineLevel="3" x14ac:dyDescent="0.25">
      <c r="A266" s="102" t="s">
        <v>108</v>
      </c>
      <c r="B266" s="10">
        <v>1508.97</v>
      </c>
      <c r="C266" s="10">
        <v>19115.55</v>
      </c>
      <c r="N266" s="23">
        <f t="shared" si="344"/>
        <v>19115.55</v>
      </c>
      <c r="O266" s="23">
        <f t="shared" si="345"/>
        <v>20624.52</v>
      </c>
      <c r="P266" s="129"/>
      <c r="Q266" s="130">
        <v>0</v>
      </c>
      <c r="R266" s="11">
        <f t="shared" si="346"/>
        <v>19115.55</v>
      </c>
      <c r="S266" s="6">
        <f t="shared" si="347"/>
        <v>0</v>
      </c>
      <c r="T266" s="20">
        <f t="shared" si="348"/>
        <v>19115.55</v>
      </c>
      <c r="U266" s="6">
        <f t="shared" si="349"/>
        <v>0</v>
      </c>
      <c r="V266" s="6">
        <f t="shared" si="350"/>
        <v>0</v>
      </c>
      <c r="W266" s="20">
        <f t="shared" si="351"/>
        <v>0</v>
      </c>
      <c r="X266" s="6">
        <f t="shared" si="352"/>
        <v>19115.55</v>
      </c>
      <c r="Y266" s="6">
        <f t="shared" si="353"/>
        <v>0</v>
      </c>
      <c r="Z266" s="20">
        <f t="shared" si="354"/>
        <v>19115.55</v>
      </c>
      <c r="AA266" s="25">
        <f t="shared" si="355"/>
        <v>20624.52</v>
      </c>
      <c r="AB266" s="25">
        <f t="shared" si="356"/>
        <v>0</v>
      </c>
      <c r="AC266" s="25">
        <f t="shared" si="357"/>
        <v>20624.52</v>
      </c>
      <c r="AD266" s="25">
        <f t="shared" si="358"/>
        <v>0</v>
      </c>
      <c r="AE266" s="25">
        <f t="shared" si="359"/>
        <v>0</v>
      </c>
      <c r="AF266" s="25">
        <f t="shared" si="360"/>
        <v>0</v>
      </c>
      <c r="AG266" s="25">
        <f t="shared" si="361"/>
        <v>20624.52</v>
      </c>
      <c r="AH266" s="25">
        <f t="shared" si="362"/>
        <v>0</v>
      </c>
      <c r="AI266" s="25">
        <f t="shared" si="363"/>
        <v>20624.52</v>
      </c>
      <c r="AJ266" s="19" t="s">
        <v>61</v>
      </c>
    </row>
    <row r="267" spans="1:36" outlineLevel="3" x14ac:dyDescent="0.25">
      <c r="A267" s="102" t="s">
        <v>108</v>
      </c>
      <c r="B267" s="10">
        <v>747.66</v>
      </c>
      <c r="C267" s="10">
        <v>180.92</v>
      </c>
      <c r="N267" s="23">
        <f t="shared" si="344"/>
        <v>180.92</v>
      </c>
      <c r="O267" s="23">
        <f t="shared" si="345"/>
        <v>928.57999999999993</v>
      </c>
      <c r="P267" s="129"/>
      <c r="Q267" s="130">
        <v>0</v>
      </c>
      <c r="R267" s="11">
        <f t="shared" si="346"/>
        <v>180.92</v>
      </c>
      <c r="S267" s="6">
        <f t="shared" si="347"/>
        <v>0</v>
      </c>
      <c r="T267" s="20">
        <f t="shared" si="348"/>
        <v>180.92</v>
      </c>
      <c r="U267" s="6">
        <f t="shared" si="349"/>
        <v>0</v>
      </c>
      <c r="V267" s="6">
        <f t="shared" si="350"/>
        <v>0</v>
      </c>
      <c r="W267" s="20">
        <f t="shared" si="351"/>
        <v>0</v>
      </c>
      <c r="X267" s="6">
        <f t="shared" si="352"/>
        <v>180.92</v>
      </c>
      <c r="Y267" s="6">
        <f t="shared" si="353"/>
        <v>0</v>
      </c>
      <c r="Z267" s="20">
        <f t="shared" si="354"/>
        <v>180.92</v>
      </c>
      <c r="AA267" s="25">
        <f t="shared" si="355"/>
        <v>928.57999999999993</v>
      </c>
      <c r="AB267" s="25">
        <f t="shared" si="356"/>
        <v>0</v>
      </c>
      <c r="AC267" s="25">
        <f t="shared" si="357"/>
        <v>928.57999999999993</v>
      </c>
      <c r="AD267" s="25">
        <f t="shared" si="358"/>
        <v>0</v>
      </c>
      <c r="AE267" s="25">
        <f t="shared" si="359"/>
        <v>0</v>
      </c>
      <c r="AF267" s="25">
        <f t="shared" si="360"/>
        <v>0</v>
      </c>
      <c r="AG267" s="25">
        <f t="shared" si="361"/>
        <v>928.57999999999993</v>
      </c>
      <c r="AH267" s="25">
        <f t="shared" si="362"/>
        <v>0</v>
      </c>
      <c r="AI267" s="25">
        <f t="shared" si="363"/>
        <v>928.57999999999993</v>
      </c>
      <c r="AJ267" s="19" t="s">
        <v>61</v>
      </c>
    </row>
    <row r="268" spans="1:36" outlineLevel="2" x14ac:dyDescent="0.25">
      <c r="A268" s="102"/>
      <c r="B268" s="108"/>
      <c r="C268" s="108"/>
      <c r="D268" s="101"/>
      <c r="E268" s="101"/>
      <c r="F268" s="101"/>
      <c r="G268" s="101"/>
      <c r="H268" s="101"/>
      <c r="I268" s="101"/>
      <c r="J268" s="101"/>
      <c r="K268" s="101"/>
      <c r="L268" s="101"/>
      <c r="M268" s="101"/>
      <c r="N268" s="109"/>
      <c r="O268" s="109"/>
      <c r="P268" s="129"/>
      <c r="Q268" s="130"/>
      <c r="R268" s="11">
        <f t="shared" ref="R268:Z268" si="364">SUBTOTAL(9,R258:R267)</f>
        <v>44538.62999999999</v>
      </c>
      <c r="S268" s="6">
        <f t="shared" si="364"/>
        <v>0</v>
      </c>
      <c r="T268" s="20">
        <f t="shared" si="364"/>
        <v>44538.62999999999</v>
      </c>
      <c r="U268" s="6">
        <f t="shared" si="364"/>
        <v>0</v>
      </c>
      <c r="V268" s="6">
        <f t="shared" si="364"/>
        <v>0</v>
      </c>
      <c r="W268" s="20">
        <f t="shared" si="364"/>
        <v>0</v>
      </c>
      <c r="X268" s="6">
        <f t="shared" si="364"/>
        <v>44538.62999999999</v>
      </c>
      <c r="Y268" s="6">
        <f t="shared" si="364"/>
        <v>0</v>
      </c>
      <c r="Z268" s="20">
        <f t="shared" si="364"/>
        <v>44538.62999999999</v>
      </c>
      <c r="AA268" s="25"/>
      <c r="AB268" s="25"/>
      <c r="AC268" s="25"/>
      <c r="AD268" s="25"/>
      <c r="AE268" s="25"/>
      <c r="AF268" s="25"/>
      <c r="AG268" s="25"/>
      <c r="AH268" s="25"/>
      <c r="AI268" s="25"/>
      <c r="AJ268" s="131" t="s">
        <v>267</v>
      </c>
    </row>
    <row r="269" spans="1:36" outlineLevel="3" x14ac:dyDescent="0.25">
      <c r="A269" s="102" t="s">
        <v>108</v>
      </c>
      <c r="B269" s="10"/>
      <c r="C269" s="10">
        <v>723.92</v>
      </c>
      <c r="N269" s="23">
        <f t="shared" ref="N269:N282" si="365">C269</f>
        <v>723.92</v>
      </c>
      <c r="O269" s="23">
        <f t="shared" ref="O269:O282" si="366">SUM(B269:M269)</f>
        <v>723.92</v>
      </c>
      <c r="P269" s="129"/>
      <c r="Q269" s="130">
        <v>1</v>
      </c>
      <c r="R269" s="11">
        <f t="shared" ref="R269:R282" si="367">IF(LEFT(AJ269,6)="Direct",N269,0)</f>
        <v>723.92</v>
      </c>
      <c r="S269" s="6">
        <f t="shared" ref="S269:S282" si="368">N269-R269</f>
        <v>0</v>
      </c>
      <c r="T269" s="20">
        <f t="shared" ref="T269:T282" si="369">R269+S269</f>
        <v>723.92</v>
      </c>
      <c r="U269" s="6">
        <f t="shared" ref="U269:U282" si="370">IF(LEFT(AJ269,9)="direct-wa", N269,0)</f>
        <v>723.92</v>
      </c>
      <c r="V269" s="6">
        <f t="shared" ref="V269:V282" si="371">IF(AJ269="direct-wa",0,N269*Q269)</f>
        <v>0</v>
      </c>
      <c r="W269" s="20">
        <f t="shared" ref="W269:W282" si="372">U269+V269</f>
        <v>723.92</v>
      </c>
      <c r="X269" s="6">
        <f t="shared" ref="X269:X282" si="373">IF(LEFT(AJ269,9)="direct-or",N269,0)</f>
        <v>0</v>
      </c>
      <c r="Y269" s="6">
        <f t="shared" ref="Y269:Y282" si="374">S269-V269</f>
        <v>0</v>
      </c>
      <c r="Z269" s="20">
        <f t="shared" ref="Z269:Z282" si="375">X269+Y269</f>
        <v>0</v>
      </c>
      <c r="AA269" s="25">
        <f t="shared" ref="AA269:AA282" si="376">IF(LEFT(AJ269,6)="Direct",O269,0)</f>
        <v>723.92</v>
      </c>
      <c r="AB269" s="25">
        <f t="shared" ref="AB269:AB282" si="377">O269-AA269</f>
        <v>0</v>
      </c>
      <c r="AC269" s="25">
        <f t="shared" ref="AC269:AC282" si="378">AA269+AB269</f>
        <v>723.92</v>
      </c>
      <c r="AD269" s="25">
        <f t="shared" ref="AD269:AD282" si="379">IF(LEFT(AJ269,9)="direct-wa", O269,0)</f>
        <v>723.92</v>
      </c>
      <c r="AE269" s="25">
        <f t="shared" ref="AE269:AE282" si="380">IF(AJ269="direct-wa",0,O269*Q269)</f>
        <v>0</v>
      </c>
      <c r="AF269" s="25">
        <f t="shared" ref="AF269:AF282" si="381">AD269+AE269</f>
        <v>723.92</v>
      </c>
      <c r="AG269" s="25">
        <f t="shared" ref="AG269:AG282" si="382">IF(LEFT(AJ269,9)="direct-or",O269,0)</f>
        <v>0</v>
      </c>
      <c r="AH269" s="25">
        <f t="shared" ref="AH269:AH282" si="383">AB269-AE269</f>
        <v>0</v>
      </c>
      <c r="AI269" s="25">
        <f t="shared" ref="AI269:AI282" si="384">AG269+AH269</f>
        <v>0</v>
      </c>
      <c r="AJ269" s="19" t="s">
        <v>65</v>
      </c>
    </row>
    <row r="270" spans="1:36" outlineLevel="3" x14ac:dyDescent="0.25">
      <c r="A270" s="102" t="s">
        <v>108</v>
      </c>
      <c r="B270" s="10"/>
      <c r="C270" s="10">
        <v>559.19000000000005</v>
      </c>
      <c r="N270" s="23">
        <f t="shared" si="365"/>
        <v>559.19000000000005</v>
      </c>
      <c r="O270" s="23">
        <f t="shared" si="366"/>
        <v>559.19000000000005</v>
      </c>
      <c r="P270" s="129"/>
      <c r="Q270" s="130">
        <v>1</v>
      </c>
      <c r="R270" s="11">
        <f t="shared" si="367"/>
        <v>559.19000000000005</v>
      </c>
      <c r="S270" s="6">
        <f t="shared" si="368"/>
        <v>0</v>
      </c>
      <c r="T270" s="20">
        <f t="shared" si="369"/>
        <v>559.19000000000005</v>
      </c>
      <c r="U270" s="6">
        <f t="shared" si="370"/>
        <v>559.19000000000005</v>
      </c>
      <c r="V270" s="6">
        <f t="shared" si="371"/>
        <v>0</v>
      </c>
      <c r="W270" s="20">
        <f t="shared" si="372"/>
        <v>559.19000000000005</v>
      </c>
      <c r="X270" s="6">
        <f t="shared" si="373"/>
        <v>0</v>
      </c>
      <c r="Y270" s="6">
        <f t="shared" si="374"/>
        <v>0</v>
      </c>
      <c r="Z270" s="20">
        <f t="shared" si="375"/>
        <v>0</v>
      </c>
      <c r="AA270" s="25">
        <f t="shared" si="376"/>
        <v>559.19000000000005</v>
      </c>
      <c r="AB270" s="25">
        <f t="shared" si="377"/>
        <v>0</v>
      </c>
      <c r="AC270" s="25">
        <f t="shared" si="378"/>
        <v>559.19000000000005</v>
      </c>
      <c r="AD270" s="25">
        <f t="shared" si="379"/>
        <v>559.19000000000005</v>
      </c>
      <c r="AE270" s="25">
        <f t="shared" si="380"/>
        <v>0</v>
      </c>
      <c r="AF270" s="25">
        <f t="shared" si="381"/>
        <v>559.19000000000005</v>
      </c>
      <c r="AG270" s="25">
        <f t="shared" si="382"/>
        <v>0</v>
      </c>
      <c r="AH270" s="25">
        <f t="shared" si="383"/>
        <v>0</v>
      </c>
      <c r="AI270" s="25">
        <f t="shared" si="384"/>
        <v>0</v>
      </c>
      <c r="AJ270" s="19" t="s">
        <v>66</v>
      </c>
    </row>
    <row r="271" spans="1:36" outlineLevel="3" x14ac:dyDescent="0.25">
      <c r="A271" s="102" t="s">
        <v>108</v>
      </c>
      <c r="B271" s="10"/>
      <c r="C271" s="10">
        <v>559.19000000000005</v>
      </c>
      <c r="N271" s="23">
        <f t="shared" si="365"/>
        <v>559.19000000000005</v>
      </c>
      <c r="O271" s="23">
        <f t="shared" si="366"/>
        <v>559.19000000000005</v>
      </c>
      <c r="P271" s="129"/>
      <c r="Q271" s="130">
        <v>1</v>
      </c>
      <c r="R271" s="11">
        <f t="shared" si="367"/>
        <v>559.19000000000005</v>
      </c>
      <c r="S271" s="6">
        <f t="shared" si="368"/>
        <v>0</v>
      </c>
      <c r="T271" s="20">
        <f t="shared" si="369"/>
        <v>559.19000000000005</v>
      </c>
      <c r="U271" s="6">
        <f t="shared" si="370"/>
        <v>559.19000000000005</v>
      </c>
      <c r="V271" s="6">
        <f t="shared" si="371"/>
        <v>0</v>
      </c>
      <c r="W271" s="20">
        <f t="shared" si="372"/>
        <v>559.19000000000005</v>
      </c>
      <c r="X271" s="6">
        <f t="shared" si="373"/>
        <v>0</v>
      </c>
      <c r="Y271" s="6">
        <f t="shared" si="374"/>
        <v>0</v>
      </c>
      <c r="Z271" s="20">
        <f t="shared" si="375"/>
        <v>0</v>
      </c>
      <c r="AA271" s="25">
        <f t="shared" si="376"/>
        <v>559.19000000000005</v>
      </c>
      <c r="AB271" s="25">
        <f t="shared" si="377"/>
        <v>0</v>
      </c>
      <c r="AC271" s="25">
        <f t="shared" si="378"/>
        <v>559.19000000000005</v>
      </c>
      <c r="AD271" s="25">
        <f t="shared" si="379"/>
        <v>559.19000000000005</v>
      </c>
      <c r="AE271" s="25">
        <f t="shared" si="380"/>
        <v>0</v>
      </c>
      <c r="AF271" s="25">
        <f t="shared" si="381"/>
        <v>559.19000000000005</v>
      </c>
      <c r="AG271" s="25">
        <f t="shared" si="382"/>
        <v>0</v>
      </c>
      <c r="AH271" s="25">
        <f t="shared" si="383"/>
        <v>0</v>
      </c>
      <c r="AI271" s="25">
        <f t="shared" si="384"/>
        <v>0</v>
      </c>
      <c r="AJ271" s="19" t="s">
        <v>66</v>
      </c>
    </row>
    <row r="272" spans="1:36" outlineLevel="3" x14ac:dyDescent="0.25">
      <c r="A272" s="102" t="s">
        <v>108</v>
      </c>
      <c r="B272" s="10"/>
      <c r="C272" s="10">
        <v>102.21</v>
      </c>
      <c r="N272" s="23">
        <f t="shared" si="365"/>
        <v>102.21</v>
      </c>
      <c r="O272" s="23">
        <f t="shared" si="366"/>
        <v>102.21</v>
      </c>
      <c r="P272" s="129"/>
      <c r="Q272" s="130">
        <v>1</v>
      </c>
      <c r="R272" s="11">
        <f t="shared" si="367"/>
        <v>102.21</v>
      </c>
      <c r="S272" s="6">
        <f t="shared" si="368"/>
        <v>0</v>
      </c>
      <c r="T272" s="20">
        <f t="shared" si="369"/>
        <v>102.21</v>
      </c>
      <c r="U272" s="6">
        <f t="shared" si="370"/>
        <v>102.21</v>
      </c>
      <c r="V272" s="6">
        <f t="shared" si="371"/>
        <v>0</v>
      </c>
      <c r="W272" s="20">
        <f t="shared" si="372"/>
        <v>102.21</v>
      </c>
      <c r="X272" s="6">
        <f t="shared" si="373"/>
        <v>0</v>
      </c>
      <c r="Y272" s="6">
        <f t="shared" si="374"/>
        <v>0</v>
      </c>
      <c r="Z272" s="20">
        <f t="shared" si="375"/>
        <v>0</v>
      </c>
      <c r="AA272" s="25">
        <f t="shared" si="376"/>
        <v>102.21</v>
      </c>
      <c r="AB272" s="25">
        <f t="shared" si="377"/>
        <v>0</v>
      </c>
      <c r="AC272" s="25">
        <f t="shared" si="378"/>
        <v>102.21</v>
      </c>
      <c r="AD272" s="25">
        <f t="shared" si="379"/>
        <v>102.21</v>
      </c>
      <c r="AE272" s="25">
        <f t="shared" si="380"/>
        <v>0</v>
      </c>
      <c r="AF272" s="25">
        <f t="shared" si="381"/>
        <v>102.21</v>
      </c>
      <c r="AG272" s="25">
        <f t="shared" si="382"/>
        <v>0</v>
      </c>
      <c r="AH272" s="25">
        <f t="shared" si="383"/>
        <v>0</v>
      </c>
      <c r="AI272" s="25">
        <f t="shared" si="384"/>
        <v>0</v>
      </c>
      <c r="AJ272" s="19" t="s">
        <v>66</v>
      </c>
    </row>
    <row r="273" spans="1:36" outlineLevel="3" x14ac:dyDescent="0.25">
      <c r="A273" s="102" t="s">
        <v>108</v>
      </c>
      <c r="B273" s="10"/>
      <c r="C273" s="10"/>
      <c r="N273" s="23">
        <f t="shared" si="365"/>
        <v>0</v>
      </c>
      <c r="O273" s="23">
        <f t="shared" si="366"/>
        <v>0</v>
      </c>
      <c r="P273" s="129"/>
      <c r="Q273" s="130">
        <v>1</v>
      </c>
      <c r="R273" s="11">
        <f t="shared" si="367"/>
        <v>0</v>
      </c>
      <c r="S273" s="6">
        <f t="shared" si="368"/>
        <v>0</v>
      </c>
      <c r="T273" s="20">
        <f t="shared" si="369"/>
        <v>0</v>
      </c>
      <c r="U273" s="6">
        <f t="shared" si="370"/>
        <v>0</v>
      </c>
      <c r="V273" s="6">
        <f t="shared" si="371"/>
        <v>0</v>
      </c>
      <c r="W273" s="20">
        <f t="shared" si="372"/>
        <v>0</v>
      </c>
      <c r="X273" s="6">
        <f t="shared" si="373"/>
        <v>0</v>
      </c>
      <c r="Y273" s="6">
        <f t="shared" si="374"/>
        <v>0</v>
      </c>
      <c r="Z273" s="20">
        <f t="shared" si="375"/>
        <v>0</v>
      </c>
      <c r="AA273" s="25">
        <f t="shared" si="376"/>
        <v>0</v>
      </c>
      <c r="AB273" s="25">
        <f t="shared" si="377"/>
        <v>0</v>
      </c>
      <c r="AC273" s="25">
        <f t="shared" si="378"/>
        <v>0</v>
      </c>
      <c r="AD273" s="25">
        <f t="shared" si="379"/>
        <v>0</v>
      </c>
      <c r="AE273" s="25">
        <f t="shared" si="380"/>
        <v>0</v>
      </c>
      <c r="AF273" s="25">
        <f t="shared" si="381"/>
        <v>0</v>
      </c>
      <c r="AG273" s="25">
        <f t="shared" si="382"/>
        <v>0</v>
      </c>
      <c r="AH273" s="25">
        <f t="shared" si="383"/>
        <v>0</v>
      </c>
      <c r="AI273" s="25">
        <f t="shared" si="384"/>
        <v>0</v>
      </c>
      <c r="AJ273" s="19" t="s">
        <v>65</v>
      </c>
    </row>
    <row r="274" spans="1:36" outlineLevel="3" x14ac:dyDescent="0.25">
      <c r="A274" s="102" t="s">
        <v>108</v>
      </c>
      <c r="B274" s="10">
        <v>771.59</v>
      </c>
      <c r="C274" s="10"/>
      <c r="N274" s="23">
        <f t="shared" si="365"/>
        <v>0</v>
      </c>
      <c r="O274" s="23">
        <f t="shared" si="366"/>
        <v>771.59</v>
      </c>
      <c r="P274" s="129"/>
      <c r="Q274" s="130">
        <v>1</v>
      </c>
      <c r="R274" s="11">
        <f t="shared" si="367"/>
        <v>0</v>
      </c>
      <c r="S274" s="6">
        <f t="shared" si="368"/>
        <v>0</v>
      </c>
      <c r="T274" s="20">
        <f t="shared" si="369"/>
        <v>0</v>
      </c>
      <c r="U274" s="6">
        <f t="shared" si="370"/>
        <v>0</v>
      </c>
      <c r="V274" s="6">
        <f t="shared" si="371"/>
        <v>0</v>
      </c>
      <c r="W274" s="20">
        <f t="shared" si="372"/>
        <v>0</v>
      </c>
      <c r="X274" s="6">
        <f t="shared" si="373"/>
        <v>0</v>
      </c>
      <c r="Y274" s="6">
        <f t="shared" si="374"/>
        <v>0</v>
      </c>
      <c r="Z274" s="20">
        <f t="shared" si="375"/>
        <v>0</v>
      </c>
      <c r="AA274" s="25">
        <f t="shared" si="376"/>
        <v>771.59</v>
      </c>
      <c r="AB274" s="25">
        <f t="shared" si="377"/>
        <v>0</v>
      </c>
      <c r="AC274" s="25">
        <f t="shared" si="378"/>
        <v>771.59</v>
      </c>
      <c r="AD274" s="25">
        <f t="shared" si="379"/>
        <v>771.59</v>
      </c>
      <c r="AE274" s="25">
        <f t="shared" si="380"/>
        <v>0</v>
      </c>
      <c r="AF274" s="25">
        <f t="shared" si="381"/>
        <v>771.59</v>
      </c>
      <c r="AG274" s="25">
        <f t="shared" si="382"/>
        <v>0</v>
      </c>
      <c r="AH274" s="25">
        <f t="shared" si="383"/>
        <v>0</v>
      </c>
      <c r="AI274" s="25">
        <f t="shared" si="384"/>
        <v>0</v>
      </c>
      <c r="AJ274" s="19" t="s">
        <v>65</v>
      </c>
    </row>
    <row r="275" spans="1:36" outlineLevel="3" x14ac:dyDescent="0.25">
      <c r="A275" s="102" t="s">
        <v>108</v>
      </c>
      <c r="B275" s="10"/>
      <c r="C275" s="10">
        <v>128.07</v>
      </c>
      <c r="N275" s="23">
        <f t="shared" si="365"/>
        <v>128.07</v>
      </c>
      <c r="O275" s="23">
        <f t="shared" si="366"/>
        <v>128.07</v>
      </c>
      <c r="P275" s="129"/>
      <c r="Q275" s="130">
        <v>1</v>
      </c>
      <c r="R275" s="11">
        <f t="shared" si="367"/>
        <v>128.07</v>
      </c>
      <c r="S275" s="6">
        <f t="shared" si="368"/>
        <v>0</v>
      </c>
      <c r="T275" s="20">
        <f t="shared" si="369"/>
        <v>128.07</v>
      </c>
      <c r="U275" s="6">
        <f t="shared" si="370"/>
        <v>128.07</v>
      </c>
      <c r="V275" s="6">
        <f t="shared" si="371"/>
        <v>0</v>
      </c>
      <c r="W275" s="20">
        <f t="shared" si="372"/>
        <v>128.07</v>
      </c>
      <c r="X275" s="6">
        <f t="shared" si="373"/>
        <v>0</v>
      </c>
      <c r="Y275" s="6">
        <f t="shared" si="374"/>
        <v>0</v>
      </c>
      <c r="Z275" s="20">
        <f t="shared" si="375"/>
        <v>0</v>
      </c>
      <c r="AA275" s="25">
        <f t="shared" si="376"/>
        <v>128.07</v>
      </c>
      <c r="AB275" s="25">
        <f t="shared" si="377"/>
        <v>0</v>
      </c>
      <c r="AC275" s="25">
        <f t="shared" si="378"/>
        <v>128.07</v>
      </c>
      <c r="AD275" s="25">
        <f t="shared" si="379"/>
        <v>128.07</v>
      </c>
      <c r="AE275" s="25">
        <f t="shared" si="380"/>
        <v>0</v>
      </c>
      <c r="AF275" s="25">
        <f t="shared" si="381"/>
        <v>128.07</v>
      </c>
      <c r="AG275" s="25">
        <f t="shared" si="382"/>
        <v>0</v>
      </c>
      <c r="AH275" s="25">
        <f t="shared" si="383"/>
        <v>0</v>
      </c>
      <c r="AI275" s="25">
        <f t="shared" si="384"/>
        <v>0</v>
      </c>
      <c r="AJ275" s="19" t="s">
        <v>66</v>
      </c>
    </row>
    <row r="276" spans="1:36" outlineLevel="3" x14ac:dyDescent="0.25">
      <c r="A276" s="102" t="s">
        <v>108</v>
      </c>
      <c r="B276" s="10">
        <v>-281.45</v>
      </c>
      <c r="C276" s="10">
        <v>-279.23</v>
      </c>
      <c r="N276" s="23">
        <f t="shared" si="365"/>
        <v>-279.23</v>
      </c>
      <c r="O276" s="23">
        <f t="shared" si="366"/>
        <v>-560.68000000000006</v>
      </c>
      <c r="P276" s="129"/>
      <c r="Q276" s="130">
        <v>1</v>
      </c>
      <c r="R276" s="11">
        <f t="shared" si="367"/>
        <v>-279.23</v>
      </c>
      <c r="S276" s="6">
        <f t="shared" si="368"/>
        <v>0</v>
      </c>
      <c r="T276" s="20">
        <f t="shared" si="369"/>
        <v>-279.23</v>
      </c>
      <c r="U276" s="6">
        <f t="shared" si="370"/>
        <v>-279.23</v>
      </c>
      <c r="V276" s="6">
        <f t="shared" si="371"/>
        <v>0</v>
      </c>
      <c r="W276" s="20">
        <f t="shared" si="372"/>
        <v>-279.23</v>
      </c>
      <c r="X276" s="6">
        <f t="shared" si="373"/>
        <v>0</v>
      </c>
      <c r="Y276" s="6">
        <f t="shared" si="374"/>
        <v>0</v>
      </c>
      <c r="Z276" s="20">
        <f t="shared" si="375"/>
        <v>0</v>
      </c>
      <c r="AA276" s="25">
        <f t="shared" si="376"/>
        <v>-560.68000000000006</v>
      </c>
      <c r="AB276" s="25">
        <f t="shared" si="377"/>
        <v>0</v>
      </c>
      <c r="AC276" s="25">
        <f t="shared" si="378"/>
        <v>-560.68000000000006</v>
      </c>
      <c r="AD276" s="25">
        <f t="shared" si="379"/>
        <v>-560.68000000000006</v>
      </c>
      <c r="AE276" s="25">
        <f t="shared" si="380"/>
        <v>0</v>
      </c>
      <c r="AF276" s="25">
        <f t="shared" si="381"/>
        <v>-560.68000000000006</v>
      </c>
      <c r="AG276" s="25">
        <f t="shared" si="382"/>
        <v>0</v>
      </c>
      <c r="AH276" s="25">
        <f t="shared" si="383"/>
        <v>0</v>
      </c>
      <c r="AI276" s="25">
        <f t="shared" si="384"/>
        <v>0</v>
      </c>
      <c r="AJ276" s="19" t="s">
        <v>65</v>
      </c>
    </row>
    <row r="277" spans="1:36" outlineLevel="3" x14ac:dyDescent="0.25">
      <c r="A277" s="102" t="s">
        <v>108</v>
      </c>
      <c r="B277" s="10"/>
      <c r="C277" s="10">
        <v>128.07</v>
      </c>
      <c r="N277" s="23">
        <f t="shared" si="365"/>
        <v>128.07</v>
      </c>
      <c r="O277" s="23">
        <f t="shared" si="366"/>
        <v>128.07</v>
      </c>
      <c r="P277" s="129"/>
      <c r="Q277" s="130">
        <v>1</v>
      </c>
      <c r="R277" s="11">
        <f t="shared" si="367"/>
        <v>128.07</v>
      </c>
      <c r="S277" s="6">
        <f t="shared" si="368"/>
        <v>0</v>
      </c>
      <c r="T277" s="20">
        <f t="shared" si="369"/>
        <v>128.07</v>
      </c>
      <c r="U277" s="6">
        <f t="shared" si="370"/>
        <v>128.07</v>
      </c>
      <c r="V277" s="6">
        <f t="shared" si="371"/>
        <v>0</v>
      </c>
      <c r="W277" s="20">
        <f t="shared" si="372"/>
        <v>128.07</v>
      </c>
      <c r="X277" s="6">
        <f t="shared" si="373"/>
        <v>0</v>
      </c>
      <c r="Y277" s="6">
        <f t="shared" si="374"/>
        <v>0</v>
      </c>
      <c r="Z277" s="20">
        <f t="shared" si="375"/>
        <v>0</v>
      </c>
      <c r="AA277" s="25">
        <f t="shared" si="376"/>
        <v>128.07</v>
      </c>
      <c r="AB277" s="25">
        <f t="shared" si="377"/>
        <v>0</v>
      </c>
      <c r="AC277" s="25">
        <f t="shared" si="378"/>
        <v>128.07</v>
      </c>
      <c r="AD277" s="25">
        <f t="shared" si="379"/>
        <v>128.07</v>
      </c>
      <c r="AE277" s="25">
        <f t="shared" si="380"/>
        <v>0</v>
      </c>
      <c r="AF277" s="25">
        <f t="shared" si="381"/>
        <v>128.07</v>
      </c>
      <c r="AG277" s="25">
        <f t="shared" si="382"/>
        <v>0</v>
      </c>
      <c r="AH277" s="25">
        <f t="shared" si="383"/>
        <v>0</v>
      </c>
      <c r="AI277" s="25">
        <f t="shared" si="384"/>
        <v>0</v>
      </c>
      <c r="AJ277" s="19" t="s">
        <v>65</v>
      </c>
    </row>
    <row r="278" spans="1:36" outlineLevel="3" x14ac:dyDescent="0.25">
      <c r="A278" s="102" t="s">
        <v>108</v>
      </c>
      <c r="B278" s="10"/>
      <c r="C278" s="10">
        <v>656.38</v>
      </c>
      <c r="N278" s="23">
        <f t="shared" si="365"/>
        <v>656.38</v>
      </c>
      <c r="O278" s="23">
        <f t="shared" si="366"/>
        <v>656.38</v>
      </c>
      <c r="P278" s="129"/>
      <c r="Q278" s="130">
        <v>1</v>
      </c>
      <c r="R278" s="11">
        <f t="shared" si="367"/>
        <v>656.38</v>
      </c>
      <c r="S278" s="6">
        <f t="shared" si="368"/>
        <v>0</v>
      </c>
      <c r="T278" s="20">
        <f t="shared" si="369"/>
        <v>656.38</v>
      </c>
      <c r="U278" s="6">
        <f t="shared" si="370"/>
        <v>656.38</v>
      </c>
      <c r="V278" s="6">
        <f t="shared" si="371"/>
        <v>0</v>
      </c>
      <c r="W278" s="20">
        <f t="shared" si="372"/>
        <v>656.38</v>
      </c>
      <c r="X278" s="6">
        <f t="shared" si="373"/>
        <v>0</v>
      </c>
      <c r="Y278" s="6">
        <f t="shared" si="374"/>
        <v>0</v>
      </c>
      <c r="Z278" s="20">
        <f t="shared" si="375"/>
        <v>0</v>
      </c>
      <c r="AA278" s="25">
        <f t="shared" si="376"/>
        <v>656.38</v>
      </c>
      <c r="AB278" s="25">
        <f t="shared" si="377"/>
        <v>0</v>
      </c>
      <c r="AC278" s="25">
        <f t="shared" si="378"/>
        <v>656.38</v>
      </c>
      <c r="AD278" s="25">
        <f t="shared" si="379"/>
        <v>656.38</v>
      </c>
      <c r="AE278" s="25">
        <f t="shared" si="380"/>
        <v>0</v>
      </c>
      <c r="AF278" s="25">
        <f t="shared" si="381"/>
        <v>656.38</v>
      </c>
      <c r="AG278" s="25">
        <f t="shared" si="382"/>
        <v>0</v>
      </c>
      <c r="AH278" s="25">
        <f t="shared" si="383"/>
        <v>0</v>
      </c>
      <c r="AI278" s="25">
        <f t="shared" si="384"/>
        <v>0</v>
      </c>
      <c r="AJ278" s="19" t="s">
        <v>66</v>
      </c>
    </row>
    <row r="279" spans="1:36" outlineLevel="3" x14ac:dyDescent="0.25">
      <c r="A279" s="102" t="s">
        <v>108</v>
      </c>
      <c r="B279" s="10"/>
      <c r="C279" s="10"/>
      <c r="N279" s="23">
        <f t="shared" si="365"/>
        <v>0</v>
      </c>
      <c r="O279" s="23">
        <f t="shared" si="366"/>
        <v>0</v>
      </c>
      <c r="P279" s="129"/>
      <c r="Q279" s="130">
        <v>1</v>
      </c>
      <c r="R279" s="11">
        <f t="shared" si="367"/>
        <v>0</v>
      </c>
      <c r="S279" s="6">
        <f t="shared" si="368"/>
        <v>0</v>
      </c>
      <c r="T279" s="20">
        <f t="shared" si="369"/>
        <v>0</v>
      </c>
      <c r="U279" s="6">
        <f t="shared" si="370"/>
        <v>0</v>
      </c>
      <c r="V279" s="6">
        <f t="shared" si="371"/>
        <v>0</v>
      </c>
      <c r="W279" s="20">
        <f t="shared" si="372"/>
        <v>0</v>
      </c>
      <c r="X279" s="6">
        <f t="shared" si="373"/>
        <v>0</v>
      </c>
      <c r="Y279" s="6">
        <f t="shared" si="374"/>
        <v>0</v>
      </c>
      <c r="Z279" s="20">
        <f t="shared" si="375"/>
        <v>0</v>
      </c>
      <c r="AA279" s="25">
        <f t="shared" si="376"/>
        <v>0</v>
      </c>
      <c r="AB279" s="25">
        <f t="shared" si="377"/>
        <v>0</v>
      </c>
      <c r="AC279" s="25">
        <f t="shared" si="378"/>
        <v>0</v>
      </c>
      <c r="AD279" s="25">
        <f t="shared" si="379"/>
        <v>0</v>
      </c>
      <c r="AE279" s="25">
        <f t="shared" si="380"/>
        <v>0</v>
      </c>
      <c r="AF279" s="25">
        <f t="shared" si="381"/>
        <v>0</v>
      </c>
      <c r="AG279" s="25">
        <f t="shared" si="382"/>
        <v>0</v>
      </c>
      <c r="AH279" s="25">
        <f t="shared" si="383"/>
        <v>0</v>
      </c>
      <c r="AI279" s="25">
        <f t="shared" si="384"/>
        <v>0</v>
      </c>
      <c r="AJ279" s="19" t="s">
        <v>65</v>
      </c>
    </row>
    <row r="280" spans="1:36" outlineLevel="3" x14ac:dyDescent="0.25">
      <c r="A280" s="102" t="s">
        <v>108</v>
      </c>
      <c r="B280" s="10">
        <v>1845.45</v>
      </c>
      <c r="C280" s="10">
        <v>949.52</v>
      </c>
      <c r="N280" s="23">
        <f t="shared" si="365"/>
        <v>949.52</v>
      </c>
      <c r="O280" s="23">
        <f t="shared" si="366"/>
        <v>2794.9700000000003</v>
      </c>
      <c r="P280" s="129"/>
      <c r="Q280" s="130">
        <v>1</v>
      </c>
      <c r="R280" s="11">
        <f t="shared" si="367"/>
        <v>949.52</v>
      </c>
      <c r="S280" s="6">
        <f t="shared" si="368"/>
        <v>0</v>
      </c>
      <c r="T280" s="20">
        <f t="shared" si="369"/>
        <v>949.52</v>
      </c>
      <c r="U280" s="6">
        <f t="shared" si="370"/>
        <v>949.52</v>
      </c>
      <c r="V280" s="6">
        <f t="shared" si="371"/>
        <v>0</v>
      </c>
      <c r="W280" s="20">
        <f t="shared" si="372"/>
        <v>949.52</v>
      </c>
      <c r="X280" s="6">
        <f t="shared" si="373"/>
        <v>0</v>
      </c>
      <c r="Y280" s="6">
        <f t="shared" si="374"/>
        <v>0</v>
      </c>
      <c r="Z280" s="20">
        <f t="shared" si="375"/>
        <v>0</v>
      </c>
      <c r="AA280" s="25">
        <f t="shared" si="376"/>
        <v>2794.9700000000003</v>
      </c>
      <c r="AB280" s="25">
        <f t="shared" si="377"/>
        <v>0</v>
      </c>
      <c r="AC280" s="25">
        <f t="shared" si="378"/>
        <v>2794.9700000000003</v>
      </c>
      <c r="AD280" s="25">
        <f t="shared" si="379"/>
        <v>2794.9700000000003</v>
      </c>
      <c r="AE280" s="25">
        <f t="shared" si="380"/>
        <v>0</v>
      </c>
      <c r="AF280" s="25">
        <f t="shared" si="381"/>
        <v>2794.9700000000003</v>
      </c>
      <c r="AG280" s="25">
        <f t="shared" si="382"/>
        <v>0</v>
      </c>
      <c r="AH280" s="25">
        <f t="shared" si="383"/>
        <v>0</v>
      </c>
      <c r="AI280" s="25">
        <f t="shared" si="384"/>
        <v>0</v>
      </c>
      <c r="AJ280" s="19" t="s">
        <v>65</v>
      </c>
    </row>
    <row r="281" spans="1:36" outlineLevel="3" x14ac:dyDescent="0.25">
      <c r="A281" s="102" t="s">
        <v>108</v>
      </c>
      <c r="B281" s="10">
        <v>516.59</v>
      </c>
      <c r="C281" s="10">
        <v>1386.61</v>
      </c>
      <c r="N281" s="23">
        <f t="shared" si="365"/>
        <v>1386.61</v>
      </c>
      <c r="O281" s="23">
        <f t="shared" si="366"/>
        <v>1903.1999999999998</v>
      </c>
      <c r="P281" s="129"/>
      <c r="Q281" s="130">
        <v>1</v>
      </c>
      <c r="R281" s="11">
        <f t="shared" si="367"/>
        <v>1386.61</v>
      </c>
      <c r="S281" s="6">
        <f t="shared" si="368"/>
        <v>0</v>
      </c>
      <c r="T281" s="20">
        <f t="shared" si="369"/>
        <v>1386.61</v>
      </c>
      <c r="U281" s="6">
        <f t="shared" si="370"/>
        <v>1386.61</v>
      </c>
      <c r="V281" s="6">
        <f t="shared" si="371"/>
        <v>0</v>
      </c>
      <c r="W281" s="20">
        <f t="shared" si="372"/>
        <v>1386.61</v>
      </c>
      <c r="X281" s="6">
        <f t="shared" si="373"/>
        <v>0</v>
      </c>
      <c r="Y281" s="6">
        <f t="shared" si="374"/>
        <v>0</v>
      </c>
      <c r="Z281" s="20">
        <f t="shared" si="375"/>
        <v>0</v>
      </c>
      <c r="AA281" s="25">
        <f t="shared" si="376"/>
        <v>1903.1999999999998</v>
      </c>
      <c r="AB281" s="25">
        <f t="shared" si="377"/>
        <v>0</v>
      </c>
      <c r="AC281" s="25">
        <f t="shared" si="378"/>
        <v>1903.1999999999998</v>
      </c>
      <c r="AD281" s="25">
        <f t="shared" si="379"/>
        <v>1903.1999999999998</v>
      </c>
      <c r="AE281" s="25">
        <f t="shared" si="380"/>
        <v>0</v>
      </c>
      <c r="AF281" s="25">
        <f t="shared" si="381"/>
        <v>1903.1999999999998</v>
      </c>
      <c r="AG281" s="25">
        <f t="shared" si="382"/>
        <v>0</v>
      </c>
      <c r="AH281" s="25">
        <f t="shared" si="383"/>
        <v>0</v>
      </c>
      <c r="AI281" s="25">
        <f t="shared" si="384"/>
        <v>0</v>
      </c>
      <c r="AJ281" s="19" t="s">
        <v>65</v>
      </c>
    </row>
    <row r="282" spans="1:36" outlineLevel="3" x14ac:dyDescent="0.25">
      <c r="A282" s="102" t="s">
        <v>108</v>
      </c>
      <c r="B282" s="10">
        <v>1602.47</v>
      </c>
      <c r="C282" s="10">
        <v>497.44</v>
      </c>
      <c r="N282" s="23">
        <f t="shared" si="365"/>
        <v>497.44</v>
      </c>
      <c r="O282" s="23">
        <f t="shared" si="366"/>
        <v>2099.91</v>
      </c>
      <c r="P282" s="129"/>
      <c r="Q282" s="130">
        <v>1</v>
      </c>
      <c r="R282" s="11">
        <f t="shared" si="367"/>
        <v>497.44</v>
      </c>
      <c r="S282" s="6">
        <f t="shared" si="368"/>
        <v>0</v>
      </c>
      <c r="T282" s="20">
        <f t="shared" si="369"/>
        <v>497.44</v>
      </c>
      <c r="U282" s="6">
        <f t="shared" si="370"/>
        <v>497.44</v>
      </c>
      <c r="V282" s="6">
        <f t="shared" si="371"/>
        <v>0</v>
      </c>
      <c r="W282" s="20">
        <f t="shared" si="372"/>
        <v>497.44</v>
      </c>
      <c r="X282" s="6">
        <f t="shared" si="373"/>
        <v>0</v>
      </c>
      <c r="Y282" s="6">
        <f t="shared" si="374"/>
        <v>0</v>
      </c>
      <c r="Z282" s="20">
        <f t="shared" si="375"/>
        <v>0</v>
      </c>
      <c r="AA282" s="25">
        <f t="shared" si="376"/>
        <v>2099.91</v>
      </c>
      <c r="AB282" s="25">
        <f t="shared" si="377"/>
        <v>0</v>
      </c>
      <c r="AC282" s="25">
        <f t="shared" si="378"/>
        <v>2099.91</v>
      </c>
      <c r="AD282" s="25">
        <f t="shared" si="379"/>
        <v>2099.91</v>
      </c>
      <c r="AE282" s="25">
        <f t="shared" si="380"/>
        <v>0</v>
      </c>
      <c r="AF282" s="25">
        <f t="shared" si="381"/>
        <v>2099.91</v>
      </c>
      <c r="AG282" s="25">
        <f t="shared" si="382"/>
        <v>0</v>
      </c>
      <c r="AH282" s="25">
        <f t="shared" si="383"/>
        <v>0</v>
      </c>
      <c r="AI282" s="25">
        <f t="shared" si="384"/>
        <v>0</v>
      </c>
      <c r="AJ282" s="19" t="s">
        <v>65</v>
      </c>
    </row>
    <row r="283" spans="1:36" outlineLevel="2" x14ac:dyDescent="0.25">
      <c r="A283" s="102"/>
      <c r="B283" s="108"/>
      <c r="C283" s="108"/>
      <c r="D283" s="101"/>
      <c r="E283" s="101"/>
      <c r="F283" s="101"/>
      <c r="G283" s="101"/>
      <c r="H283" s="101"/>
      <c r="I283" s="101"/>
      <c r="J283" s="101"/>
      <c r="K283" s="101"/>
      <c r="L283" s="101"/>
      <c r="M283" s="101"/>
      <c r="N283" s="109"/>
      <c r="O283" s="109"/>
      <c r="P283" s="129"/>
      <c r="Q283" s="130"/>
      <c r="R283" s="11">
        <f t="shared" ref="R283:Z283" si="385">SUBTOTAL(9,R269:R282)</f>
        <v>5411.37</v>
      </c>
      <c r="S283" s="6">
        <f t="shared" si="385"/>
        <v>0</v>
      </c>
      <c r="T283" s="20">
        <f t="shared" si="385"/>
        <v>5411.37</v>
      </c>
      <c r="U283" s="6">
        <f t="shared" si="385"/>
        <v>5411.37</v>
      </c>
      <c r="V283" s="6">
        <f t="shared" si="385"/>
        <v>0</v>
      </c>
      <c r="W283" s="20">
        <f t="shared" si="385"/>
        <v>5411.37</v>
      </c>
      <c r="X283" s="6">
        <f t="shared" si="385"/>
        <v>0</v>
      </c>
      <c r="Y283" s="6">
        <f t="shared" si="385"/>
        <v>0</v>
      </c>
      <c r="Z283" s="20">
        <f t="shared" si="385"/>
        <v>0</v>
      </c>
      <c r="AA283" s="25"/>
      <c r="AB283" s="25"/>
      <c r="AC283" s="25"/>
      <c r="AD283" s="25"/>
      <c r="AE283" s="25"/>
      <c r="AF283" s="25"/>
      <c r="AG283" s="25"/>
      <c r="AH283" s="25"/>
      <c r="AI283" s="25"/>
      <c r="AJ283" s="131" t="s">
        <v>279</v>
      </c>
    </row>
    <row r="284" spans="1:36" outlineLevel="3" x14ac:dyDescent="0.25">
      <c r="A284" s="102" t="s">
        <v>108</v>
      </c>
      <c r="B284" s="10">
        <v>135.71</v>
      </c>
      <c r="C284" s="10">
        <v>144.1</v>
      </c>
      <c r="N284" s="23">
        <f t="shared" ref="N284:N292" si="386">C284</f>
        <v>144.1</v>
      </c>
      <c r="O284" s="23">
        <f t="shared" ref="O284:O292" si="387">SUM(B284:M284)</f>
        <v>279.81</v>
      </c>
      <c r="P284" s="129"/>
      <c r="Q284" s="130">
        <v>7.9699999999999993E-2</v>
      </c>
      <c r="R284" s="11">
        <f t="shared" ref="R284:R292" si="388">IF(LEFT(AJ284,6)="Direct",N284,0)</f>
        <v>0</v>
      </c>
      <c r="S284" s="6">
        <f t="shared" ref="S284:S292" si="389">N284-R284</f>
        <v>144.1</v>
      </c>
      <c r="T284" s="20">
        <f t="shared" ref="T284:T292" si="390">R284+S284</f>
        <v>144.1</v>
      </c>
      <c r="U284" s="6">
        <f t="shared" ref="U284:U292" si="391">IF(LEFT(AJ284,9)="direct-wa", N284,0)</f>
        <v>0</v>
      </c>
      <c r="V284" s="6">
        <f t="shared" ref="V284:V292" si="392">IF(AJ284="direct-wa",0,N284*Q284)</f>
        <v>11.484769999999999</v>
      </c>
      <c r="W284" s="20">
        <f t="shared" ref="W284:W292" si="393">U284+V284</f>
        <v>11.484769999999999</v>
      </c>
      <c r="X284" s="6">
        <f t="shared" ref="X284:X292" si="394">IF(LEFT(AJ284,9)="direct-or",N284,0)</f>
        <v>0</v>
      </c>
      <c r="Y284" s="6">
        <f t="shared" ref="Y284:Y292" si="395">S284-V284</f>
        <v>132.61523</v>
      </c>
      <c r="Z284" s="20">
        <f t="shared" ref="Z284:Z292" si="396">X284+Y284</f>
        <v>132.61523</v>
      </c>
      <c r="AA284" s="25">
        <f t="shared" ref="AA284:AA292" si="397">IF(LEFT(AJ284,6)="Direct",O284,0)</f>
        <v>0</v>
      </c>
      <c r="AB284" s="25">
        <f t="shared" ref="AB284:AB292" si="398">O284-AA284</f>
        <v>279.81</v>
      </c>
      <c r="AC284" s="25">
        <f t="shared" ref="AC284:AC292" si="399">AA284+AB284</f>
        <v>279.81</v>
      </c>
      <c r="AD284" s="25">
        <f t="shared" ref="AD284:AD292" si="400">IF(LEFT(AJ284,9)="direct-wa", O284,0)</f>
        <v>0</v>
      </c>
      <c r="AE284" s="25">
        <f t="shared" ref="AE284:AE292" si="401">IF(AJ284="direct-wa",0,O284*Q284)</f>
        <v>22.300856999999997</v>
      </c>
      <c r="AF284" s="25">
        <f t="shared" ref="AF284:AF292" si="402">AD284+AE284</f>
        <v>22.300856999999997</v>
      </c>
      <c r="AG284" s="25">
        <f t="shared" ref="AG284:AG292" si="403">IF(LEFT(AJ284,9)="direct-or",O284,0)</f>
        <v>0</v>
      </c>
      <c r="AH284" s="25">
        <f t="shared" ref="AH284:AH292" si="404">AB284-AE284</f>
        <v>257.50914299999999</v>
      </c>
      <c r="AI284" s="25">
        <f t="shared" ref="AI284:AI292" si="405">AG284+AH284</f>
        <v>257.50914299999999</v>
      </c>
      <c r="AJ284" s="19" t="s">
        <v>48</v>
      </c>
    </row>
    <row r="285" spans="1:36" outlineLevel="3" x14ac:dyDescent="0.25">
      <c r="A285" s="102" t="s">
        <v>108</v>
      </c>
      <c r="B285" s="10">
        <v>228.74</v>
      </c>
      <c r="C285" s="10"/>
      <c r="N285" s="23">
        <f t="shared" si="386"/>
        <v>0</v>
      </c>
      <c r="O285" s="23">
        <f t="shared" si="387"/>
        <v>228.74</v>
      </c>
      <c r="P285" s="129"/>
      <c r="Q285" s="130">
        <v>7.9699999999999993E-2</v>
      </c>
      <c r="R285" s="11">
        <f t="shared" si="388"/>
        <v>0</v>
      </c>
      <c r="S285" s="6">
        <f t="shared" si="389"/>
        <v>0</v>
      </c>
      <c r="T285" s="20">
        <f t="shared" si="390"/>
        <v>0</v>
      </c>
      <c r="U285" s="6">
        <f t="shared" si="391"/>
        <v>0</v>
      </c>
      <c r="V285" s="6">
        <f t="shared" si="392"/>
        <v>0</v>
      </c>
      <c r="W285" s="20">
        <f t="shared" si="393"/>
        <v>0</v>
      </c>
      <c r="X285" s="6">
        <f t="shared" si="394"/>
        <v>0</v>
      </c>
      <c r="Y285" s="6">
        <f t="shared" si="395"/>
        <v>0</v>
      </c>
      <c r="Z285" s="20">
        <f t="shared" si="396"/>
        <v>0</v>
      </c>
      <c r="AA285" s="25">
        <f t="shared" si="397"/>
        <v>0</v>
      </c>
      <c r="AB285" s="25">
        <f t="shared" si="398"/>
        <v>228.74</v>
      </c>
      <c r="AC285" s="25">
        <f t="shared" si="399"/>
        <v>228.74</v>
      </c>
      <c r="AD285" s="25">
        <f t="shared" si="400"/>
        <v>0</v>
      </c>
      <c r="AE285" s="25">
        <f t="shared" si="401"/>
        <v>18.230577999999998</v>
      </c>
      <c r="AF285" s="25">
        <f t="shared" si="402"/>
        <v>18.230577999999998</v>
      </c>
      <c r="AG285" s="25">
        <f t="shared" si="403"/>
        <v>0</v>
      </c>
      <c r="AH285" s="25">
        <f t="shared" si="404"/>
        <v>210.509422</v>
      </c>
      <c r="AI285" s="25">
        <f t="shared" si="405"/>
        <v>210.509422</v>
      </c>
      <c r="AJ285" s="19" t="s">
        <v>48</v>
      </c>
    </row>
    <row r="286" spans="1:36" outlineLevel="3" x14ac:dyDescent="0.25">
      <c r="A286" s="102" t="s">
        <v>108</v>
      </c>
      <c r="B286" s="10">
        <v>10856.82</v>
      </c>
      <c r="C286" s="10">
        <v>3324.19</v>
      </c>
      <c r="N286" s="23">
        <f t="shared" si="386"/>
        <v>3324.19</v>
      </c>
      <c r="O286" s="23">
        <f t="shared" si="387"/>
        <v>14181.01</v>
      </c>
      <c r="P286" s="129"/>
      <c r="Q286" s="130">
        <v>7.9699999999999993E-2</v>
      </c>
      <c r="R286" s="11">
        <f t="shared" si="388"/>
        <v>0</v>
      </c>
      <c r="S286" s="6">
        <f t="shared" si="389"/>
        <v>3324.19</v>
      </c>
      <c r="T286" s="20">
        <f t="shared" si="390"/>
        <v>3324.19</v>
      </c>
      <c r="U286" s="6">
        <f t="shared" si="391"/>
        <v>0</v>
      </c>
      <c r="V286" s="6">
        <f t="shared" si="392"/>
        <v>264.93794299999996</v>
      </c>
      <c r="W286" s="20">
        <f t="shared" si="393"/>
        <v>264.93794299999996</v>
      </c>
      <c r="X286" s="6">
        <f t="shared" si="394"/>
        <v>0</v>
      </c>
      <c r="Y286" s="6">
        <f t="shared" si="395"/>
        <v>3059.2520570000001</v>
      </c>
      <c r="Z286" s="20">
        <f t="shared" si="396"/>
        <v>3059.2520570000001</v>
      </c>
      <c r="AA286" s="25">
        <f t="shared" si="397"/>
        <v>0</v>
      </c>
      <c r="AB286" s="25">
        <f t="shared" si="398"/>
        <v>14181.01</v>
      </c>
      <c r="AC286" s="25">
        <f t="shared" si="399"/>
        <v>14181.01</v>
      </c>
      <c r="AD286" s="25">
        <f t="shared" si="400"/>
        <v>0</v>
      </c>
      <c r="AE286" s="25">
        <f t="shared" si="401"/>
        <v>1130.2264969999999</v>
      </c>
      <c r="AF286" s="25">
        <f t="shared" si="402"/>
        <v>1130.2264969999999</v>
      </c>
      <c r="AG286" s="25">
        <f t="shared" si="403"/>
        <v>0</v>
      </c>
      <c r="AH286" s="25">
        <f t="shared" si="404"/>
        <v>13050.783503000001</v>
      </c>
      <c r="AI286" s="25">
        <f t="shared" si="405"/>
        <v>13050.783503000001</v>
      </c>
      <c r="AJ286" s="19" t="s">
        <v>48</v>
      </c>
    </row>
    <row r="287" spans="1:36" outlineLevel="3" x14ac:dyDescent="0.25">
      <c r="A287" s="102" t="s">
        <v>108</v>
      </c>
      <c r="B287" s="10">
        <v>4590.8599999999997</v>
      </c>
      <c r="C287" s="10">
        <v>3305.41</v>
      </c>
      <c r="N287" s="23">
        <f t="shared" si="386"/>
        <v>3305.41</v>
      </c>
      <c r="O287" s="23">
        <f t="shared" si="387"/>
        <v>7896.2699999999995</v>
      </c>
      <c r="P287" s="129"/>
      <c r="Q287" s="130">
        <v>7.9699999999999993E-2</v>
      </c>
      <c r="R287" s="11">
        <f t="shared" si="388"/>
        <v>0</v>
      </c>
      <c r="S287" s="6">
        <f t="shared" si="389"/>
        <v>3305.41</v>
      </c>
      <c r="T287" s="20">
        <f t="shared" si="390"/>
        <v>3305.41</v>
      </c>
      <c r="U287" s="6">
        <f t="shared" si="391"/>
        <v>0</v>
      </c>
      <c r="V287" s="6">
        <f t="shared" si="392"/>
        <v>263.44117699999998</v>
      </c>
      <c r="W287" s="20">
        <f t="shared" si="393"/>
        <v>263.44117699999998</v>
      </c>
      <c r="X287" s="6">
        <f t="shared" si="394"/>
        <v>0</v>
      </c>
      <c r="Y287" s="6">
        <f t="shared" si="395"/>
        <v>3041.9688229999997</v>
      </c>
      <c r="Z287" s="20">
        <f t="shared" si="396"/>
        <v>3041.9688229999997</v>
      </c>
      <c r="AA287" s="25">
        <f t="shared" si="397"/>
        <v>0</v>
      </c>
      <c r="AB287" s="25">
        <f t="shared" si="398"/>
        <v>7896.2699999999995</v>
      </c>
      <c r="AC287" s="25">
        <f t="shared" si="399"/>
        <v>7896.2699999999995</v>
      </c>
      <c r="AD287" s="25">
        <f t="shared" si="400"/>
        <v>0</v>
      </c>
      <c r="AE287" s="25">
        <f t="shared" si="401"/>
        <v>629.33271899999988</v>
      </c>
      <c r="AF287" s="25">
        <f t="shared" si="402"/>
        <v>629.33271899999988</v>
      </c>
      <c r="AG287" s="25">
        <f t="shared" si="403"/>
        <v>0</v>
      </c>
      <c r="AH287" s="25">
        <f t="shared" si="404"/>
        <v>7266.9372809999995</v>
      </c>
      <c r="AI287" s="25">
        <f t="shared" si="405"/>
        <v>7266.9372809999995</v>
      </c>
      <c r="AJ287" s="19" t="s">
        <v>48</v>
      </c>
    </row>
    <row r="288" spans="1:36" outlineLevel="3" x14ac:dyDescent="0.25">
      <c r="A288" s="102" t="s">
        <v>108</v>
      </c>
      <c r="B288" s="10"/>
      <c r="C288" s="10">
        <v>1643.89</v>
      </c>
      <c r="N288" s="23">
        <f t="shared" si="386"/>
        <v>1643.89</v>
      </c>
      <c r="O288" s="23">
        <f t="shared" si="387"/>
        <v>1643.89</v>
      </c>
      <c r="P288" s="129"/>
      <c r="Q288" s="130">
        <v>7.9699999999999993E-2</v>
      </c>
      <c r="R288" s="11">
        <f t="shared" si="388"/>
        <v>0</v>
      </c>
      <c r="S288" s="6">
        <f t="shared" si="389"/>
        <v>1643.89</v>
      </c>
      <c r="T288" s="20">
        <f t="shared" si="390"/>
        <v>1643.89</v>
      </c>
      <c r="U288" s="6">
        <f t="shared" si="391"/>
        <v>0</v>
      </c>
      <c r="V288" s="6">
        <f t="shared" si="392"/>
        <v>131.018033</v>
      </c>
      <c r="W288" s="20">
        <f t="shared" si="393"/>
        <v>131.018033</v>
      </c>
      <c r="X288" s="6">
        <f t="shared" si="394"/>
        <v>0</v>
      </c>
      <c r="Y288" s="6">
        <f t="shared" si="395"/>
        <v>1512.871967</v>
      </c>
      <c r="Z288" s="20">
        <f t="shared" si="396"/>
        <v>1512.871967</v>
      </c>
      <c r="AA288" s="25">
        <f t="shared" si="397"/>
        <v>0</v>
      </c>
      <c r="AB288" s="25">
        <f t="shared" si="398"/>
        <v>1643.89</v>
      </c>
      <c r="AC288" s="25">
        <f t="shared" si="399"/>
        <v>1643.89</v>
      </c>
      <c r="AD288" s="25">
        <f t="shared" si="400"/>
        <v>0</v>
      </c>
      <c r="AE288" s="25">
        <f t="shared" si="401"/>
        <v>131.018033</v>
      </c>
      <c r="AF288" s="25">
        <f t="shared" si="402"/>
        <v>131.018033</v>
      </c>
      <c r="AG288" s="25">
        <f t="shared" si="403"/>
        <v>0</v>
      </c>
      <c r="AH288" s="25">
        <f t="shared" si="404"/>
        <v>1512.871967</v>
      </c>
      <c r="AI288" s="25">
        <f t="shared" si="405"/>
        <v>1512.871967</v>
      </c>
      <c r="AJ288" s="19" t="s">
        <v>48</v>
      </c>
    </row>
    <row r="289" spans="1:36" outlineLevel="3" x14ac:dyDescent="0.25">
      <c r="A289" s="102" t="s">
        <v>108</v>
      </c>
      <c r="B289" s="10">
        <v>2152.4499999999998</v>
      </c>
      <c r="C289" s="10">
        <v>2741.93</v>
      </c>
      <c r="N289" s="23">
        <f t="shared" si="386"/>
        <v>2741.93</v>
      </c>
      <c r="O289" s="23">
        <f t="shared" si="387"/>
        <v>4894.3799999999992</v>
      </c>
      <c r="P289" s="129"/>
      <c r="Q289" s="130">
        <v>7.9699999999999993E-2</v>
      </c>
      <c r="R289" s="11">
        <f t="shared" si="388"/>
        <v>0</v>
      </c>
      <c r="S289" s="6">
        <f t="shared" si="389"/>
        <v>2741.93</v>
      </c>
      <c r="T289" s="20">
        <f t="shared" si="390"/>
        <v>2741.93</v>
      </c>
      <c r="U289" s="6">
        <f t="shared" si="391"/>
        <v>0</v>
      </c>
      <c r="V289" s="6">
        <f t="shared" si="392"/>
        <v>218.53182099999998</v>
      </c>
      <c r="W289" s="20">
        <f t="shared" si="393"/>
        <v>218.53182099999998</v>
      </c>
      <c r="X289" s="6">
        <f t="shared" si="394"/>
        <v>0</v>
      </c>
      <c r="Y289" s="6">
        <f t="shared" si="395"/>
        <v>2523.3981789999998</v>
      </c>
      <c r="Z289" s="20">
        <f t="shared" si="396"/>
        <v>2523.3981789999998</v>
      </c>
      <c r="AA289" s="25">
        <f t="shared" si="397"/>
        <v>0</v>
      </c>
      <c r="AB289" s="25">
        <f t="shared" si="398"/>
        <v>4894.3799999999992</v>
      </c>
      <c r="AC289" s="25">
        <f t="shared" si="399"/>
        <v>4894.3799999999992</v>
      </c>
      <c r="AD289" s="25">
        <f t="shared" si="400"/>
        <v>0</v>
      </c>
      <c r="AE289" s="25">
        <f t="shared" si="401"/>
        <v>390.08208599999989</v>
      </c>
      <c r="AF289" s="25">
        <f t="shared" si="402"/>
        <v>390.08208599999989</v>
      </c>
      <c r="AG289" s="25">
        <f t="shared" si="403"/>
        <v>0</v>
      </c>
      <c r="AH289" s="25">
        <f t="shared" si="404"/>
        <v>4504.2979139999989</v>
      </c>
      <c r="AI289" s="25">
        <f t="shared" si="405"/>
        <v>4504.2979139999989</v>
      </c>
      <c r="AJ289" s="19" t="s">
        <v>48</v>
      </c>
    </row>
    <row r="290" spans="1:36" outlineLevel="3" x14ac:dyDescent="0.25">
      <c r="A290" s="102" t="s">
        <v>108</v>
      </c>
      <c r="B290" s="10">
        <v>1152.83</v>
      </c>
      <c r="C290" s="10">
        <v>3135.28</v>
      </c>
      <c r="N290" s="23">
        <f t="shared" si="386"/>
        <v>3135.28</v>
      </c>
      <c r="O290" s="23">
        <f t="shared" si="387"/>
        <v>4288.1100000000006</v>
      </c>
      <c r="P290" s="129"/>
      <c r="Q290" s="130">
        <v>7.9699999999999993E-2</v>
      </c>
      <c r="R290" s="11">
        <f t="shared" si="388"/>
        <v>0</v>
      </c>
      <c r="S290" s="6">
        <f t="shared" si="389"/>
        <v>3135.28</v>
      </c>
      <c r="T290" s="20">
        <f t="shared" si="390"/>
        <v>3135.28</v>
      </c>
      <c r="U290" s="6">
        <f t="shared" si="391"/>
        <v>0</v>
      </c>
      <c r="V290" s="6">
        <f t="shared" si="392"/>
        <v>249.88181599999999</v>
      </c>
      <c r="W290" s="20">
        <f t="shared" si="393"/>
        <v>249.88181599999999</v>
      </c>
      <c r="X290" s="6">
        <f t="shared" si="394"/>
        <v>0</v>
      </c>
      <c r="Y290" s="6">
        <f t="shared" si="395"/>
        <v>2885.3981840000001</v>
      </c>
      <c r="Z290" s="20">
        <f t="shared" si="396"/>
        <v>2885.3981840000001</v>
      </c>
      <c r="AA290" s="25">
        <f t="shared" si="397"/>
        <v>0</v>
      </c>
      <c r="AB290" s="25">
        <f t="shared" si="398"/>
        <v>4288.1100000000006</v>
      </c>
      <c r="AC290" s="25">
        <f t="shared" si="399"/>
        <v>4288.1100000000006</v>
      </c>
      <c r="AD290" s="25">
        <f t="shared" si="400"/>
        <v>0</v>
      </c>
      <c r="AE290" s="25">
        <f t="shared" si="401"/>
        <v>341.76236700000004</v>
      </c>
      <c r="AF290" s="25">
        <f t="shared" si="402"/>
        <v>341.76236700000004</v>
      </c>
      <c r="AG290" s="25">
        <f t="shared" si="403"/>
        <v>0</v>
      </c>
      <c r="AH290" s="25">
        <f t="shared" si="404"/>
        <v>3946.3476330000003</v>
      </c>
      <c r="AI290" s="25">
        <f t="shared" si="405"/>
        <v>3946.3476330000003</v>
      </c>
      <c r="AJ290" s="19" t="s">
        <v>48</v>
      </c>
    </row>
    <row r="291" spans="1:36" outlineLevel="3" x14ac:dyDescent="0.25">
      <c r="A291" s="102" t="s">
        <v>108</v>
      </c>
      <c r="B291" s="10">
        <v>3473.68</v>
      </c>
      <c r="C291" s="10">
        <v>3609.24</v>
      </c>
      <c r="N291" s="23">
        <f t="shared" si="386"/>
        <v>3609.24</v>
      </c>
      <c r="O291" s="23">
        <f t="shared" si="387"/>
        <v>7082.92</v>
      </c>
      <c r="P291" s="129"/>
      <c r="Q291" s="130">
        <v>7.9699999999999993E-2</v>
      </c>
      <c r="R291" s="11">
        <f t="shared" si="388"/>
        <v>0</v>
      </c>
      <c r="S291" s="6">
        <f t="shared" si="389"/>
        <v>3609.24</v>
      </c>
      <c r="T291" s="20">
        <f t="shared" si="390"/>
        <v>3609.24</v>
      </c>
      <c r="U291" s="6">
        <f t="shared" si="391"/>
        <v>0</v>
      </c>
      <c r="V291" s="6">
        <f t="shared" si="392"/>
        <v>287.65642799999995</v>
      </c>
      <c r="W291" s="20">
        <f t="shared" si="393"/>
        <v>287.65642799999995</v>
      </c>
      <c r="X291" s="6">
        <f t="shared" si="394"/>
        <v>0</v>
      </c>
      <c r="Y291" s="6">
        <f t="shared" si="395"/>
        <v>3321.583572</v>
      </c>
      <c r="Z291" s="20">
        <f t="shared" si="396"/>
        <v>3321.583572</v>
      </c>
      <c r="AA291" s="25">
        <f t="shared" si="397"/>
        <v>0</v>
      </c>
      <c r="AB291" s="25">
        <f t="shared" si="398"/>
        <v>7082.92</v>
      </c>
      <c r="AC291" s="25">
        <f t="shared" si="399"/>
        <v>7082.92</v>
      </c>
      <c r="AD291" s="25">
        <f t="shared" si="400"/>
        <v>0</v>
      </c>
      <c r="AE291" s="25">
        <f t="shared" si="401"/>
        <v>564.50872399999992</v>
      </c>
      <c r="AF291" s="25">
        <f t="shared" si="402"/>
        <v>564.50872399999992</v>
      </c>
      <c r="AG291" s="25">
        <f t="shared" si="403"/>
        <v>0</v>
      </c>
      <c r="AH291" s="25">
        <f t="shared" si="404"/>
        <v>6518.4112759999998</v>
      </c>
      <c r="AI291" s="25">
        <f t="shared" si="405"/>
        <v>6518.4112759999998</v>
      </c>
      <c r="AJ291" s="19" t="s">
        <v>50</v>
      </c>
    </row>
    <row r="292" spans="1:36" outlineLevel="3" x14ac:dyDescent="0.25">
      <c r="A292" s="102" t="s">
        <v>108</v>
      </c>
      <c r="B292" s="10">
        <v>56.44</v>
      </c>
      <c r="C292" s="10"/>
      <c r="N292" s="23">
        <f t="shared" si="386"/>
        <v>0</v>
      </c>
      <c r="O292" s="23">
        <f t="shared" si="387"/>
        <v>56.44</v>
      </c>
      <c r="P292" s="129"/>
      <c r="Q292" s="130">
        <v>7.9699999999999993E-2</v>
      </c>
      <c r="R292" s="11">
        <f t="shared" si="388"/>
        <v>0</v>
      </c>
      <c r="S292" s="6">
        <f t="shared" si="389"/>
        <v>0</v>
      </c>
      <c r="T292" s="20">
        <f t="shared" si="390"/>
        <v>0</v>
      </c>
      <c r="U292" s="6">
        <f t="shared" si="391"/>
        <v>0</v>
      </c>
      <c r="V292" s="6">
        <f t="shared" si="392"/>
        <v>0</v>
      </c>
      <c r="W292" s="20">
        <f t="shared" si="393"/>
        <v>0</v>
      </c>
      <c r="X292" s="6">
        <f t="shared" si="394"/>
        <v>0</v>
      </c>
      <c r="Y292" s="6">
        <f t="shared" si="395"/>
        <v>0</v>
      </c>
      <c r="Z292" s="20">
        <f t="shared" si="396"/>
        <v>0</v>
      </c>
      <c r="AA292" s="25">
        <f t="shared" si="397"/>
        <v>0</v>
      </c>
      <c r="AB292" s="25">
        <f t="shared" si="398"/>
        <v>56.44</v>
      </c>
      <c r="AC292" s="25">
        <f t="shared" si="399"/>
        <v>56.44</v>
      </c>
      <c r="AD292" s="25">
        <f t="shared" si="400"/>
        <v>0</v>
      </c>
      <c r="AE292" s="25">
        <f t="shared" si="401"/>
        <v>4.4982679999999995</v>
      </c>
      <c r="AF292" s="25">
        <f t="shared" si="402"/>
        <v>4.4982679999999995</v>
      </c>
      <c r="AG292" s="25">
        <f t="shared" si="403"/>
        <v>0</v>
      </c>
      <c r="AH292" s="25">
        <f t="shared" si="404"/>
        <v>51.941732000000002</v>
      </c>
      <c r="AI292" s="25">
        <f t="shared" si="405"/>
        <v>51.941732000000002</v>
      </c>
      <c r="AJ292" s="19" t="s">
        <v>48</v>
      </c>
    </row>
    <row r="293" spans="1:36" outlineLevel="2" x14ac:dyDescent="0.25">
      <c r="A293" s="102"/>
      <c r="B293" s="108"/>
      <c r="C293" s="108"/>
      <c r="D293" s="101"/>
      <c r="E293" s="101"/>
      <c r="F293" s="101"/>
      <c r="G293" s="101"/>
      <c r="H293" s="101"/>
      <c r="I293" s="101"/>
      <c r="J293" s="101"/>
      <c r="K293" s="101"/>
      <c r="L293" s="101"/>
      <c r="M293" s="101"/>
      <c r="N293" s="109"/>
      <c r="O293" s="109"/>
      <c r="P293" s="129"/>
      <c r="Q293" s="130"/>
      <c r="R293" s="11">
        <f t="shared" ref="R293:Z293" si="406">SUBTOTAL(9,R284:R292)</f>
        <v>0</v>
      </c>
      <c r="S293" s="6">
        <f t="shared" si="406"/>
        <v>17904.04</v>
      </c>
      <c r="T293" s="20">
        <f t="shared" si="406"/>
        <v>17904.04</v>
      </c>
      <c r="U293" s="6">
        <f t="shared" si="406"/>
        <v>0</v>
      </c>
      <c r="V293" s="6">
        <f t="shared" si="406"/>
        <v>1426.951988</v>
      </c>
      <c r="W293" s="20">
        <f t="shared" si="406"/>
        <v>1426.951988</v>
      </c>
      <c r="X293" s="6">
        <f t="shared" si="406"/>
        <v>0</v>
      </c>
      <c r="Y293" s="6">
        <f t="shared" si="406"/>
        <v>16477.088012</v>
      </c>
      <c r="Z293" s="20">
        <f t="shared" si="406"/>
        <v>16477.088012</v>
      </c>
      <c r="AA293" s="25"/>
      <c r="AB293" s="25"/>
      <c r="AC293" s="25"/>
      <c r="AD293" s="25"/>
      <c r="AE293" s="25"/>
      <c r="AF293" s="25"/>
      <c r="AG293" s="25"/>
      <c r="AH293" s="25"/>
      <c r="AI293" s="25"/>
      <c r="AJ293" s="131" t="s">
        <v>269</v>
      </c>
    </row>
    <row r="294" spans="1:36" outlineLevel="3" x14ac:dyDescent="0.25">
      <c r="A294" s="102" t="s">
        <v>108</v>
      </c>
      <c r="B294" s="10">
        <v>3732.04</v>
      </c>
      <c r="C294" s="10">
        <v>706.73</v>
      </c>
      <c r="N294" s="23">
        <f>C294</f>
        <v>706.73</v>
      </c>
      <c r="O294" s="23">
        <f>SUM(B294:M294)</f>
        <v>4438.7700000000004</v>
      </c>
      <c r="P294" s="129"/>
      <c r="Q294" s="130">
        <v>1.17E-2</v>
      </c>
      <c r="R294" s="11">
        <f>IF(LEFT(AJ294,6)="Direct",N294,0)</f>
        <v>0</v>
      </c>
      <c r="S294" s="6">
        <f>N294-R294</f>
        <v>706.73</v>
      </c>
      <c r="T294" s="20">
        <f>R294+S294</f>
        <v>706.73</v>
      </c>
      <c r="U294" s="6">
        <f>IF(LEFT(AJ294,9)="direct-wa", N294,0)</f>
        <v>0</v>
      </c>
      <c r="V294" s="6">
        <f>IF(AJ294="direct-wa",0,N294*Q294)</f>
        <v>8.2687410000000003</v>
      </c>
      <c r="W294" s="20">
        <f>U294+V294</f>
        <v>8.2687410000000003</v>
      </c>
      <c r="X294" s="6">
        <f>IF(LEFT(AJ294,9)="direct-or",N294,0)</f>
        <v>0</v>
      </c>
      <c r="Y294" s="6">
        <f>S294-V294</f>
        <v>698.46125900000004</v>
      </c>
      <c r="Z294" s="20">
        <f>X294+Y294</f>
        <v>698.46125900000004</v>
      </c>
      <c r="AA294" s="25">
        <f>IF(LEFT(AJ294,6)="Direct",O294,0)</f>
        <v>0</v>
      </c>
      <c r="AB294" s="25">
        <f>O294-AA294</f>
        <v>4438.7700000000004</v>
      </c>
      <c r="AC294" s="25">
        <f>AA294+AB294</f>
        <v>4438.7700000000004</v>
      </c>
      <c r="AD294" s="25">
        <f>IF(LEFT(AJ294,9)="direct-wa", O294,0)</f>
        <v>0</v>
      </c>
      <c r="AE294" s="25">
        <f>IF(AJ294="direct-wa",0,O294*Q294)</f>
        <v>51.933609000000004</v>
      </c>
      <c r="AF294" s="25">
        <f>AD294+AE294</f>
        <v>51.933609000000004</v>
      </c>
      <c r="AG294" s="25">
        <f>IF(LEFT(AJ294,9)="direct-or",O294,0)</f>
        <v>0</v>
      </c>
      <c r="AH294" s="25">
        <f>AB294-AE294</f>
        <v>4386.8363910000007</v>
      </c>
      <c r="AI294" s="25">
        <f>AG294+AH294</f>
        <v>4386.8363910000007</v>
      </c>
      <c r="AJ294" s="19" t="s">
        <v>262</v>
      </c>
    </row>
    <row r="295" spans="1:36" outlineLevel="3" x14ac:dyDescent="0.25">
      <c r="A295" s="102" t="s">
        <v>108</v>
      </c>
      <c r="B295" s="10">
        <v>222.96</v>
      </c>
      <c r="C295" s="10">
        <v>243.47</v>
      </c>
      <c r="N295" s="23">
        <f>C295</f>
        <v>243.47</v>
      </c>
      <c r="O295" s="23">
        <f>SUM(B295:M295)</f>
        <v>466.43</v>
      </c>
      <c r="P295" s="129"/>
      <c r="Q295" s="130">
        <v>1.17E-2</v>
      </c>
      <c r="R295" s="11">
        <f>IF(LEFT(AJ295,6)="Direct",N295,0)</f>
        <v>0</v>
      </c>
      <c r="S295" s="6">
        <f>N295-R295</f>
        <v>243.47</v>
      </c>
      <c r="T295" s="20">
        <f>R295+S295</f>
        <v>243.47</v>
      </c>
      <c r="U295" s="6">
        <f>IF(LEFT(AJ295,9)="direct-wa", N295,0)</f>
        <v>0</v>
      </c>
      <c r="V295" s="6">
        <f>IF(AJ295="direct-wa",0,N295*Q295)</f>
        <v>2.8485990000000001</v>
      </c>
      <c r="W295" s="20">
        <f>U295+V295</f>
        <v>2.8485990000000001</v>
      </c>
      <c r="X295" s="6">
        <f>IF(LEFT(AJ295,9)="direct-or",N295,0)</f>
        <v>0</v>
      </c>
      <c r="Y295" s="6">
        <f>S295-V295</f>
        <v>240.62140099999999</v>
      </c>
      <c r="Z295" s="20">
        <f>X295+Y295</f>
        <v>240.62140099999999</v>
      </c>
      <c r="AA295" s="25">
        <f>IF(LEFT(AJ295,6)="Direct",O295,0)</f>
        <v>0</v>
      </c>
      <c r="AB295" s="25">
        <f>O295-AA295</f>
        <v>466.43</v>
      </c>
      <c r="AC295" s="25">
        <f>AA295+AB295</f>
        <v>466.43</v>
      </c>
      <c r="AD295" s="25">
        <f>IF(LEFT(AJ295,9)="direct-wa", O295,0)</f>
        <v>0</v>
      </c>
      <c r="AE295" s="25">
        <f>IF(AJ295="direct-wa",0,O295*Q295)</f>
        <v>5.4572310000000002</v>
      </c>
      <c r="AF295" s="25">
        <f>AD295+AE295</f>
        <v>5.4572310000000002</v>
      </c>
      <c r="AG295" s="25">
        <f>IF(LEFT(AJ295,9)="direct-or",O295,0)</f>
        <v>0</v>
      </c>
      <c r="AH295" s="25">
        <f>AB295-AE295</f>
        <v>460.97276900000003</v>
      </c>
      <c r="AI295" s="25">
        <f>AG295+AH295</f>
        <v>460.97276900000003</v>
      </c>
      <c r="AJ295" s="19" t="s">
        <v>262</v>
      </c>
    </row>
    <row r="296" spans="1:36" outlineLevel="3" x14ac:dyDescent="0.25">
      <c r="A296" s="102" t="s">
        <v>108</v>
      </c>
      <c r="B296" s="10">
        <v>120</v>
      </c>
      <c r="C296" s="10"/>
      <c r="N296" s="23">
        <f>C296</f>
        <v>0</v>
      </c>
      <c r="O296" s="23">
        <f>SUM(B296:M296)</f>
        <v>120</v>
      </c>
      <c r="P296" s="129"/>
      <c r="Q296" s="130">
        <v>1.17E-2</v>
      </c>
      <c r="R296" s="11">
        <f>IF(LEFT(AJ296,6)="Direct",N296,0)</f>
        <v>0</v>
      </c>
      <c r="S296" s="6">
        <f>N296-R296</f>
        <v>0</v>
      </c>
      <c r="T296" s="20">
        <f>R296+S296</f>
        <v>0</v>
      </c>
      <c r="U296" s="6">
        <f>IF(LEFT(AJ296,9)="direct-wa", N296,0)</f>
        <v>0</v>
      </c>
      <c r="V296" s="6">
        <f>IF(AJ296="direct-wa",0,N296*Q296)</f>
        <v>0</v>
      </c>
      <c r="W296" s="20">
        <f>U296+V296</f>
        <v>0</v>
      </c>
      <c r="X296" s="6">
        <f>IF(LEFT(AJ296,9)="direct-or",N296,0)</f>
        <v>0</v>
      </c>
      <c r="Y296" s="6">
        <f>S296-V296</f>
        <v>0</v>
      </c>
      <c r="Z296" s="20">
        <f>X296+Y296</f>
        <v>0</v>
      </c>
      <c r="AA296" s="25">
        <f>IF(LEFT(AJ296,6)="Direct",O296,0)</f>
        <v>0</v>
      </c>
      <c r="AB296" s="25">
        <f>O296-AA296</f>
        <v>120</v>
      </c>
      <c r="AC296" s="25">
        <f>AA296+AB296</f>
        <v>120</v>
      </c>
      <c r="AD296" s="25">
        <f>IF(LEFT(AJ296,9)="direct-wa", O296,0)</f>
        <v>0</v>
      </c>
      <c r="AE296" s="25">
        <f>IF(AJ296="direct-wa",0,O296*Q296)</f>
        <v>1.4040000000000001</v>
      </c>
      <c r="AF296" s="25">
        <f>AD296+AE296</f>
        <v>1.4040000000000001</v>
      </c>
      <c r="AG296" s="25">
        <f>IF(LEFT(AJ296,9)="direct-or",O296,0)</f>
        <v>0</v>
      </c>
      <c r="AH296" s="25">
        <f>AB296-AE296</f>
        <v>118.596</v>
      </c>
      <c r="AI296" s="25">
        <f>AG296+AH296</f>
        <v>118.596</v>
      </c>
      <c r="AJ296" s="19" t="s">
        <v>262</v>
      </c>
    </row>
    <row r="297" spans="1:36" outlineLevel="3" x14ac:dyDescent="0.25">
      <c r="A297" s="102" t="s">
        <v>108</v>
      </c>
      <c r="B297" s="10">
        <v>275.83</v>
      </c>
      <c r="C297" s="10">
        <v>796.04</v>
      </c>
      <c r="N297" s="23">
        <f>C297</f>
        <v>796.04</v>
      </c>
      <c r="O297" s="23">
        <f>SUM(B297:M297)</f>
        <v>1071.8699999999999</v>
      </c>
      <c r="P297" s="129"/>
      <c r="Q297" s="130">
        <v>1.17E-2</v>
      </c>
      <c r="R297" s="11">
        <f>IF(LEFT(AJ297,6)="Direct",N297,0)</f>
        <v>0</v>
      </c>
      <c r="S297" s="6">
        <f>N297-R297</f>
        <v>796.04</v>
      </c>
      <c r="T297" s="20">
        <f>R297+S297</f>
        <v>796.04</v>
      </c>
      <c r="U297" s="6">
        <f>IF(LEFT(AJ297,9)="direct-wa", N297,0)</f>
        <v>0</v>
      </c>
      <c r="V297" s="6">
        <f>IF(AJ297="direct-wa",0,N297*Q297)</f>
        <v>9.3136679999999998</v>
      </c>
      <c r="W297" s="20">
        <f>U297+V297</f>
        <v>9.3136679999999998</v>
      </c>
      <c r="X297" s="6">
        <f>IF(LEFT(AJ297,9)="direct-or",N297,0)</f>
        <v>0</v>
      </c>
      <c r="Y297" s="6">
        <f>S297-V297</f>
        <v>786.72633199999996</v>
      </c>
      <c r="Z297" s="20">
        <f>X297+Y297</f>
        <v>786.72633199999996</v>
      </c>
      <c r="AA297" s="25">
        <f>IF(LEFT(AJ297,6)="Direct",O297,0)</f>
        <v>0</v>
      </c>
      <c r="AB297" s="25">
        <f>O297-AA297</f>
        <v>1071.8699999999999</v>
      </c>
      <c r="AC297" s="25">
        <f>AA297+AB297</f>
        <v>1071.8699999999999</v>
      </c>
      <c r="AD297" s="25">
        <f>IF(LEFT(AJ297,9)="direct-wa", O297,0)</f>
        <v>0</v>
      </c>
      <c r="AE297" s="25">
        <f>IF(AJ297="direct-wa",0,O297*Q297)</f>
        <v>12.540878999999999</v>
      </c>
      <c r="AF297" s="25">
        <f>AD297+AE297</f>
        <v>12.540878999999999</v>
      </c>
      <c r="AG297" s="25">
        <f>IF(LEFT(AJ297,9)="direct-or",O297,0)</f>
        <v>0</v>
      </c>
      <c r="AH297" s="25">
        <f>AB297-AE297</f>
        <v>1059.329121</v>
      </c>
      <c r="AI297" s="25">
        <f>AG297+AH297</f>
        <v>1059.329121</v>
      </c>
      <c r="AJ297" s="19" t="s">
        <v>262</v>
      </c>
    </row>
    <row r="298" spans="1:36" outlineLevel="2" x14ac:dyDescent="0.25">
      <c r="A298" s="102"/>
      <c r="B298" s="108"/>
      <c r="C298" s="108"/>
      <c r="D298" s="101"/>
      <c r="E298" s="101"/>
      <c r="F298" s="101"/>
      <c r="G298" s="101"/>
      <c r="H298" s="101"/>
      <c r="I298" s="101"/>
      <c r="J298" s="101"/>
      <c r="K298" s="101"/>
      <c r="L298" s="101"/>
      <c r="M298" s="101"/>
      <c r="N298" s="109"/>
      <c r="O298" s="109"/>
      <c r="P298" s="129"/>
      <c r="Q298" s="130"/>
      <c r="R298" s="11">
        <f t="shared" ref="R298:Z298" si="407">SUBTOTAL(9,R294:R297)</f>
        <v>0</v>
      </c>
      <c r="S298" s="6">
        <f t="shared" si="407"/>
        <v>1746.24</v>
      </c>
      <c r="T298" s="20">
        <f t="shared" si="407"/>
        <v>1746.24</v>
      </c>
      <c r="U298" s="6">
        <f t="shared" si="407"/>
        <v>0</v>
      </c>
      <c r="V298" s="6">
        <f t="shared" si="407"/>
        <v>20.431007999999999</v>
      </c>
      <c r="W298" s="20">
        <f t="shared" si="407"/>
        <v>20.431007999999999</v>
      </c>
      <c r="X298" s="6">
        <f t="shared" si="407"/>
        <v>0</v>
      </c>
      <c r="Y298" s="6">
        <f t="shared" si="407"/>
        <v>1725.808992</v>
      </c>
      <c r="Z298" s="20">
        <f t="shared" si="407"/>
        <v>1725.808992</v>
      </c>
      <c r="AA298" s="25"/>
      <c r="AB298" s="25"/>
      <c r="AC298" s="25"/>
      <c r="AD298" s="25"/>
      <c r="AE298" s="25"/>
      <c r="AF298" s="25"/>
      <c r="AG298" s="25"/>
      <c r="AH298" s="25"/>
      <c r="AI298" s="25"/>
      <c r="AJ298" s="131" t="s">
        <v>270</v>
      </c>
    </row>
    <row r="299" spans="1:36" outlineLevel="1" x14ac:dyDescent="0.25">
      <c r="A299" s="128" t="s">
        <v>107</v>
      </c>
      <c r="B299" s="132"/>
      <c r="C299" s="132"/>
      <c r="D299" s="120"/>
      <c r="E299" s="120"/>
      <c r="F299" s="120"/>
      <c r="G299" s="120"/>
      <c r="H299" s="120"/>
      <c r="I299" s="120"/>
      <c r="J299" s="120"/>
      <c r="K299" s="120"/>
      <c r="L299" s="120"/>
      <c r="M299" s="120"/>
      <c r="N299" s="121"/>
      <c r="O299" s="121"/>
      <c r="P299" s="133"/>
      <c r="Q299" s="134"/>
      <c r="R299" s="124">
        <f t="shared" ref="R299:Z299" si="408">SUBTOTAL(9,R237:R297)</f>
        <v>49949.999999999985</v>
      </c>
      <c r="S299" s="125">
        <f t="shared" si="408"/>
        <v>191756.27000000005</v>
      </c>
      <c r="T299" s="126">
        <f t="shared" si="408"/>
        <v>241706.27000000005</v>
      </c>
      <c r="U299" s="125">
        <f t="shared" si="408"/>
        <v>5411.37</v>
      </c>
      <c r="V299" s="125">
        <f t="shared" si="408"/>
        <v>18934.904298000005</v>
      </c>
      <c r="W299" s="126">
        <f t="shared" si="408"/>
        <v>24346.274298</v>
      </c>
      <c r="X299" s="125">
        <f t="shared" si="408"/>
        <v>44538.62999999999</v>
      </c>
      <c r="Y299" s="125">
        <f t="shared" si="408"/>
        <v>172821.36570200004</v>
      </c>
      <c r="Z299" s="126">
        <f t="shared" si="408"/>
        <v>217359.99570200004</v>
      </c>
      <c r="AA299" s="125"/>
      <c r="AB299" s="125"/>
      <c r="AC299" s="125"/>
      <c r="AD299" s="125"/>
      <c r="AE299" s="125"/>
      <c r="AF299" s="125"/>
      <c r="AG299" s="125"/>
      <c r="AH299" s="125"/>
      <c r="AI299" s="125"/>
      <c r="AJ299" s="135"/>
    </row>
    <row r="300" spans="1:36" outlineLevel="3" x14ac:dyDescent="0.25">
      <c r="A300" s="102" t="s">
        <v>110</v>
      </c>
      <c r="B300" s="10">
        <v>8288.36</v>
      </c>
      <c r="C300" s="10">
        <v>8243.52</v>
      </c>
      <c r="N300" s="23">
        <f>C300</f>
        <v>8243.52</v>
      </c>
      <c r="O300" s="23">
        <f>SUM(B300:M300)</f>
        <v>16531.88</v>
      </c>
      <c r="P300" s="129"/>
      <c r="Q300" s="130">
        <v>0.1013</v>
      </c>
      <c r="R300" s="11">
        <f>IF(LEFT(AJ300,6)="Direct",N300,0)</f>
        <v>0</v>
      </c>
      <c r="S300" s="6">
        <f>N300-R300</f>
        <v>8243.52</v>
      </c>
      <c r="T300" s="20">
        <f>R300+S300</f>
        <v>8243.52</v>
      </c>
      <c r="U300" s="6">
        <f>IF(LEFT(AJ300,9)="direct-wa", N300,0)</f>
        <v>0</v>
      </c>
      <c r="V300" s="6">
        <f>IF(AJ300="direct-wa",0,N300*Q300)</f>
        <v>835.06857600000001</v>
      </c>
      <c r="W300" s="20">
        <f>U300+V300</f>
        <v>835.06857600000001</v>
      </c>
      <c r="X300" s="6">
        <f>IF(LEFT(AJ300,9)="direct-or",N300,0)</f>
        <v>0</v>
      </c>
      <c r="Y300" s="6">
        <f>S300-V300</f>
        <v>7408.4514240000008</v>
      </c>
      <c r="Z300" s="20">
        <f>X300+Y300</f>
        <v>7408.4514240000008</v>
      </c>
      <c r="AA300" s="25">
        <f>IF(LEFT(AJ300,6)="Direct",O300,0)</f>
        <v>0</v>
      </c>
      <c r="AB300" s="25">
        <f>O300-AA300</f>
        <v>16531.88</v>
      </c>
      <c r="AC300" s="25">
        <f>AA300+AB300</f>
        <v>16531.88</v>
      </c>
      <c r="AD300" s="25">
        <f>IF(LEFT(AJ300,9)="direct-wa", O300,0)</f>
        <v>0</v>
      </c>
      <c r="AE300" s="25">
        <f>IF(AJ300="direct-wa",0,O300*Q300)</f>
        <v>1674.6794440000001</v>
      </c>
      <c r="AF300" s="25">
        <f>AD300+AE300</f>
        <v>1674.6794440000001</v>
      </c>
      <c r="AG300" s="25">
        <f>IF(LEFT(AJ300,9)="direct-or",O300,0)</f>
        <v>0</v>
      </c>
      <c r="AH300" s="25">
        <f>AB300-AE300</f>
        <v>14857.200556000002</v>
      </c>
      <c r="AI300" s="25">
        <f>AG300+AH300</f>
        <v>14857.200556000002</v>
      </c>
      <c r="AJ300" s="19" t="s">
        <v>52</v>
      </c>
    </row>
    <row r="301" spans="1:36" outlineLevel="2" x14ac:dyDescent="0.25">
      <c r="A301" s="102"/>
      <c r="B301" s="108"/>
      <c r="C301" s="108"/>
      <c r="D301" s="101"/>
      <c r="E301" s="101"/>
      <c r="F301" s="101"/>
      <c r="G301" s="101"/>
      <c r="H301" s="101"/>
      <c r="I301" s="101"/>
      <c r="J301" s="101"/>
      <c r="K301" s="101"/>
      <c r="L301" s="101"/>
      <c r="M301" s="101"/>
      <c r="N301" s="109"/>
      <c r="O301" s="109"/>
      <c r="P301" s="129"/>
      <c r="Q301" s="130"/>
      <c r="R301" s="11">
        <f t="shared" ref="R301:Z301" si="409">SUBTOTAL(9,R300:R300)</f>
        <v>0</v>
      </c>
      <c r="S301" s="6">
        <f t="shared" si="409"/>
        <v>8243.52</v>
      </c>
      <c r="T301" s="20">
        <f t="shared" si="409"/>
        <v>8243.52</v>
      </c>
      <c r="U301" s="6">
        <f t="shared" si="409"/>
        <v>0</v>
      </c>
      <c r="V301" s="6">
        <f t="shared" si="409"/>
        <v>835.06857600000001</v>
      </c>
      <c r="W301" s="20">
        <f t="shared" si="409"/>
        <v>835.06857600000001</v>
      </c>
      <c r="X301" s="6">
        <f t="shared" si="409"/>
        <v>0</v>
      </c>
      <c r="Y301" s="6">
        <f t="shared" si="409"/>
        <v>7408.4514240000008</v>
      </c>
      <c r="Z301" s="20">
        <f t="shared" si="409"/>
        <v>7408.4514240000008</v>
      </c>
      <c r="AA301" s="25"/>
      <c r="AB301" s="25"/>
      <c r="AC301" s="25"/>
      <c r="AD301" s="25"/>
      <c r="AE301" s="25"/>
      <c r="AF301" s="25"/>
      <c r="AG301" s="25"/>
      <c r="AH301" s="25"/>
      <c r="AI301" s="25"/>
      <c r="AJ301" s="131" t="s">
        <v>268</v>
      </c>
    </row>
    <row r="302" spans="1:36" outlineLevel="3" x14ac:dyDescent="0.25">
      <c r="A302" s="102" t="s">
        <v>110</v>
      </c>
      <c r="B302" s="10">
        <v>4213.71</v>
      </c>
      <c r="C302" s="10">
        <v>2401.9899999999998</v>
      </c>
      <c r="N302" s="23">
        <f>C302</f>
        <v>2401.9899999999998</v>
      </c>
      <c r="O302" s="23">
        <f>SUM(B302:M302)</f>
        <v>6615.7</v>
      </c>
      <c r="P302" s="129"/>
      <c r="Q302" s="130">
        <v>0.2535</v>
      </c>
      <c r="R302" s="11">
        <f>IF(LEFT(AJ302,6)="Direct",N302,0)</f>
        <v>0</v>
      </c>
      <c r="S302" s="6">
        <f>N302-R302</f>
        <v>2401.9899999999998</v>
      </c>
      <c r="T302" s="20">
        <f>R302+S302</f>
        <v>2401.9899999999998</v>
      </c>
      <c r="U302" s="6">
        <f>IF(LEFT(AJ302,9)="direct-wa", N302,0)</f>
        <v>0</v>
      </c>
      <c r="V302" s="6">
        <f>IF(AJ302="direct-wa",0,N302*Q302)</f>
        <v>608.90446499999996</v>
      </c>
      <c r="W302" s="20">
        <f>U302+V302</f>
        <v>608.90446499999996</v>
      </c>
      <c r="X302" s="6">
        <f>IF(LEFT(AJ302,9)="direct-or",N302,0)</f>
        <v>0</v>
      </c>
      <c r="Y302" s="6">
        <f>S302-V302</f>
        <v>1793.0855349999997</v>
      </c>
      <c r="Z302" s="20">
        <f>X302+Y302</f>
        <v>1793.0855349999997</v>
      </c>
      <c r="AA302" s="25">
        <f>IF(LEFT(AJ302,6)="Direct",O302,0)</f>
        <v>0</v>
      </c>
      <c r="AB302" s="25">
        <f>O302-AA302</f>
        <v>6615.7</v>
      </c>
      <c r="AC302" s="25">
        <f>AA302+AB302</f>
        <v>6615.7</v>
      </c>
      <c r="AD302" s="25">
        <f>IF(LEFT(AJ302,9)="direct-wa", O302,0)</f>
        <v>0</v>
      </c>
      <c r="AE302" s="25">
        <f>IF(AJ302="direct-wa",0,O302*Q302)</f>
        <v>1677.0799500000001</v>
      </c>
      <c r="AF302" s="25">
        <f>AD302+AE302</f>
        <v>1677.0799500000001</v>
      </c>
      <c r="AG302" s="25">
        <f>IF(LEFT(AJ302,9)="direct-or",O302,0)</f>
        <v>0</v>
      </c>
      <c r="AH302" s="25">
        <f>AB302-AE302</f>
        <v>4938.6200499999995</v>
      </c>
      <c r="AI302" s="25">
        <f>AG302+AH302</f>
        <v>4938.6200499999995</v>
      </c>
      <c r="AJ302" s="19" t="s">
        <v>51</v>
      </c>
    </row>
    <row r="303" spans="1:36" outlineLevel="2" x14ac:dyDescent="0.25">
      <c r="A303" s="102"/>
      <c r="B303" s="108"/>
      <c r="C303" s="108"/>
      <c r="D303" s="101"/>
      <c r="E303" s="101"/>
      <c r="F303" s="101"/>
      <c r="G303" s="101"/>
      <c r="H303" s="101"/>
      <c r="I303" s="101"/>
      <c r="J303" s="101"/>
      <c r="K303" s="101"/>
      <c r="L303" s="101"/>
      <c r="M303" s="101"/>
      <c r="N303" s="109"/>
      <c r="O303" s="109"/>
      <c r="P303" s="129"/>
      <c r="Q303" s="130"/>
      <c r="R303" s="11">
        <f t="shared" ref="R303:Z303" si="410">SUBTOTAL(9,R302:R302)</f>
        <v>0</v>
      </c>
      <c r="S303" s="6">
        <f t="shared" si="410"/>
        <v>2401.9899999999998</v>
      </c>
      <c r="T303" s="20">
        <f t="shared" si="410"/>
        <v>2401.9899999999998</v>
      </c>
      <c r="U303" s="6">
        <f t="shared" si="410"/>
        <v>0</v>
      </c>
      <c r="V303" s="6">
        <f t="shared" si="410"/>
        <v>608.90446499999996</v>
      </c>
      <c r="W303" s="20">
        <f t="shared" si="410"/>
        <v>608.90446499999996</v>
      </c>
      <c r="X303" s="6">
        <f t="shared" si="410"/>
        <v>0</v>
      </c>
      <c r="Y303" s="6">
        <f t="shared" si="410"/>
        <v>1793.0855349999997</v>
      </c>
      <c r="Z303" s="20">
        <f t="shared" si="410"/>
        <v>1793.0855349999997</v>
      </c>
      <c r="AA303" s="25"/>
      <c r="AB303" s="25"/>
      <c r="AC303" s="25"/>
      <c r="AD303" s="25"/>
      <c r="AE303" s="25"/>
      <c r="AF303" s="25"/>
      <c r="AG303" s="25"/>
      <c r="AH303" s="25"/>
      <c r="AI303" s="25"/>
      <c r="AJ303" s="131" t="s">
        <v>280</v>
      </c>
    </row>
    <row r="304" spans="1:36" outlineLevel="1" x14ac:dyDescent="0.25">
      <c r="A304" s="128" t="s">
        <v>109</v>
      </c>
      <c r="B304" s="132"/>
      <c r="C304" s="132"/>
      <c r="D304" s="120"/>
      <c r="E304" s="120"/>
      <c r="F304" s="120"/>
      <c r="G304" s="120"/>
      <c r="H304" s="120"/>
      <c r="I304" s="120"/>
      <c r="J304" s="120"/>
      <c r="K304" s="120"/>
      <c r="L304" s="120"/>
      <c r="M304" s="120"/>
      <c r="N304" s="121"/>
      <c r="O304" s="121"/>
      <c r="P304" s="133"/>
      <c r="Q304" s="134"/>
      <c r="R304" s="124">
        <f t="shared" ref="R304:Z304" si="411">SUBTOTAL(9,R300:R302)</f>
        <v>0</v>
      </c>
      <c r="S304" s="125">
        <f t="shared" si="411"/>
        <v>10645.51</v>
      </c>
      <c r="T304" s="126">
        <f t="shared" si="411"/>
        <v>10645.51</v>
      </c>
      <c r="U304" s="125">
        <f t="shared" si="411"/>
        <v>0</v>
      </c>
      <c r="V304" s="125">
        <f t="shared" si="411"/>
        <v>1443.973041</v>
      </c>
      <c r="W304" s="126">
        <f t="shared" si="411"/>
        <v>1443.973041</v>
      </c>
      <c r="X304" s="125">
        <f t="shared" si="411"/>
        <v>0</v>
      </c>
      <c r="Y304" s="125">
        <f t="shared" si="411"/>
        <v>9201.5369590000009</v>
      </c>
      <c r="Z304" s="126">
        <f t="shared" si="411"/>
        <v>9201.5369590000009</v>
      </c>
      <c r="AA304" s="125"/>
      <c r="AB304" s="125"/>
      <c r="AC304" s="125"/>
      <c r="AD304" s="125"/>
      <c r="AE304" s="125"/>
      <c r="AF304" s="125"/>
      <c r="AG304" s="125"/>
      <c r="AH304" s="125"/>
      <c r="AI304" s="125"/>
      <c r="AJ304" s="135"/>
    </row>
    <row r="305" spans="1:36" outlineLevel="3" x14ac:dyDescent="0.25">
      <c r="A305" s="102" t="s">
        <v>112</v>
      </c>
      <c r="B305" s="10"/>
      <c r="C305" s="10"/>
      <c r="N305" s="23">
        <f t="shared" ref="N305:N317" si="412">C305</f>
        <v>0</v>
      </c>
      <c r="O305" s="23">
        <f t="shared" ref="O305:O317" si="413">SUM(B305:M305)</f>
        <v>0</v>
      </c>
      <c r="P305" s="129"/>
      <c r="Q305" s="130">
        <v>0.1013</v>
      </c>
      <c r="R305" s="11">
        <f t="shared" ref="R305:R317" si="414">IF(LEFT(AJ305,6)="Direct",N305,0)</f>
        <v>0</v>
      </c>
      <c r="S305" s="6">
        <f t="shared" ref="S305:S317" si="415">N305-R305</f>
        <v>0</v>
      </c>
      <c r="T305" s="20">
        <f t="shared" ref="T305:T317" si="416">R305+S305</f>
        <v>0</v>
      </c>
      <c r="U305" s="6">
        <f t="shared" ref="U305:U317" si="417">IF(LEFT(AJ305,9)="direct-wa", N305,0)</f>
        <v>0</v>
      </c>
      <c r="V305" s="6">
        <f t="shared" ref="V305:V317" si="418">IF(AJ305="direct-wa",0,N305*Q305)</f>
        <v>0</v>
      </c>
      <c r="W305" s="20">
        <f t="shared" ref="W305:W317" si="419">U305+V305</f>
        <v>0</v>
      </c>
      <c r="X305" s="6">
        <f t="shared" ref="X305:X317" si="420">IF(LEFT(AJ305,9)="direct-or",N305,0)</f>
        <v>0</v>
      </c>
      <c r="Y305" s="6">
        <f t="shared" ref="Y305:Y317" si="421">S305-V305</f>
        <v>0</v>
      </c>
      <c r="Z305" s="20">
        <f t="shared" ref="Z305:Z317" si="422">X305+Y305</f>
        <v>0</v>
      </c>
      <c r="AA305" s="25">
        <f t="shared" ref="AA305:AA317" si="423">IF(LEFT(AJ305,6)="Direct",O305,0)</f>
        <v>0</v>
      </c>
      <c r="AB305" s="25">
        <f t="shared" ref="AB305:AB317" si="424">O305-AA305</f>
        <v>0</v>
      </c>
      <c r="AC305" s="25">
        <f t="shared" ref="AC305:AC317" si="425">AA305+AB305</f>
        <v>0</v>
      </c>
      <c r="AD305" s="25">
        <f t="shared" ref="AD305:AD317" si="426">IF(LEFT(AJ305,9)="direct-wa", O305,0)</f>
        <v>0</v>
      </c>
      <c r="AE305" s="25">
        <f t="shared" ref="AE305:AE317" si="427">IF(AJ305="direct-wa",0,O305*Q305)</f>
        <v>0</v>
      </c>
      <c r="AF305" s="25">
        <f t="shared" ref="AF305:AF317" si="428">AD305+AE305</f>
        <v>0</v>
      </c>
      <c r="AG305" s="25">
        <f t="shared" ref="AG305:AG317" si="429">IF(LEFT(AJ305,9)="direct-or",O305,0)</f>
        <v>0</v>
      </c>
      <c r="AH305" s="25">
        <f t="shared" ref="AH305:AH317" si="430">AB305-AE305</f>
        <v>0</v>
      </c>
      <c r="AI305" s="25">
        <f t="shared" ref="AI305:AI317" si="431">AG305+AH305</f>
        <v>0</v>
      </c>
      <c r="AJ305" s="19" t="s">
        <v>52</v>
      </c>
    </row>
    <row r="306" spans="1:36" outlineLevel="3" x14ac:dyDescent="0.25">
      <c r="A306" s="102" t="s">
        <v>112</v>
      </c>
      <c r="B306" s="10"/>
      <c r="C306" s="10"/>
      <c r="N306" s="23">
        <f t="shared" si="412"/>
        <v>0</v>
      </c>
      <c r="O306" s="23">
        <f t="shared" si="413"/>
        <v>0</v>
      </c>
      <c r="P306" s="129"/>
      <c r="Q306" s="130">
        <v>0.1013</v>
      </c>
      <c r="R306" s="11">
        <f t="shared" si="414"/>
        <v>0</v>
      </c>
      <c r="S306" s="6">
        <f t="shared" si="415"/>
        <v>0</v>
      </c>
      <c r="T306" s="20">
        <f t="shared" si="416"/>
        <v>0</v>
      </c>
      <c r="U306" s="6">
        <f t="shared" si="417"/>
        <v>0</v>
      </c>
      <c r="V306" s="6">
        <f t="shared" si="418"/>
        <v>0</v>
      </c>
      <c r="W306" s="20">
        <f t="shared" si="419"/>
        <v>0</v>
      </c>
      <c r="X306" s="6">
        <f t="shared" si="420"/>
        <v>0</v>
      </c>
      <c r="Y306" s="6">
        <f t="shared" si="421"/>
        <v>0</v>
      </c>
      <c r="Z306" s="20">
        <f t="shared" si="422"/>
        <v>0</v>
      </c>
      <c r="AA306" s="25">
        <f t="shared" si="423"/>
        <v>0</v>
      </c>
      <c r="AB306" s="25">
        <f t="shared" si="424"/>
        <v>0</v>
      </c>
      <c r="AC306" s="25">
        <f t="shared" si="425"/>
        <v>0</v>
      </c>
      <c r="AD306" s="25">
        <f t="shared" si="426"/>
        <v>0</v>
      </c>
      <c r="AE306" s="25">
        <f t="shared" si="427"/>
        <v>0</v>
      </c>
      <c r="AF306" s="25">
        <f t="shared" si="428"/>
        <v>0</v>
      </c>
      <c r="AG306" s="25">
        <f t="shared" si="429"/>
        <v>0</v>
      </c>
      <c r="AH306" s="25">
        <f t="shared" si="430"/>
        <v>0</v>
      </c>
      <c r="AI306" s="25">
        <f t="shared" si="431"/>
        <v>0</v>
      </c>
      <c r="AJ306" s="19" t="s">
        <v>52</v>
      </c>
    </row>
    <row r="307" spans="1:36" outlineLevel="3" x14ac:dyDescent="0.25">
      <c r="A307" s="102" t="s">
        <v>112</v>
      </c>
      <c r="B307" s="10">
        <v>22463.54</v>
      </c>
      <c r="C307" s="10">
        <v>25282.34</v>
      </c>
      <c r="N307" s="23">
        <f t="shared" si="412"/>
        <v>25282.34</v>
      </c>
      <c r="O307" s="23">
        <f t="shared" si="413"/>
        <v>47745.880000000005</v>
      </c>
      <c r="P307" s="129"/>
      <c r="Q307" s="130">
        <v>0.1013</v>
      </c>
      <c r="R307" s="11">
        <f t="shared" si="414"/>
        <v>0</v>
      </c>
      <c r="S307" s="6">
        <f t="shared" si="415"/>
        <v>25282.34</v>
      </c>
      <c r="T307" s="20">
        <f t="shared" si="416"/>
        <v>25282.34</v>
      </c>
      <c r="U307" s="6">
        <f t="shared" si="417"/>
        <v>0</v>
      </c>
      <c r="V307" s="6">
        <f t="shared" si="418"/>
        <v>2561.1010420000002</v>
      </c>
      <c r="W307" s="20">
        <f t="shared" si="419"/>
        <v>2561.1010420000002</v>
      </c>
      <c r="X307" s="6">
        <f t="shared" si="420"/>
        <v>0</v>
      </c>
      <c r="Y307" s="6">
        <f t="shared" si="421"/>
        <v>22721.238958000002</v>
      </c>
      <c r="Z307" s="20">
        <f t="shared" si="422"/>
        <v>22721.238958000002</v>
      </c>
      <c r="AA307" s="25">
        <f t="shared" si="423"/>
        <v>0</v>
      </c>
      <c r="AB307" s="25">
        <f t="shared" si="424"/>
        <v>47745.880000000005</v>
      </c>
      <c r="AC307" s="25">
        <f t="shared" si="425"/>
        <v>47745.880000000005</v>
      </c>
      <c r="AD307" s="25">
        <f t="shared" si="426"/>
        <v>0</v>
      </c>
      <c r="AE307" s="25">
        <f t="shared" si="427"/>
        <v>4836.6576440000008</v>
      </c>
      <c r="AF307" s="25">
        <f t="shared" si="428"/>
        <v>4836.6576440000008</v>
      </c>
      <c r="AG307" s="25">
        <f t="shared" si="429"/>
        <v>0</v>
      </c>
      <c r="AH307" s="25">
        <f t="shared" si="430"/>
        <v>42909.222356000006</v>
      </c>
      <c r="AI307" s="25">
        <f t="shared" si="431"/>
        <v>42909.222356000006</v>
      </c>
      <c r="AJ307" s="19" t="s">
        <v>52</v>
      </c>
    </row>
    <row r="308" spans="1:36" outlineLevel="3" x14ac:dyDescent="0.25">
      <c r="A308" s="102" t="s">
        <v>112</v>
      </c>
      <c r="B308" s="10">
        <v>17178.13</v>
      </c>
      <c r="C308" s="10">
        <v>20826.11</v>
      </c>
      <c r="N308" s="23">
        <f t="shared" si="412"/>
        <v>20826.11</v>
      </c>
      <c r="O308" s="23">
        <f t="shared" si="413"/>
        <v>38004.240000000005</v>
      </c>
      <c r="P308" s="129"/>
      <c r="Q308" s="130">
        <v>0.1013</v>
      </c>
      <c r="R308" s="11">
        <f t="shared" si="414"/>
        <v>0</v>
      </c>
      <c r="S308" s="6">
        <f t="shared" si="415"/>
        <v>20826.11</v>
      </c>
      <c r="T308" s="20">
        <f t="shared" si="416"/>
        <v>20826.11</v>
      </c>
      <c r="U308" s="6">
        <f t="shared" si="417"/>
        <v>0</v>
      </c>
      <c r="V308" s="6">
        <f t="shared" si="418"/>
        <v>2109.6849430000002</v>
      </c>
      <c r="W308" s="20">
        <f t="shared" si="419"/>
        <v>2109.6849430000002</v>
      </c>
      <c r="X308" s="6">
        <f t="shared" si="420"/>
        <v>0</v>
      </c>
      <c r="Y308" s="6">
        <f t="shared" si="421"/>
        <v>18716.425057</v>
      </c>
      <c r="Z308" s="20">
        <f t="shared" si="422"/>
        <v>18716.425057</v>
      </c>
      <c r="AA308" s="25">
        <f t="shared" si="423"/>
        <v>0</v>
      </c>
      <c r="AB308" s="25">
        <f t="shared" si="424"/>
        <v>38004.240000000005</v>
      </c>
      <c r="AC308" s="25">
        <f t="shared" si="425"/>
        <v>38004.240000000005</v>
      </c>
      <c r="AD308" s="25">
        <f t="shared" si="426"/>
        <v>0</v>
      </c>
      <c r="AE308" s="25">
        <f t="shared" si="427"/>
        <v>3849.8295120000007</v>
      </c>
      <c r="AF308" s="25">
        <f t="shared" si="428"/>
        <v>3849.8295120000007</v>
      </c>
      <c r="AG308" s="25">
        <f t="shared" si="429"/>
        <v>0</v>
      </c>
      <c r="AH308" s="25">
        <f t="shared" si="430"/>
        <v>34154.410488000001</v>
      </c>
      <c r="AI308" s="25">
        <f t="shared" si="431"/>
        <v>34154.410488000001</v>
      </c>
      <c r="AJ308" s="19" t="s">
        <v>52</v>
      </c>
    </row>
    <row r="309" spans="1:36" outlineLevel="3" x14ac:dyDescent="0.25">
      <c r="A309" s="102" t="s">
        <v>112</v>
      </c>
      <c r="B309" s="10">
        <v>14022.73</v>
      </c>
      <c r="C309" s="10">
        <v>15131.05</v>
      </c>
      <c r="N309" s="23">
        <f t="shared" si="412"/>
        <v>15131.05</v>
      </c>
      <c r="O309" s="23">
        <f t="shared" si="413"/>
        <v>29153.78</v>
      </c>
      <c r="P309" s="129"/>
      <c r="Q309" s="130">
        <v>0.1013</v>
      </c>
      <c r="R309" s="11">
        <f t="shared" si="414"/>
        <v>0</v>
      </c>
      <c r="S309" s="6">
        <f t="shared" si="415"/>
        <v>15131.05</v>
      </c>
      <c r="T309" s="20">
        <f t="shared" si="416"/>
        <v>15131.05</v>
      </c>
      <c r="U309" s="6">
        <f t="shared" si="417"/>
        <v>0</v>
      </c>
      <c r="V309" s="6">
        <f t="shared" si="418"/>
        <v>1532.775365</v>
      </c>
      <c r="W309" s="20">
        <f t="shared" si="419"/>
        <v>1532.775365</v>
      </c>
      <c r="X309" s="6">
        <f t="shared" si="420"/>
        <v>0</v>
      </c>
      <c r="Y309" s="6">
        <f t="shared" si="421"/>
        <v>13598.274635</v>
      </c>
      <c r="Z309" s="20">
        <f t="shared" si="422"/>
        <v>13598.274635</v>
      </c>
      <c r="AA309" s="25">
        <f t="shared" si="423"/>
        <v>0</v>
      </c>
      <c r="AB309" s="25">
        <f t="shared" si="424"/>
        <v>29153.78</v>
      </c>
      <c r="AC309" s="25">
        <f t="shared" si="425"/>
        <v>29153.78</v>
      </c>
      <c r="AD309" s="25">
        <f t="shared" si="426"/>
        <v>0</v>
      </c>
      <c r="AE309" s="25">
        <f t="shared" si="427"/>
        <v>2953.2779139999998</v>
      </c>
      <c r="AF309" s="25">
        <f t="shared" si="428"/>
        <v>2953.2779139999998</v>
      </c>
      <c r="AG309" s="25">
        <f t="shared" si="429"/>
        <v>0</v>
      </c>
      <c r="AH309" s="25">
        <f t="shared" si="430"/>
        <v>26200.502086</v>
      </c>
      <c r="AI309" s="25">
        <f t="shared" si="431"/>
        <v>26200.502086</v>
      </c>
      <c r="AJ309" s="19" t="s">
        <v>52</v>
      </c>
    </row>
    <row r="310" spans="1:36" outlineLevel="3" x14ac:dyDescent="0.25">
      <c r="A310" s="102" t="s">
        <v>112</v>
      </c>
      <c r="B310" s="10"/>
      <c r="C310" s="10">
        <v>191.11</v>
      </c>
      <c r="N310" s="23">
        <f t="shared" si="412"/>
        <v>191.11</v>
      </c>
      <c r="O310" s="23">
        <f t="shared" si="413"/>
        <v>191.11</v>
      </c>
      <c r="P310" s="129"/>
      <c r="Q310" s="130">
        <v>0.1013</v>
      </c>
      <c r="R310" s="11">
        <f t="shared" si="414"/>
        <v>0</v>
      </c>
      <c r="S310" s="6">
        <f t="shared" si="415"/>
        <v>191.11</v>
      </c>
      <c r="T310" s="20">
        <f t="shared" si="416"/>
        <v>191.11</v>
      </c>
      <c r="U310" s="6">
        <f t="shared" si="417"/>
        <v>0</v>
      </c>
      <c r="V310" s="6">
        <f t="shared" si="418"/>
        <v>19.359443000000002</v>
      </c>
      <c r="W310" s="20">
        <f t="shared" si="419"/>
        <v>19.359443000000002</v>
      </c>
      <c r="X310" s="6">
        <f t="shared" si="420"/>
        <v>0</v>
      </c>
      <c r="Y310" s="6">
        <f t="shared" si="421"/>
        <v>171.75055700000001</v>
      </c>
      <c r="Z310" s="20">
        <f t="shared" si="422"/>
        <v>171.75055700000001</v>
      </c>
      <c r="AA310" s="25">
        <f t="shared" si="423"/>
        <v>0</v>
      </c>
      <c r="AB310" s="25">
        <f t="shared" si="424"/>
        <v>191.11</v>
      </c>
      <c r="AC310" s="25">
        <f t="shared" si="425"/>
        <v>191.11</v>
      </c>
      <c r="AD310" s="25">
        <f t="shared" si="426"/>
        <v>0</v>
      </c>
      <c r="AE310" s="25">
        <f t="shared" si="427"/>
        <v>19.359443000000002</v>
      </c>
      <c r="AF310" s="25">
        <f t="shared" si="428"/>
        <v>19.359443000000002</v>
      </c>
      <c r="AG310" s="25">
        <f t="shared" si="429"/>
        <v>0</v>
      </c>
      <c r="AH310" s="25">
        <f t="shared" si="430"/>
        <v>171.75055700000001</v>
      </c>
      <c r="AI310" s="25">
        <f t="shared" si="431"/>
        <v>171.75055700000001</v>
      </c>
      <c r="AJ310" s="19" t="s">
        <v>52</v>
      </c>
    </row>
    <row r="311" spans="1:36" outlineLevel="3" x14ac:dyDescent="0.25">
      <c r="A311" s="102" t="s">
        <v>112</v>
      </c>
      <c r="B311" s="10">
        <v>120683.19</v>
      </c>
      <c r="C311" s="10">
        <v>130975.03</v>
      </c>
      <c r="N311" s="23">
        <f t="shared" si="412"/>
        <v>130975.03</v>
      </c>
      <c r="O311" s="23">
        <f t="shared" si="413"/>
        <v>251658.22</v>
      </c>
      <c r="P311" s="129"/>
      <c r="Q311" s="130">
        <v>0.1013</v>
      </c>
      <c r="R311" s="11">
        <f t="shared" si="414"/>
        <v>0</v>
      </c>
      <c r="S311" s="6">
        <f t="shared" si="415"/>
        <v>130975.03</v>
      </c>
      <c r="T311" s="20">
        <f t="shared" si="416"/>
        <v>130975.03</v>
      </c>
      <c r="U311" s="6">
        <f t="shared" si="417"/>
        <v>0</v>
      </c>
      <c r="V311" s="6">
        <f t="shared" si="418"/>
        <v>13267.770538999999</v>
      </c>
      <c r="W311" s="20">
        <f t="shared" si="419"/>
        <v>13267.770538999999</v>
      </c>
      <c r="X311" s="6">
        <f t="shared" si="420"/>
        <v>0</v>
      </c>
      <c r="Y311" s="6">
        <f t="shared" si="421"/>
        <v>117707.25946099999</v>
      </c>
      <c r="Z311" s="20">
        <f t="shared" si="422"/>
        <v>117707.25946099999</v>
      </c>
      <c r="AA311" s="25">
        <f t="shared" si="423"/>
        <v>0</v>
      </c>
      <c r="AB311" s="25">
        <f t="shared" si="424"/>
        <v>251658.22</v>
      </c>
      <c r="AC311" s="25">
        <f t="shared" si="425"/>
        <v>251658.22</v>
      </c>
      <c r="AD311" s="25">
        <f t="shared" si="426"/>
        <v>0</v>
      </c>
      <c r="AE311" s="25">
        <f t="shared" si="427"/>
        <v>25492.977686000002</v>
      </c>
      <c r="AF311" s="25">
        <f t="shared" si="428"/>
        <v>25492.977686000002</v>
      </c>
      <c r="AG311" s="25">
        <f t="shared" si="429"/>
        <v>0</v>
      </c>
      <c r="AH311" s="25">
        <f t="shared" si="430"/>
        <v>226165.242314</v>
      </c>
      <c r="AI311" s="25">
        <f t="shared" si="431"/>
        <v>226165.242314</v>
      </c>
      <c r="AJ311" s="19" t="s">
        <v>52</v>
      </c>
    </row>
    <row r="312" spans="1:36" outlineLevel="3" x14ac:dyDescent="0.25">
      <c r="A312" s="102" t="s">
        <v>112</v>
      </c>
      <c r="B312" s="10">
        <v>20133.18</v>
      </c>
      <c r="C312" s="10">
        <v>8184.08</v>
      </c>
      <c r="N312" s="23">
        <f t="shared" si="412"/>
        <v>8184.08</v>
      </c>
      <c r="O312" s="23">
        <f t="shared" si="413"/>
        <v>28317.260000000002</v>
      </c>
      <c r="P312" s="129"/>
      <c r="Q312" s="130">
        <v>0.1013</v>
      </c>
      <c r="R312" s="11">
        <f t="shared" si="414"/>
        <v>0</v>
      </c>
      <c r="S312" s="6">
        <f t="shared" si="415"/>
        <v>8184.08</v>
      </c>
      <c r="T312" s="20">
        <f t="shared" si="416"/>
        <v>8184.08</v>
      </c>
      <c r="U312" s="6">
        <f t="shared" si="417"/>
        <v>0</v>
      </c>
      <c r="V312" s="6">
        <f t="shared" si="418"/>
        <v>829.04730400000005</v>
      </c>
      <c r="W312" s="20">
        <f t="shared" si="419"/>
        <v>829.04730400000005</v>
      </c>
      <c r="X312" s="6">
        <f t="shared" si="420"/>
        <v>0</v>
      </c>
      <c r="Y312" s="6">
        <f t="shared" si="421"/>
        <v>7355.0326960000002</v>
      </c>
      <c r="Z312" s="20">
        <f t="shared" si="422"/>
        <v>7355.0326960000002</v>
      </c>
      <c r="AA312" s="25">
        <f t="shared" si="423"/>
        <v>0</v>
      </c>
      <c r="AB312" s="25">
        <f t="shared" si="424"/>
        <v>28317.260000000002</v>
      </c>
      <c r="AC312" s="25">
        <f t="shared" si="425"/>
        <v>28317.260000000002</v>
      </c>
      <c r="AD312" s="25">
        <f t="shared" si="426"/>
        <v>0</v>
      </c>
      <c r="AE312" s="25">
        <f t="shared" si="427"/>
        <v>2868.538438</v>
      </c>
      <c r="AF312" s="25">
        <f t="shared" si="428"/>
        <v>2868.538438</v>
      </c>
      <c r="AG312" s="25">
        <f t="shared" si="429"/>
        <v>0</v>
      </c>
      <c r="AH312" s="25">
        <f t="shared" si="430"/>
        <v>25448.721562000002</v>
      </c>
      <c r="AI312" s="25">
        <f t="shared" si="431"/>
        <v>25448.721562000002</v>
      </c>
      <c r="AJ312" s="19" t="s">
        <v>52</v>
      </c>
    </row>
    <row r="313" spans="1:36" outlineLevel="3" x14ac:dyDescent="0.25">
      <c r="A313" s="102" t="s">
        <v>112</v>
      </c>
      <c r="B313" s="10"/>
      <c r="C313" s="10">
        <v>531</v>
      </c>
      <c r="N313" s="23">
        <f t="shared" si="412"/>
        <v>531</v>
      </c>
      <c r="O313" s="23">
        <f t="shared" si="413"/>
        <v>531</v>
      </c>
      <c r="P313" s="129"/>
      <c r="Q313" s="130">
        <v>0.1013</v>
      </c>
      <c r="R313" s="11">
        <f t="shared" si="414"/>
        <v>0</v>
      </c>
      <c r="S313" s="6">
        <f t="shared" si="415"/>
        <v>531</v>
      </c>
      <c r="T313" s="20">
        <f t="shared" si="416"/>
        <v>531</v>
      </c>
      <c r="U313" s="6">
        <f t="shared" si="417"/>
        <v>0</v>
      </c>
      <c r="V313" s="6">
        <f t="shared" si="418"/>
        <v>53.790300000000002</v>
      </c>
      <c r="W313" s="20">
        <f t="shared" si="419"/>
        <v>53.790300000000002</v>
      </c>
      <c r="X313" s="6">
        <f t="shared" si="420"/>
        <v>0</v>
      </c>
      <c r="Y313" s="6">
        <f t="shared" si="421"/>
        <v>477.2097</v>
      </c>
      <c r="Z313" s="20">
        <f t="shared" si="422"/>
        <v>477.2097</v>
      </c>
      <c r="AA313" s="25">
        <f t="shared" si="423"/>
        <v>0</v>
      </c>
      <c r="AB313" s="25">
        <f t="shared" si="424"/>
        <v>531</v>
      </c>
      <c r="AC313" s="25">
        <f t="shared" si="425"/>
        <v>531</v>
      </c>
      <c r="AD313" s="25">
        <f t="shared" si="426"/>
        <v>0</v>
      </c>
      <c r="AE313" s="25">
        <f t="shared" si="427"/>
        <v>53.790300000000002</v>
      </c>
      <c r="AF313" s="25">
        <f t="shared" si="428"/>
        <v>53.790300000000002</v>
      </c>
      <c r="AG313" s="25">
        <f t="shared" si="429"/>
        <v>0</v>
      </c>
      <c r="AH313" s="25">
        <f t="shared" si="430"/>
        <v>477.2097</v>
      </c>
      <c r="AI313" s="25">
        <f t="shared" si="431"/>
        <v>477.2097</v>
      </c>
      <c r="AJ313" s="19" t="s">
        <v>52</v>
      </c>
    </row>
    <row r="314" spans="1:36" outlineLevel="3" x14ac:dyDescent="0.25">
      <c r="A314" s="102" t="s">
        <v>112</v>
      </c>
      <c r="B314" s="10">
        <v>-8514.02</v>
      </c>
      <c r="C314" s="10"/>
      <c r="N314" s="23">
        <f t="shared" si="412"/>
        <v>0</v>
      </c>
      <c r="O314" s="23">
        <f t="shared" si="413"/>
        <v>-8514.02</v>
      </c>
      <c r="P314" s="129"/>
      <c r="Q314" s="130">
        <v>0.1013</v>
      </c>
      <c r="R314" s="11">
        <f t="shared" si="414"/>
        <v>0</v>
      </c>
      <c r="S314" s="6">
        <f t="shared" si="415"/>
        <v>0</v>
      </c>
      <c r="T314" s="20">
        <f t="shared" si="416"/>
        <v>0</v>
      </c>
      <c r="U314" s="6">
        <f t="shared" si="417"/>
        <v>0</v>
      </c>
      <c r="V314" s="6">
        <f t="shared" si="418"/>
        <v>0</v>
      </c>
      <c r="W314" s="20">
        <f t="shared" si="419"/>
        <v>0</v>
      </c>
      <c r="X314" s="6">
        <f t="shared" si="420"/>
        <v>0</v>
      </c>
      <c r="Y314" s="6">
        <f t="shared" si="421"/>
        <v>0</v>
      </c>
      <c r="Z314" s="20">
        <f t="shared" si="422"/>
        <v>0</v>
      </c>
      <c r="AA314" s="25">
        <f t="shared" si="423"/>
        <v>0</v>
      </c>
      <c r="AB314" s="25">
        <f t="shared" si="424"/>
        <v>-8514.02</v>
      </c>
      <c r="AC314" s="25">
        <f t="shared" si="425"/>
        <v>-8514.02</v>
      </c>
      <c r="AD314" s="25">
        <f t="shared" si="426"/>
        <v>0</v>
      </c>
      <c r="AE314" s="25">
        <f t="shared" si="427"/>
        <v>-862.47022600000003</v>
      </c>
      <c r="AF314" s="25">
        <f t="shared" si="428"/>
        <v>-862.47022600000003</v>
      </c>
      <c r="AG314" s="25">
        <f t="shared" si="429"/>
        <v>0</v>
      </c>
      <c r="AH314" s="25">
        <f t="shared" si="430"/>
        <v>-7651.5497740000001</v>
      </c>
      <c r="AI314" s="25">
        <f t="shared" si="431"/>
        <v>-7651.5497740000001</v>
      </c>
      <c r="AJ314" s="19" t="s">
        <v>52</v>
      </c>
    </row>
    <row r="315" spans="1:36" outlineLevel="3" x14ac:dyDescent="0.25">
      <c r="A315" s="102" t="s">
        <v>112</v>
      </c>
      <c r="B315" s="10"/>
      <c r="C315" s="10">
        <v>572.57000000000005</v>
      </c>
      <c r="N315" s="23">
        <f t="shared" si="412"/>
        <v>572.57000000000005</v>
      </c>
      <c r="O315" s="23">
        <f t="shared" si="413"/>
        <v>572.57000000000005</v>
      </c>
      <c r="P315" s="129"/>
      <c r="Q315" s="130">
        <v>0.1013</v>
      </c>
      <c r="R315" s="11">
        <f t="shared" si="414"/>
        <v>0</v>
      </c>
      <c r="S315" s="6">
        <f t="shared" si="415"/>
        <v>572.57000000000005</v>
      </c>
      <c r="T315" s="20">
        <f t="shared" si="416"/>
        <v>572.57000000000005</v>
      </c>
      <c r="U315" s="6">
        <f t="shared" si="417"/>
        <v>0</v>
      </c>
      <c r="V315" s="6">
        <f t="shared" si="418"/>
        <v>58.001341000000004</v>
      </c>
      <c r="W315" s="20">
        <f t="shared" si="419"/>
        <v>58.001341000000004</v>
      </c>
      <c r="X315" s="6">
        <f t="shared" si="420"/>
        <v>0</v>
      </c>
      <c r="Y315" s="6">
        <f t="shared" si="421"/>
        <v>514.56865900000003</v>
      </c>
      <c r="Z315" s="20">
        <f t="shared" si="422"/>
        <v>514.56865900000003</v>
      </c>
      <c r="AA315" s="25">
        <f t="shared" si="423"/>
        <v>0</v>
      </c>
      <c r="AB315" s="25">
        <f t="shared" si="424"/>
        <v>572.57000000000005</v>
      </c>
      <c r="AC315" s="25">
        <f t="shared" si="425"/>
        <v>572.57000000000005</v>
      </c>
      <c r="AD315" s="25">
        <f t="shared" si="426"/>
        <v>0</v>
      </c>
      <c r="AE315" s="25">
        <f t="shared" si="427"/>
        <v>58.001341000000004</v>
      </c>
      <c r="AF315" s="25">
        <f t="shared" si="428"/>
        <v>58.001341000000004</v>
      </c>
      <c r="AG315" s="25">
        <f t="shared" si="429"/>
        <v>0</v>
      </c>
      <c r="AH315" s="25">
        <f t="shared" si="430"/>
        <v>514.56865900000003</v>
      </c>
      <c r="AI315" s="25">
        <f t="shared" si="431"/>
        <v>514.56865900000003</v>
      </c>
      <c r="AJ315" s="19" t="s">
        <v>52</v>
      </c>
    </row>
    <row r="316" spans="1:36" outlineLevel="3" x14ac:dyDescent="0.25">
      <c r="A316" s="102" t="s">
        <v>112</v>
      </c>
      <c r="B316" s="10">
        <v>2583.9699999999998</v>
      </c>
      <c r="C316" s="10">
        <v>2656.72</v>
      </c>
      <c r="N316" s="23">
        <f t="shared" si="412"/>
        <v>2656.72</v>
      </c>
      <c r="O316" s="23">
        <f t="shared" si="413"/>
        <v>5240.6899999999996</v>
      </c>
      <c r="P316" s="129"/>
      <c r="Q316" s="130">
        <v>0.1013</v>
      </c>
      <c r="R316" s="11">
        <f t="shared" si="414"/>
        <v>0</v>
      </c>
      <c r="S316" s="6">
        <f t="shared" si="415"/>
        <v>2656.72</v>
      </c>
      <c r="T316" s="20">
        <f t="shared" si="416"/>
        <v>2656.72</v>
      </c>
      <c r="U316" s="6">
        <f t="shared" si="417"/>
        <v>0</v>
      </c>
      <c r="V316" s="6">
        <f t="shared" si="418"/>
        <v>269.12573599999996</v>
      </c>
      <c r="W316" s="20">
        <f t="shared" si="419"/>
        <v>269.12573599999996</v>
      </c>
      <c r="X316" s="6">
        <f t="shared" si="420"/>
        <v>0</v>
      </c>
      <c r="Y316" s="6">
        <f t="shared" si="421"/>
        <v>2387.5942639999998</v>
      </c>
      <c r="Z316" s="20">
        <f t="shared" si="422"/>
        <v>2387.5942639999998</v>
      </c>
      <c r="AA316" s="25">
        <f t="shared" si="423"/>
        <v>0</v>
      </c>
      <c r="AB316" s="25">
        <f t="shared" si="424"/>
        <v>5240.6899999999996</v>
      </c>
      <c r="AC316" s="25">
        <f t="shared" si="425"/>
        <v>5240.6899999999996</v>
      </c>
      <c r="AD316" s="25">
        <f t="shared" si="426"/>
        <v>0</v>
      </c>
      <c r="AE316" s="25">
        <f t="shared" si="427"/>
        <v>530.88189699999998</v>
      </c>
      <c r="AF316" s="25">
        <f t="shared" si="428"/>
        <v>530.88189699999998</v>
      </c>
      <c r="AG316" s="25">
        <f t="shared" si="429"/>
        <v>0</v>
      </c>
      <c r="AH316" s="25">
        <f t="shared" si="430"/>
        <v>4709.8081029999994</v>
      </c>
      <c r="AI316" s="25">
        <f t="shared" si="431"/>
        <v>4709.8081029999994</v>
      </c>
      <c r="AJ316" s="19" t="s">
        <v>52</v>
      </c>
    </row>
    <row r="317" spans="1:36" outlineLevel="3" x14ac:dyDescent="0.25">
      <c r="A317" s="102" t="s">
        <v>112</v>
      </c>
      <c r="B317" s="10">
        <v>26170.06</v>
      </c>
      <c r="C317" s="10">
        <v>26185.57</v>
      </c>
      <c r="N317" s="23">
        <f t="shared" si="412"/>
        <v>26185.57</v>
      </c>
      <c r="O317" s="23">
        <f t="shared" si="413"/>
        <v>52355.630000000005</v>
      </c>
      <c r="P317" s="129"/>
      <c r="Q317" s="130">
        <v>0.1013</v>
      </c>
      <c r="R317" s="11">
        <f t="shared" si="414"/>
        <v>0</v>
      </c>
      <c r="S317" s="6">
        <f t="shared" si="415"/>
        <v>26185.57</v>
      </c>
      <c r="T317" s="20">
        <f t="shared" si="416"/>
        <v>26185.57</v>
      </c>
      <c r="U317" s="6">
        <f t="shared" si="417"/>
        <v>0</v>
      </c>
      <c r="V317" s="6">
        <f t="shared" si="418"/>
        <v>2652.5982410000001</v>
      </c>
      <c r="W317" s="20">
        <f t="shared" si="419"/>
        <v>2652.5982410000001</v>
      </c>
      <c r="X317" s="6">
        <f t="shared" si="420"/>
        <v>0</v>
      </c>
      <c r="Y317" s="6">
        <f t="shared" si="421"/>
        <v>23532.971759</v>
      </c>
      <c r="Z317" s="20">
        <f t="shared" si="422"/>
        <v>23532.971759</v>
      </c>
      <c r="AA317" s="25">
        <f t="shared" si="423"/>
        <v>0</v>
      </c>
      <c r="AB317" s="25">
        <f t="shared" si="424"/>
        <v>52355.630000000005</v>
      </c>
      <c r="AC317" s="25">
        <f t="shared" si="425"/>
        <v>52355.630000000005</v>
      </c>
      <c r="AD317" s="25">
        <f t="shared" si="426"/>
        <v>0</v>
      </c>
      <c r="AE317" s="25">
        <f t="shared" si="427"/>
        <v>5303.6253190000007</v>
      </c>
      <c r="AF317" s="25">
        <f t="shared" si="428"/>
        <v>5303.6253190000007</v>
      </c>
      <c r="AG317" s="25">
        <f t="shared" si="429"/>
        <v>0</v>
      </c>
      <c r="AH317" s="25">
        <f t="shared" si="430"/>
        <v>47052.004681000006</v>
      </c>
      <c r="AI317" s="25">
        <f t="shared" si="431"/>
        <v>47052.004681000006</v>
      </c>
      <c r="AJ317" s="19" t="s">
        <v>52</v>
      </c>
    </row>
    <row r="318" spans="1:36" outlineLevel="2" x14ac:dyDescent="0.25">
      <c r="A318" s="102"/>
      <c r="B318" s="108"/>
      <c r="C318" s="108"/>
      <c r="D318" s="101"/>
      <c r="E318" s="101"/>
      <c r="F318" s="101"/>
      <c r="G318" s="101"/>
      <c r="H318" s="101"/>
      <c r="I318" s="101"/>
      <c r="J318" s="101"/>
      <c r="K318" s="101"/>
      <c r="L318" s="101"/>
      <c r="M318" s="101"/>
      <c r="N318" s="109"/>
      <c r="O318" s="109"/>
      <c r="P318" s="129"/>
      <c r="Q318" s="130"/>
      <c r="R318" s="11">
        <f t="shared" ref="R318:Z318" si="432">SUBTOTAL(9,R305:R317)</f>
        <v>0</v>
      </c>
      <c r="S318" s="6">
        <f t="shared" si="432"/>
        <v>230535.58000000002</v>
      </c>
      <c r="T318" s="20">
        <f t="shared" si="432"/>
        <v>230535.58000000002</v>
      </c>
      <c r="U318" s="6">
        <f t="shared" si="432"/>
        <v>0</v>
      </c>
      <c r="V318" s="6">
        <f t="shared" si="432"/>
        <v>23353.254253999999</v>
      </c>
      <c r="W318" s="20">
        <f t="shared" si="432"/>
        <v>23353.254253999999</v>
      </c>
      <c r="X318" s="6">
        <f t="shared" si="432"/>
        <v>0</v>
      </c>
      <c r="Y318" s="6">
        <f t="shared" si="432"/>
        <v>207182.32574600005</v>
      </c>
      <c r="Z318" s="20">
        <f t="shared" si="432"/>
        <v>207182.32574600005</v>
      </c>
      <c r="AA318" s="25"/>
      <c r="AB318" s="25"/>
      <c r="AC318" s="25"/>
      <c r="AD318" s="25"/>
      <c r="AE318" s="25"/>
      <c r="AF318" s="25"/>
      <c r="AG318" s="25"/>
      <c r="AH318" s="25"/>
      <c r="AI318" s="25"/>
      <c r="AJ318" s="131" t="s">
        <v>268</v>
      </c>
    </row>
    <row r="319" spans="1:36" outlineLevel="3" x14ac:dyDescent="0.25">
      <c r="A319" s="102" t="s">
        <v>112</v>
      </c>
      <c r="B319" s="10">
        <v>1533.55</v>
      </c>
      <c r="C319" s="10">
        <v>1317.3</v>
      </c>
      <c r="N319" s="23">
        <f>C319</f>
        <v>1317.3</v>
      </c>
      <c r="O319" s="23">
        <f>SUM(B319:M319)</f>
        <v>2850.85</v>
      </c>
      <c r="P319" s="129"/>
      <c r="Q319" s="130">
        <v>0.1086</v>
      </c>
      <c r="R319" s="11">
        <f>IF(LEFT(AJ319,6)="Direct",N319,0)</f>
        <v>0</v>
      </c>
      <c r="S319" s="6">
        <f>N319-R319</f>
        <v>1317.3</v>
      </c>
      <c r="T319" s="20">
        <f>R319+S319</f>
        <v>1317.3</v>
      </c>
      <c r="U319" s="6">
        <f>IF(LEFT(AJ319,9)="direct-wa", N319,0)</f>
        <v>0</v>
      </c>
      <c r="V319" s="6">
        <f>IF(AJ319="direct-wa",0,N319*Q319)</f>
        <v>143.05877999999998</v>
      </c>
      <c r="W319" s="20">
        <f>U319+V319</f>
        <v>143.05877999999998</v>
      </c>
      <c r="X319" s="6">
        <f>IF(LEFT(AJ319,9)="direct-or",N319,0)</f>
        <v>0</v>
      </c>
      <c r="Y319" s="6">
        <f>S319-V319</f>
        <v>1174.2412199999999</v>
      </c>
      <c r="Z319" s="20">
        <f>X319+Y319</f>
        <v>1174.2412199999999</v>
      </c>
      <c r="AA319" s="25">
        <f>IF(LEFT(AJ319,6)="Direct",O319,0)</f>
        <v>0</v>
      </c>
      <c r="AB319" s="25">
        <f>O319-AA319</f>
        <v>2850.85</v>
      </c>
      <c r="AC319" s="25">
        <f>AA319+AB319</f>
        <v>2850.85</v>
      </c>
      <c r="AD319" s="25">
        <f>IF(LEFT(AJ319,9)="direct-wa", O319,0)</f>
        <v>0</v>
      </c>
      <c r="AE319" s="25">
        <f>IF(AJ319="direct-wa",0,O319*Q319)</f>
        <v>309.60230999999999</v>
      </c>
      <c r="AF319" s="25">
        <f>AD319+AE319</f>
        <v>309.60230999999999</v>
      </c>
      <c r="AG319" s="25">
        <f>IF(LEFT(AJ319,9)="direct-or",O319,0)</f>
        <v>0</v>
      </c>
      <c r="AH319" s="25">
        <f>AB319-AE319</f>
        <v>2541.2476900000001</v>
      </c>
      <c r="AI319" s="25">
        <f>AG319+AH319</f>
        <v>2541.2476900000001</v>
      </c>
      <c r="AJ319" s="19" t="s">
        <v>60</v>
      </c>
    </row>
    <row r="320" spans="1:36" outlineLevel="2" x14ac:dyDescent="0.25">
      <c r="A320" s="102"/>
      <c r="B320" s="108"/>
      <c r="C320" s="108"/>
      <c r="D320" s="101"/>
      <c r="E320" s="101"/>
      <c r="F320" s="101"/>
      <c r="G320" s="101"/>
      <c r="H320" s="101"/>
      <c r="I320" s="101"/>
      <c r="J320" s="101"/>
      <c r="K320" s="101"/>
      <c r="L320" s="101"/>
      <c r="M320" s="101"/>
      <c r="N320" s="109"/>
      <c r="O320" s="109"/>
      <c r="P320" s="129"/>
      <c r="Q320" s="130"/>
      <c r="R320" s="11">
        <f t="shared" ref="R320:Z320" si="433">SUBTOTAL(9,R319:R319)</f>
        <v>0</v>
      </c>
      <c r="S320" s="6">
        <f t="shared" si="433"/>
        <v>1317.3</v>
      </c>
      <c r="T320" s="20">
        <f t="shared" si="433"/>
        <v>1317.3</v>
      </c>
      <c r="U320" s="6">
        <f t="shared" si="433"/>
        <v>0</v>
      </c>
      <c r="V320" s="6">
        <f t="shared" si="433"/>
        <v>143.05877999999998</v>
      </c>
      <c r="W320" s="20">
        <f t="shared" si="433"/>
        <v>143.05877999999998</v>
      </c>
      <c r="X320" s="6">
        <f t="shared" si="433"/>
        <v>0</v>
      </c>
      <c r="Y320" s="6">
        <f t="shared" si="433"/>
        <v>1174.2412199999999</v>
      </c>
      <c r="Z320" s="20">
        <f t="shared" si="433"/>
        <v>1174.2412199999999</v>
      </c>
      <c r="AA320" s="25"/>
      <c r="AB320" s="25"/>
      <c r="AC320" s="25"/>
      <c r="AD320" s="25"/>
      <c r="AE320" s="25"/>
      <c r="AF320" s="25"/>
      <c r="AG320" s="25"/>
      <c r="AH320" s="25"/>
      <c r="AI320" s="25"/>
      <c r="AJ320" s="131" t="s">
        <v>266</v>
      </c>
    </row>
    <row r="321" spans="1:36" outlineLevel="3" x14ac:dyDescent="0.25">
      <c r="A321" s="102" t="s">
        <v>112</v>
      </c>
      <c r="B321" s="10">
        <v>1379.27</v>
      </c>
      <c r="C321" s="10">
        <v>151.71</v>
      </c>
      <c r="N321" s="23">
        <f t="shared" ref="N321:N331" si="434">C321</f>
        <v>151.71</v>
      </c>
      <c r="O321" s="23">
        <f t="shared" ref="O321:O331" si="435">SUM(B321:M321)</f>
        <v>1530.98</v>
      </c>
      <c r="P321" s="129"/>
      <c r="Q321" s="130">
        <v>0</v>
      </c>
      <c r="R321" s="11">
        <f t="shared" ref="R321:R331" si="436">IF(LEFT(AJ321,6)="Direct",N321,0)</f>
        <v>151.71</v>
      </c>
      <c r="S321" s="6">
        <f t="shared" ref="S321:S331" si="437">N321-R321</f>
        <v>0</v>
      </c>
      <c r="T321" s="20">
        <f t="shared" ref="T321:T331" si="438">R321+S321</f>
        <v>151.71</v>
      </c>
      <c r="U321" s="6">
        <f t="shared" ref="U321:U331" si="439">IF(LEFT(AJ321,9)="direct-wa", N321,0)</f>
        <v>0</v>
      </c>
      <c r="V321" s="6">
        <f t="shared" ref="V321:V331" si="440">IF(AJ321="direct-wa",0,N321*Q321)</f>
        <v>0</v>
      </c>
      <c r="W321" s="20">
        <f t="shared" ref="W321:W331" si="441">U321+V321</f>
        <v>0</v>
      </c>
      <c r="X321" s="6">
        <f t="shared" ref="X321:X331" si="442">IF(LEFT(AJ321,9)="direct-or",N321,0)</f>
        <v>151.71</v>
      </c>
      <c r="Y321" s="6">
        <f t="shared" ref="Y321:Y331" si="443">S321-V321</f>
        <v>0</v>
      </c>
      <c r="Z321" s="20">
        <f t="shared" ref="Z321:Z331" si="444">X321+Y321</f>
        <v>151.71</v>
      </c>
      <c r="AA321" s="25">
        <f t="shared" ref="AA321:AA331" si="445">IF(LEFT(AJ321,6)="Direct",O321,0)</f>
        <v>1530.98</v>
      </c>
      <c r="AB321" s="25">
        <f t="shared" ref="AB321:AB331" si="446">O321-AA321</f>
        <v>0</v>
      </c>
      <c r="AC321" s="25">
        <f t="shared" ref="AC321:AC331" si="447">AA321+AB321</f>
        <v>1530.98</v>
      </c>
      <c r="AD321" s="25">
        <f t="shared" ref="AD321:AD331" si="448">IF(LEFT(AJ321,9)="direct-wa", O321,0)</f>
        <v>0</v>
      </c>
      <c r="AE321" s="25">
        <f t="shared" ref="AE321:AE331" si="449">IF(AJ321="direct-wa",0,O321*Q321)</f>
        <v>0</v>
      </c>
      <c r="AF321" s="25">
        <f t="shared" ref="AF321:AF331" si="450">AD321+AE321</f>
        <v>0</v>
      </c>
      <c r="AG321" s="25">
        <f t="shared" ref="AG321:AG331" si="451">IF(LEFT(AJ321,9)="direct-or",O321,0)</f>
        <v>1530.98</v>
      </c>
      <c r="AH321" s="25">
        <f t="shared" ref="AH321:AH331" si="452">AB321-AE321</f>
        <v>0</v>
      </c>
      <c r="AI321" s="25">
        <f t="shared" ref="AI321:AI331" si="453">AG321+AH321</f>
        <v>1530.98</v>
      </c>
      <c r="AJ321" s="19" t="s">
        <v>61</v>
      </c>
    </row>
    <row r="322" spans="1:36" outlineLevel="3" x14ac:dyDescent="0.25">
      <c r="A322" s="102" t="s">
        <v>112</v>
      </c>
      <c r="B322" s="10"/>
      <c r="C322" s="10">
        <v>707.75</v>
      </c>
      <c r="N322" s="23">
        <f t="shared" si="434"/>
        <v>707.75</v>
      </c>
      <c r="O322" s="23">
        <f t="shared" si="435"/>
        <v>707.75</v>
      </c>
      <c r="P322" s="129"/>
      <c r="Q322" s="130">
        <v>0</v>
      </c>
      <c r="R322" s="11">
        <f t="shared" si="436"/>
        <v>707.75</v>
      </c>
      <c r="S322" s="6">
        <f t="shared" si="437"/>
        <v>0</v>
      </c>
      <c r="T322" s="20">
        <f t="shared" si="438"/>
        <v>707.75</v>
      </c>
      <c r="U322" s="6">
        <f t="shared" si="439"/>
        <v>0</v>
      </c>
      <c r="V322" s="6">
        <f t="shared" si="440"/>
        <v>0</v>
      </c>
      <c r="W322" s="20">
        <f t="shared" si="441"/>
        <v>0</v>
      </c>
      <c r="X322" s="6">
        <f t="shared" si="442"/>
        <v>707.75</v>
      </c>
      <c r="Y322" s="6">
        <f t="shared" si="443"/>
        <v>0</v>
      </c>
      <c r="Z322" s="20">
        <f t="shared" si="444"/>
        <v>707.75</v>
      </c>
      <c r="AA322" s="25">
        <f t="shared" si="445"/>
        <v>707.75</v>
      </c>
      <c r="AB322" s="25">
        <f t="shared" si="446"/>
        <v>0</v>
      </c>
      <c r="AC322" s="25">
        <f t="shared" si="447"/>
        <v>707.75</v>
      </c>
      <c r="AD322" s="25">
        <f t="shared" si="448"/>
        <v>0</v>
      </c>
      <c r="AE322" s="25">
        <f t="shared" si="449"/>
        <v>0</v>
      </c>
      <c r="AF322" s="25">
        <f t="shared" si="450"/>
        <v>0</v>
      </c>
      <c r="AG322" s="25">
        <f t="shared" si="451"/>
        <v>707.75</v>
      </c>
      <c r="AH322" s="25">
        <f t="shared" si="452"/>
        <v>0</v>
      </c>
      <c r="AI322" s="25">
        <f t="shared" si="453"/>
        <v>707.75</v>
      </c>
      <c r="AJ322" s="19" t="s">
        <v>61</v>
      </c>
    </row>
    <row r="323" spans="1:36" outlineLevel="3" x14ac:dyDescent="0.25">
      <c r="A323" s="102" t="s">
        <v>112</v>
      </c>
      <c r="B323" s="10">
        <v>147524.75</v>
      </c>
      <c r="C323" s="10">
        <v>96905.45</v>
      </c>
      <c r="N323" s="23">
        <f t="shared" si="434"/>
        <v>96905.45</v>
      </c>
      <c r="O323" s="23">
        <f t="shared" si="435"/>
        <v>244430.2</v>
      </c>
      <c r="P323" s="129"/>
      <c r="Q323" s="130">
        <v>0</v>
      </c>
      <c r="R323" s="11">
        <f t="shared" si="436"/>
        <v>96905.45</v>
      </c>
      <c r="S323" s="6">
        <f t="shared" si="437"/>
        <v>0</v>
      </c>
      <c r="T323" s="20">
        <f t="shared" si="438"/>
        <v>96905.45</v>
      </c>
      <c r="U323" s="6">
        <f t="shared" si="439"/>
        <v>0</v>
      </c>
      <c r="V323" s="6">
        <f t="shared" si="440"/>
        <v>0</v>
      </c>
      <c r="W323" s="20">
        <f t="shared" si="441"/>
        <v>0</v>
      </c>
      <c r="X323" s="6">
        <f t="shared" si="442"/>
        <v>96905.45</v>
      </c>
      <c r="Y323" s="6">
        <f t="shared" si="443"/>
        <v>0</v>
      </c>
      <c r="Z323" s="20">
        <f t="shared" si="444"/>
        <v>96905.45</v>
      </c>
      <c r="AA323" s="25">
        <f t="shared" si="445"/>
        <v>244430.2</v>
      </c>
      <c r="AB323" s="25">
        <f t="shared" si="446"/>
        <v>0</v>
      </c>
      <c r="AC323" s="25">
        <f t="shared" si="447"/>
        <v>244430.2</v>
      </c>
      <c r="AD323" s="25">
        <f t="shared" si="448"/>
        <v>0</v>
      </c>
      <c r="AE323" s="25">
        <f t="shared" si="449"/>
        <v>0</v>
      </c>
      <c r="AF323" s="25">
        <f t="shared" si="450"/>
        <v>0</v>
      </c>
      <c r="AG323" s="25">
        <f t="shared" si="451"/>
        <v>244430.2</v>
      </c>
      <c r="AH323" s="25">
        <f t="shared" si="452"/>
        <v>0</v>
      </c>
      <c r="AI323" s="25">
        <f t="shared" si="453"/>
        <v>244430.2</v>
      </c>
      <c r="AJ323" s="19" t="s">
        <v>61</v>
      </c>
    </row>
    <row r="324" spans="1:36" outlineLevel="3" x14ac:dyDescent="0.25">
      <c r="A324" s="102" t="s">
        <v>112</v>
      </c>
      <c r="B324" s="10">
        <v>1124.82</v>
      </c>
      <c r="C324" s="10">
        <v>4467.28</v>
      </c>
      <c r="N324" s="23">
        <f t="shared" si="434"/>
        <v>4467.28</v>
      </c>
      <c r="O324" s="23">
        <f t="shared" si="435"/>
        <v>5592.0999999999995</v>
      </c>
      <c r="P324" s="129"/>
      <c r="Q324" s="130">
        <v>0</v>
      </c>
      <c r="R324" s="11">
        <f t="shared" si="436"/>
        <v>4467.28</v>
      </c>
      <c r="S324" s="6">
        <f t="shared" si="437"/>
        <v>0</v>
      </c>
      <c r="T324" s="20">
        <f t="shared" si="438"/>
        <v>4467.28</v>
      </c>
      <c r="U324" s="6">
        <f t="shared" si="439"/>
        <v>0</v>
      </c>
      <c r="V324" s="6">
        <f t="shared" si="440"/>
        <v>0</v>
      </c>
      <c r="W324" s="20">
        <f t="shared" si="441"/>
        <v>0</v>
      </c>
      <c r="X324" s="6">
        <f t="shared" si="442"/>
        <v>4467.28</v>
      </c>
      <c r="Y324" s="6">
        <f t="shared" si="443"/>
        <v>0</v>
      </c>
      <c r="Z324" s="20">
        <f t="shared" si="444"/>
        <v>4467.28</v>
      </c>
      <c r="AA324" s="25">
        <f t="shared" si="445"/>
        <v>5592.0999999999995</v>
      </c>
      <c r="AB324" s="25">
        <f t="shared" si="446"/>
        <v>0</v>
      </c>
      <c r="AC324" s="25">
        <f t="shared" si="447"/>
        <v>5592.0999999999995</v>
      </c>
      <c r="AD324" s="25">
        <f t="shared" si="448"/>
        <v>0</v>
      </c>
      <c r="AE324" s="25">
        <f t="shared" si="449"/>
        <v>0</v>
      </c>
      <c r="AF324" s="25">
        <f t="shared" si="450"/>
        <v>0</v>
      </c>
      <c r="AG324" s="25">
        <f t="shared" si="451"/>
        <v>5592.0999999999995</v>
      </c>
      <c r="AH324" s="25">
        <f t="shared" si="452"/>
        <v>0</v>
      </c>
      <c r="AI324" s="25">
        <f t="shared" si="453"/>
        <v>5592.0999999999995</v>
      </c>
      <c r="AJ324" s="19" t="s">
        <v>61</v>
      </c>
    </row>
    <row r="325" spans="1:36" outlineLevel="3" x14ac:dyDescent="0.25">
      <c r="A325" s="102" t="s">
        <v>112</v>
      </c>
      <c r="B325" s="10">
        <v>308393.06</v>
      </c>
      <c r="C325" s="10">
        <v>365578.43</v>
      </c>
      <c r="N325" s="23">
        <f t="shared" si="434"/>
        <v>365578.43</v>
      </c>
      <c r="O325" s="23">
        <f t="shared" si="435"/>
        <v>673971.49</v>
      </c>
      <c r="P325" s="129"/>
      <c r="Q325" s="130">
        <v>0</v>
      </c>
      <c r="R325" s="11">
        <f t="shared" si="436"/>
        <v>365578.43</v>
      </c>
      <c r="S325" s="6">
        <f t="shared" si="437"/>
        <v>0</v>
      </c>
      <c r="T325" s="20">
        <f t="shared" si="438"/>
        <v>365578.43</v>
      </c>
      <c r="U325" s="6">
        <f t="shared" si="439"/>
        <v>0</v>
      </c>
      <c r="V325" s="6">
        <f t="shared" si="440"/>
        <v>0</v>
      </c>
      <c r="W325" s="20">
        <f t="shared" si="441"/>
        <v>0</v>
      </c>
      <c r="X325" s="6">
        <f t="shared" si="442"/>
        <v>365578.43</v>
      </c>
      <c r="Y325" s="6">
        <f t="shared" si="443"/>
        <v>0</v>
      </c>
      <c r="Z325" s="20">
        <f t="shared" si="444"/>
        <v>365578.43</v>
      </c>
      <c r="AA325" s="25">
        <f t="shared" si="445"/>
        <v>673971.49</v>
      </c>
      <c r="AB325" s="25">
        <f t="shared" si="446"/>
        <v>0</v>
      </c>
      <c r="AC325" s="25">
        <f t="shared" si="447"/>
        <v>673971.49</v>
      </c>
      <c r="AD325" s="25">
        <f t="shared" si="448"/>
        <v>0</v>
      </c>
      <c r="AE325" s="25">
        <f t="shared" si="449"/>
        <v>0</v>
      </c>
      <c r="AF325" s="25">
        <f t="shared" si="450"/>
        <v>0</v>
      </c>
      <c r="AG325" s="25">
        <f t="shared" si="451"/>
        <v>673971.49</v>
      </c>
      <c r="AH325" s="25">
        <f t="shared" si="452"/>
        <v>0</v>
      </c>
      <c r="AI325" s="25">
        <f t="shared" si="453"/>
        <v>673971.49</v>
      </c>
      <c r="AJ325" s="19" t="s">
        <v>61</v>
      </c>
    </row>
    <row r="326" spans="1:36" outlineLevel="3" x14ac:dyDescent="0.25">
      <c r="A326" s="102" t="s">
        <v>112</v>
      </c>
      <c r="B326" s="10">
        <v>3983.37</v>
      </c>
      <c r="C326" s="10">
        <v>4611.3</v>
      </c>
      <c r="N326" s="23">
        <f t="shared" si="434"/>
        <v>4611.3</v>
      </c>
      <c r="O326" s="23">
        <f t="shared" si="435"/>
        <v>8594.67</v>
      </c>
      <c r="P326" s="129"/>
      <c r="Q326" s="130">
        <v>0</v>
      </c>
      <c r="R326" s="11">
        <f t="shared" si="436"/>
        <v>4611.3</v>
      </c>
      <c r="S326" s="6">
        <f t="shared" si="437"/>
        <v>0</v>
      </c>
      <c r="T326" s="20">
        <f t="shared" si="438"/>
        <v>4611.3</v>
      </c>
      <c r="U326" s="6">
        <f t="shared" si="439"/>
        <v>0</v>
      </c>
      <c r="V326" s="6">
        <f t="shared" si="440"/>
        <v>0</v>
      </c>
      <c r="W326" s="20">
        <f t="shared" si="441"/>
        <v>0</v>
      </c>
      <c r="X326" s="6">
        <f t="shared" si="442"/>
        <v>4611.3</v>
      </c>
      <c r="Y326" s="6">
        <f t="shared" si="443"/>
        <v>0</v>
      </c>
      <c r="Z326" s="20">
        <f t="shared" si="444"/>
        <v>4611.3</v>
      </c>
      <c r="AA326" s="25">
        <f t="shared" si="445"/>
        <v>8594.67</v>
      </c>
      <c r="AB326" s="25">
        <f t="shared" si="446"/>
        <v>0</v>
      </c>
      <c r="AC326" s="25">
        <f t="shared" si="447"/>
        <v>8594.67</v>
      </c>
      <c r="AD326" s="25">
        <f t="shared" si="448"/>
        <v>0</v>
      </c>
      <c r="AE326" s="25">
        <f t="shared" si="449"/>
        <v>0</v>
      </c>
      <c r="AF326" s="25">
        <f t="shared" si="450"/>
        <v>0</v>
      </c>
      <c r="AG326" s="25">
        <f t="shared" si="451"/>
        <v>8594.67</v>
      </c>
      <c r="AH326" s="25">
        <f t="shared" si="452"/>
        <v>0</v>
      </c>
      <c r="AI326" s="25">
        <f t="shared" si="453"/>
        <v>8594.67</v>
      </c>
      <c r="AJ326" s="19" t="s">
        <v>61</v>
      </c>
    </row>
    <row r="327" spans="1:36" outlineLevel="3" x14ac:dyDescent="0.25">
      <c r="A327" s="102" t="s">
        <v>112</v>
      </c>
      <c r="B327" s="10"/>
      <c r="C327" s="10"/>
      <c r="N327" s="23">
        <f t="shared" si="434"/>
        <v>0</v>
      </c>
      <c r="O327" s="23">
        <f t="shared" si="435"/>
        <v>0</v>
      </c>
      <c r="P327" s="129"/>
      <c r="Q327" s="130">
        <v>0</v>
      </c>
      <c r="R327" s="11">
        <f t="shared" si="436"/>
        <v>0</v>
      </c>
      <c r="S327" s="6">
        <f t="shared" si="437"/>
        <v>0</v>
      </c>
      <c r="T327" s="20">
        <f t="shared" si="438"/>
        <v>0</v>
      </c>
      <c r="U327" s="6">
        <f t="shared" si="439"/>
        <v>0</v>
      </c>
      <c r="V327" s="6">
        <f t="shared" si="440"/>
        <v>0</v>
      </c>
      <c r="W327" s="20">
        <f t="shared" si="441"/>
        <v>0</v>
      </c>
      <c r="X327" s="6">
        <f t="shared" si="442"/>
        <v>0</v>
      </c>
      <c r="Y327" s="6">
        <f t="shared" si="443"/>
        <v>0</v>
      </c>
      <c r="Z327" s="20">
        <f t="shared" si="444"/>
        <v>0</v>
      </c>
      <c r="AA327" s="25">
        <f t="shared" si="445"/>
        <v>0</v>
      </c>
      <c r="AB327" s="25">
        <f t="shared" si="446"/>
        <v>0</v>
      </c>
      <c r="AC327" s="25">
        <f t="shared" si="447"/>
        <v>0</v>
      </c>
      <c r="AD327" s="25">
        <f t="shared" si="448"/>
        <v>0</v>
      </c>
      <c r="AE327" s="25">
        <f t="shared" si="449"/>
        <v>0</v>
      </c>
      <c r="AF327" s="25">
        <f t="shared" si="450"/>
        <v>0</v>
      </c>
      <c r="AG327" s="25">
        <f t="shared" si="451"/>
        <v>0</v>
      </c>
      <c r="AH327" s="25">
        <f t="shared" si="452"/>
        <v>0</v>
      </c>
      <c r="AI327" s="25">
        <f t="shared" si="453"/>
        <v>0</v>
      </c>
      <c r="AJ327" s="19" t="s">
        <v>61</v>
      </c>
    </row>
    <row r="328" spans="1:36" outlineLevel="3" x14ac:dyDescent="0.25">
      <c r="A328" s="102" t="s">
        <v>112</v>
      </c>
      <c r="B328" s="10"/>
      <c r="C328" s="10"/>
      <c r="N328" s="23">
        <f t="shared" si="434"/>
        <v>0</v>
      </c>
      <c r="O328" s="23">
        <f t="shared" si="435"/>
        <v>0</v>
      </c>
      <c r="P328" s="129"/>
      <c r="Q328" s="130">
        <v>0</v>
      </c>
      <c r="R328" s="11">
        <f t="shared" si="436"/>
        <v>0</v>
      </c>
      <c r="S328" s="6">
        <f t="shared" si="437"/>
        <v>0</v>
      </c>
      <c r="T328" s="20">
        <f t="shared" si="438"/>
        <v>0</v>
      </c>
      <c r="U328" s="6">
        <f t="shared" si="439"/>
        <v>0</v>
      </c>
      <c r="V328" s="6">
        <f t="shared" si="440"/>
        <v>0</v>
      </c>
      <c r="W328" s="20">
        <f t="shared" si="441"/>
        <v>0</v>
      </c>
      <c r="X328" s="6">
        <f t="shared" si="442"/>
        <v>0</v>
      </c>
      <c r="Y328" s="6">
        <f t="shared" si="443"/>
        <v>0</v>
      </c>
      <c r="Z328" s="20">
        <f t="shared" si="444"/>
        <v>0</v>
      </c>
      <c r="AA328" s="25">
        <f t="shared" si="445"/>
        <v>0</v>
      </c>
      <c r="AB328" s="25">
        <f t="shared" si="446"/>
        <v>0</v>
      </c>
      <c r="AC328" s="25">
        <f t="shared" si="447"/>
        <v>0</v>
      </c>
      <c r="AD328" s="25">
        <f t="shared" si="448"/>
        <v>0</v>
      </c>
      <c r="AE328" s="25">
        <f t="shared" si="449"/>
        <v>0</v>
      </c>
      <c r="AF328" s="25">
        <f t="shared" si="450"/>
        <v>0</v>
      </c>
      <c r="AG328" s="25">
        <f t="shared" si="451"/>
        <v>0</v>
      </c>
      <c r="AH328" s="25">
        <f t="shared" si="452"/>
        <v>0</v>
      </c>
      <c r="AI328" s="25">
        <f t="shared" si="453"/>
        <v>0</v>
      </c>
      <c r="AJ328" s="19" t="s">
        <v>61</v>
      </c>
    </row>
    <row r="329" spans="1:36" outlineLevel="3" x14ac:dyDescent="0.25">
      <c r="A329" s="102" t="s">
        <v>112</v>
      </c>
      <c r="B329" s="10">
        <v>1758</v>
      </c>
      <c r="C329" s="10">
        <v>1758</v>
      </c>
      <c r="N329" s="23">
        <f t="shared" si="434"/>
        <v>1758</v>
      </c>
      <c r="O329" s="23">
        <f t="shared" si="435"/>
        <v>3516</v>
      </c>
      <c r="P329" s="129"/>
      <c r="Q329" s="130">
        <v>0</v>
      </c>
      <c r="R329" s="11">
        <f t="shared" si="436"/>
        <v>1758</v>
      </c>
      <c r="S329" s="6">
        <f t="shared" si="437"/>
        <v>0</v>
      </c>
      <c r="T329" s="20">
        <f t="shared" si="438"/>
        <v>1758</v>
      </c>
      <c r="U329" s="6">
        <f t="shared" si="439"/>
        <v>0</v>
      </c>
      <c r="V329" s="6">
        <f t="shared" si="440"/>
        <v>0</v>
      </c>
      <c r="W329" s="20">
        <f t="shared" si="441"/>
        <v>0</v>
      </c>
      <c r="X329" s="6">
        <f t="shared" si="442"/>
        <v>1758</v>
      </c>
      <c r="Y329" s="6">
        <f t="shared" si="443"/>
        <v>0</v>
      </c>
      <c r="Z329" s="20">
        <f t="shared" si="444"/>
        <v>1758</v>
      </c>
      <c r="AA329" s="25">
        <f t="shared" si="445"/>
        <v>3516</v>
      </c>
      <c r="AB329" s="25">
        <f t="shared" si="446"/>
        <v>0</v>
      </c>
      <c r="AC329" s="25">
        <f t="shared" si="447"/>
        <v>3516</v>
      </c>
      <c r="AD329" s="25">
        <f t="shared" si="448"/>
        <v>0</v>
      </c>
      <c r="AE329" s="25">
        <f t="shared" si="449"/>
        <v>0</v>
      </c>
      <c r="AF329" s="25">
        <f t="shared" si="450"/>
        <v>0</v>
      </c>
      <c r="AG329" s="25">
        <f t="shared" si="451"/>
        <v>3516</v>
      </c>
      <c r="AH329" s="25">
        <f t="shared" si="452"/>
        <v>0</v>
      </c>
      <c r="AI329" s="25">
        <f t="shared" si="453"/>
        <v>3516</v>
      </c>
      <c r="AJ329" s="19" t="s">
        <v>61</v>
      </c>
    </row>
    <row r="330" spans="1:36" outlineLevel="3" x14ac:dyDescent="0.25">
      <c r="A330" s="102" t="s">
        <v>112</v>
      </c>
      <c r="B330" s="10">
        <v>104.95</v>
      </c>
      <c r="C330" s="10">
        <v>52.47</v>
      </c>
      <c r="N330" s="23">
        <f t="shared" si="434"/>
        <v>52.47</v>
      </c>
      <c r="O330" s="23">
        <f t="shared" si="435"/>
        <v>157.42000000000002</v>
      </c>
      <c r="P330" s="129"/>
      <c r="Q330" s="130">
        <v>0</v>
      </c>
      <c r="R330" s="11">
        <f t="shared" si="436"/>
        <v>52.47</v>
      </c>
      <c r="S330" s="6">
        <f t="shared" si="437"/>
        <v>0</v>
      </c>
      <c r="T330" s="20">
        <f t="shared" si="438"/>
        <v>52.47</v>
      </c>
      <c r="U330" s="6">
        <f t="shared" si="439"/>
        <v>0</v>
      </c>
      <c r="V330" s="6">
        <f t="shared" si="440"/>
        <v>0</v>
      </c>
      <c r="W330" s="20">
        <f t="shared" si="441"/>
        <v>0</v>
      </c>
      <c r="X330" s="6">
        <f t="shared" si="442"/>
        <v>52.47</v>
      </c>
      <c r="Y330" s="6">
        <f t="shared" si="443"/>
        <v>0</v>
      </c>
      <c r="Z330" s="20">
        <f t="shared" si="444"/>
        <v>52.47</v>
      </c>
      <c r="AA330" s="25">
        <f t="shared" si="445"/>
        <v>157.42000000000002</v>
      </c>
      <c r="AB330" s="25">
        <f t="shared" si="446"/>
        <v>0</v>
      </c>
      <c r="AC330" s="25">
        <f t="shared" si="447"/>
        <v>157.42000000000002</v>
      </c>
      <c r="AD330" s="25">
        <f t="shared" si="448"/>
        <v>0</v>
      </c>
      <c r="AE330" s="25">
        <f t="shared" si="449"/>
        <v>0</v>
      </c>
      <c r="AF330" s="25">
        <f t="shared" si="450"/>
        <v>0</v>
      </c>
      <c r="AG330" s="25">
        <f t="shared" si="451"/>
        <v>157.42000000000002</v>
      </c>
      <c r="AH330" s="25">
        <f t="shared" si="452"/>
        <v>0</v>
      </c>
      <c r="AI330" s="25">
        <f t="shared" si="453"/>
        <v>157.42000000000002</v>
      </c>
      <c r="AJ330" s="19" t="s">
        <v>61</v>
      </c>
    </row>
    <row r="331" spans="1:36" outlineLevel="3" x14ac:dyDescent="0.25">
      <c r="A331" s="102" t="s">
        <v>112</v>
      </c>
      <c r="B331" s="10">
        <v>19096.68</v>
      </c>
      <c r="C331" s="10">
        <v>37626.199999999997</v>
      </c>
      <c r="N331" s="23">
        <f t="shared" si="434"/>
        <v>37626.199999999997</v>
      </c>
      <c r="O331" s="23">
        <f t="shared" si="435"/>
        <v>56722.879999999997</v>
      </c>
      <c r="P331" s="129"/>
      <c r="Q331" s="130">
        <v>0</v>
      </c>
      <c r="R331" s="11">
        <f t="shared" si="436"/>
        <v>37626.199999999997</v>
      </c>
      <c r="S331" s="6">
        <f t="shared" si="437"/>
        <v>0</v>
      </c>
      <c r="T331" s="20">
        <f t="shared" si="438"/>
        <v>37626.199999999997</v>
      </c>
      <c r="U331" s="6">
        <f t="shared" si="439"/>
        <v>0</v>
      </c>
      <c r="V331" s="6">
        <f t="shared" si="440"/>
        <v>0</v>
      </c>
      <c r="W331" s="20">
        <f t="shared" si="441"/>
        <v>0</v>
      </c>
      <c r="X331" s="6">
        <f t="shared" si="442"/>
        <v>37626.199999999997</v>
      </c>
      <c r="Y331" s="6">
        <f t="shared" si="443"/>
        <v>0</v>
      </c>
      <c r="Z331" s="20">
        <f t="shared" si="444"/>
        <v>37626.199999999997</v>
      </c>
      <c r="AA331" s="25">
        <f t="shared" si="445"/>
        <v>56722.879999999997</v>
      </c>
      <c r="AB331" s="25">
        <f t="shared" si="446"/>
        <v>0</v>
      </c>
      <c r="AC331" s="25">
        <f t="shared" si="447"/>
        <v>56722.879999999997</v>
      </c>
      <c r="AD331" s="25">
        <f t="shared" si="448"/>
        <v>0</v>
      </c>
      <c r="AE331" s="25">
        <f t="shared" si="449"/>
        <v>0</v>
      </c>
      <c r="AF331" s="25">
        <f t="shared" si="450"/>
        <v>0</v>
      </c>
      <c r="AG331" s="25">
        <f t="shared" si="451"/>
        <v>56722.879999999997</v>
      </c>
      <c r="AH331" s="25">
        <f t="shared" si="452"/>
        <v>0</v>
      </c>
      <c r="AI331" s="25">
        <f t="shared" si="453"/>
        <v>56722.879999999997</v>
      </c>
      <c r="AJ331" s="19" t="s">
        <v>61</v>
      </c>
    </row>
    <row r="332" spans="1:36" outlineLevel="2" x14ac:dyDescent="0.25">
      <c r="A332" s="102"/>
      <c r="B332" s="108"/>
      <c r="C332" s="108"/>
      <c r="D332" s="101"/>
      <c r="E332" s="101"/>
      <c r="F332" s="101"/>
      <c r="G332" s="101"/>
      <c r="H332" s="101"/>
      <c r="I332" s="101"/>
      <c r="J332" s="101"/>
      <c r="K332" s="101"/>
      <c r="L332" s="101"/>
      <c r="M332" s="101"/>
      <c r="N332" s="109"/>
      <c r="O332" s="109"/>
      <c r="P332" s="129"/>
      <c r="Q332" s="130"/>
      <c r="R332" s="11">
        <f t="shared" ref="R332:Z332" si="454">SUBTOTAL(9,R321:R331)</f>
        <v>511858.58999999997</v>
      </c>
      <c r="S332" s="6">
        <f t="shared" si="454"/>
        <v>0</v>
      </c>
      <c r="T332" s="20">
        <f t="shared" si="454"/>
        <v>511858.58999999997</v>
      </c>
      <c r="U332" s="6">
        <f t="shared" si="454"/>
        <v>0</v>
      </c>
      <c r="V332" s="6">
        <f t="shared" si="454"/>
        <v>0</v>
      </c>
      <c r="W332" s="20">
        <f t="shared" si="454"/>
        <v>0</v>
      </c>
      <c r="X332" s="6">
        <f t="shared" si="454"/>
        <v>511858.58999999997</v>
      </c>
      <c r="Y332" s="6">
        <f t="shared" si="454"/>
        <v>0</v>
      </c>
      <c r="Z332" s="20">
        <f t="shared" si="454"/>
        <v>511858.58999999997</v>
      </c>
      <c r="AA332" s="25"/>
      <c r="AB332" s="25"/>
      <c r="AC332" s="25"/>
      <c r="AD332" s="25"/>
      <c r="AE332" s="25"/>
      <c r="AF332" s="25"/>
      <c r="AG332" s="25"/>
      <c r="AH332" s="25"/>
      <c r="AI332" s="25"/>
      <c r="AJ332" s="131" t="s">
        <v>267</v>
      </c>
    </row>
    <row r="333" spans="1:36" outlineLevel="3" x14ac:dyDescent="0.25">
      <c r="A333" s="102" t="s">
        <v>112</v>
      </c>
      <c r="B333" s="10">
        <v>7710.77</v>
      </c>
      <c r="C333" s="10">
        <v>-2709.5</v>
      </c>
      <c r="N333" s="23">
        <f>C333</f>
        <v>-2709.5</v>
      </c>
      <c r="O333" s="23">
        <f>SUM(B333:M333)</f>
        <v>5001.2700000000004</v>
      </c>
      <c r="P333" s="129"/>
      <c r="Q333" s="130">
        <v>1</v>
      </c>
      <c r="R333" s="11">
        <f>IF(LEFT(AJ333,6)="Direct",N333,0)</f>
        <v>-2709.5</v>
      </c>
      <c r="S333" s="6">
        <f>N333-R333</f>
        <v>0</v>
      </c>
      <c r="T333" s="20">
        <f>R333+S333</f>
        <v>-2709.5</v>
      </c>
      <c r="U333" s="6">
        <f>IF(LEFT(AJ333,9)="direct-wa", N333,0)</f>
        <v>-2709.5</v>
      </c>
      <c r="V333" s="6">
        <f>IF(AJ333="direct-wa",0,N333*Q333)</f>
        <v>0</v>
      </c>
      <c r="W333" s="20">
        <f>U333+V333</f>
        <v>-2709.5</v>
      </c>
      <c r="X333" s="6">
        <f>IF(LEFT(AJ333,9)="direct-or",N333,0)</f>
        <v>0</v>
      </c>
      <c r="Y333" s="6">
        <f>S333-V333</f>
        <v>0</v>
      </c>
      <c r="Z333" s="20">
        <f>X333+Y333</f>
        <v>0</v>
      </c>
      <c r="AA333" s="25">
        <f>IF(LEFT(AJ333,6)="Direct",O333,0)</f>
        <v>5001.2700000000004</v>
      </c>
      <c r="AB333" s="25">
        <f>O333-AA333</f>
        <v>0</v>
      </c>
      <c r="AC333" s="25">
        <f>AA333+AB333</f>
        <v>5001.2700000000004</v>
      </c>
      <c r="AD333" s="25">
        <f>IF(LEFT(AJ333,9)="direct-wa", O333,0)</f>
        <v>5001.2700000000004</v>
      </c>
      <c r="AE333" s="25">
        <f>IF(AJ333="direct-wa",0,O333*Q333)</f>
        <v>0</v>
      </c>
      <c r="AF333" s="25">
        <f>AD333+AE333</f>
        <v>5001.2700000000004</v>
      </c>
      <c r="AG333" s="25">
        <f>IF(LEFT(AJ333,9)="direct-or",O333,0)</f>
        <v>0</v>
      </c>
      <c r="AH333" s="25">
        <f>AB333-AE333</f>
        <v>0</v>
      </c>
      <c r="AI333" s="25">
        <f>AG333+AH333</f>
        <v>0</v>
      </c>
      <c r="AJ333" s="19" t="s">
        <v>66</v>
      </c>
    </row>
    <row r="334" spans="1:36" outlineLevel="3" x14ac:dyDescent="0.25">
      <c r="A334" s="102" t="s">
        <v>112</v>
      </c>
      <c r="B334" s="10">
        <v>3185.24</v>
      </c>
      <c r="C334" s="10">
        <v>4200.32</v>
      </c>
      <c r="N334" s="23">
        <f>C334</f>
        <v>4200.32</v>
      </c>
      <c r="O334" s="23">
        <f>SUM(B334:M334)</f>
        <v>7385.5599999999995</v>
      </c>
      <c r="P334" s="129"/>
      <c r="Q334" s="130">
        <v>1</v>
      </c>
      <c r="R334" s="11">
        <f>IF(LEFT(AJ334,6)="Direct",N334,0)</f>
        <v>4200.32</v>
      </c>
      <c r="S334" s="6">
        <f>N334-R334</f>
        <v>0</v>
      </c>
      <c r="T334" s="20">
        <f>R334+S334</f>
        <v>4200.32</v>
      </c>
      <c r="U334" s="6">
        <f>IF(LEFT(AJ334,9)="direct-wa", N334,0)</f>
        <v>4200.32</v>
      </c>
      <c r="V334" s="6">
        <f>IF(AJ334="direct-wa",0,N334*Q334)</f>
        <v>0</v>
      </c>
      <c r="W334" s="20">
        <f>U334+V334</f>
        <v>4200.32</v>
      </c>
      <c r="X334" s="6">
        <f>IF(LEFT(AJ334,9)="direct-or",N334,0)</f>
        <v>0</v>
      </c>
      <c r="Y334" s="6">
        <f>S334-V334</f>
        <v>0</v>
      </c>
      <c r="Z334" s="20">
        <f>X334+Y334</f>
        <v>0</v>
      </c>
      <c r="AA334" s="25">
        <f>IF(LEFT(AJ334,6)="Direct",O334,0)</f>
        <v>7385.5599999999995</v>
      </c>
      <c r="AB334" s="25">
        <f>O334-AA334</f>
        <v>0</v>
      </c>
      <c r="AC334" s="25">
        <f>AA334+AB334</f>
        <v>7385.5599999999995</v>
      </c>
      <c r="AD334" s="25">
        <f>IF(LEFT(AJ334,9)="direct-wa", O334,0)</f>
        <v>7385.5599999999995</v>
      </c>
      <c r="AE334" s="25">
        <f>IF(AJ334="direct-wa",0,O334*Q334)</f>
        <v>0</v>
      </c>
      <c r="AF334" s="25">
        <f>AD334+AE334</f>
        <v>7385.5599999999995</v>
      </c>
      <c r="AG334" s="25">
        <f>IF(LEFT(AJ334,9)="direct-or",O334,0)</f>
        <v>0</v>
      </c>
      <c r="AH334" s="25">
        <f>AB334-AE334</f>
        <v>0</v>
      </c>
      <c r="AI334" s="25">
        <f>AG334+AH334</f>
        <v>0</v>
      </c>
      <c r="AJ334" s="19" t="s">
        <v>66</v>
      </c>
    </row>
    <row r="335" spans="1:36" outlineLevel="2" x14ac:dyDescent="0.25">
      <c r="A335" s="102"/>
      <c r="B335" s="108"/>
      <c r="C335" s="108"/>
      <c r="D335" s="101"/>
      <c r="E335" s="101"/>
      <c r="F335" s="101"/>
      <c r="G335" s="101"/>
      <c r="H335" s="101"/>
      <c r="I335" s="101"/>
      <c r="J335" s="101"/>
      <c r="K335" s="101"/>
      <c r="L335" s="101"/>
      <c r="M335" s="101"/>
      <c r="N335" s="109"/>
      <c r="O335" s="109"/>
      <c r="P335" s="129"/>
      <c r="Q335" s="130"/>
      <c r="R335" s="11">
        <f t="shared" ref="R335:Z335" si="455">SUBTOTAL(9,R333:R334)</f>
        <v>1490.8199999999997</v>
      </c>
      <c r="S335" s="6">
        <f t="shared" si="455"/>
        <v>0</v>
      </c>
      <c r="T335" s="20">
        <f t="shared" si="455"/>
        <v>1490.8199999999997</v>
      </c>
      <c r="U335" s="6">
        <f t="shared" si="455"/>
        <v>1490.8199999999997</v>
      </c>
      <c r="V335" s="6">
        <f t="shared" si="455"/>
        <v>0</v>
      </c>
      <c r="W335" s="20">
        <f t="shared" si="455"/>
        <v>1490.8199999999997</v>
      </c>
      <c r="X335" s="6">
        <f t="shared" si="455"/>
        <v>0</v>
      </c>
      <c r="Y335" s="6">
        <f t="shared" si="455"/>
        <v>0</v>
      </c>
      <c r="Z335" s="20">
        <f t="shared" si="455"/>
        <v>0</v>
      </c>
      <c r="AA335" s="25"/>
      <c r="AB335" s="25"/>
      <c r="AC335" s="25"/>
      <c r="AD335" s="25"/>
      <c r="AE335" s="25"/>
      <c r="AF335" s="25"/>
      <c r="AG335" s="25"/>
      <c r="AH335" s="25"/>
      <c r="AI335" s="25"/>
      <c r="AJ335" s="131" t="s">
        <v>272</v>
      </c>
    </row>
    <row r="336" spans="1:36" outlineLevel="3" x14ac:dyDescent="0.25">
      <c r="A336" s="102" t="s">
        <v>112</v>
      </c>
      <c r="B336" s="10"/>
      <c r="C336" s="10">
        <v>7000</v>
      </c>
      <c r="N336" s="23">
        <f>C336</f>
        <v>7000</v>
      </c>
      <c r="O336" s="23">
        <f>SUM(B336:M336)</f>
        <v>7000</v>
      </c>
      <c r="P336" s="129"/>
      <c r="Q336" s="130">
        <v>9.6299999999999997E-2</v>
      </c>
      <c r="R336" s="11">
        <f>IF(LEFT(AJ336,6)="Direct",N336,0)</f>
        <v>0</v>
      </c>
      <c r="S336" s="6">
        <f>N336-R336</f>
        <v>7000</v>
      </c>
      <c r="T336" s="20">
        <f>R336+S336</f>
        <v>7000</v>
      </c>
      <c r="U336" s="6">
        <f>IF(LEFT(AJ336,9)="direct-wa", N336,0)</f>
        <v>0</v>
      </c>
      <c r="V336" s="6">
        <f>IF(AJ336="direct-wa",0,N336*Q336)</f>
        <v>674.1</v>
      </c>
      <c r="W336" s="20">
        <f>U336+V336</f>
        <v>674.1</v>
      </c>
      <c r="X336" s="6">
        <f>IF(LEFT(AJ336,9)="direct-or",N336,0)</f>
        <v>0</v>
      </c>
      <c r="Y336" s="6">
        <f>S336-V336</f>
        <v>6325.9</v>
      </c>
      <c r="Z336" s="20">
        <f>X336+Y336</f>
        <v>6325.9</v>
      </c>
      <c r="AA336" s="25">
        <f>IF(LEFT(AJ336,6)="Direct",O336,0)</f>
        <v>0</v>
      </c>
      <c r="AB336" s="25">
        <f>O336-AA336</f>
        <v>7000</v>
      </c>
      <c r="AC336" s="25">
        <f>AA336+AB336</f>
        <v>7000</v>
      </c>
      <c r="AD336" s="25">
        <f>IF(LEFT(AJ336,9)="direct-wa", O336,0)</f>
        <v>0</v>
      </c>
      <c r="AE336" s="25">
        <f>IF(AJ336="direct-wa",0,O336*Q336)</f>
        <v>674.1</v>
      </c>
      <c r="AF336" s="25">
        <f>AD336+AE336</f>
        <v>674.1</v>
      </c>
      <c r="AG336" s="25">
        <f>IF(LEFT(AJ336,9)="direct-or",O336,0)</f>
        <v>0</v>
      </c>
      <c r="AH336" s="25">
        <f>AB336-AE336</f>
        <v>6325.9</v>
      </c>
      <c r="AI336" s="25">
        <f>AG336+AH336</f>
        <v>6325.9</v>
      </c>
      <c r="AJ336" s="19" t="s">
        <v>54</v>
      </c>
    </row>
    <row r="337" spans="1:36" outlineLevel="2" x14ac:dyDescent="0.25">
      <c r="A337" s="102"/>
      <c r="B337" s="108"/>
      <c r="C337" s="108"/>
      <c r="D337" s="101"/>
      <c r="E337" s="101"/>
      <c r="F337" s="101"/>
      <c r="G337" s="101"/>
      <c r="H337" s="101"/>
      <c r="I337" s="101"/>
      <c r="J337" s="101"/>
      <c r="K337" s="101"/>
      <c r="L337" s="101"/>
      <c r="M337" s="101"/>
      <c r="N337" s="109"/>
      <c r="O337" s="109"/>
      <c r="P337" s="129"/>
      <c r="Q337" s="130"/>
      <c r="R337" s="11">
        <f t="shared" ref="R337:Z337" si="456">SUBTOTAL(9,R336:R336)</f>
        <v>0</v>
      </c>
      <c r="S337" s="6">
        <f t="shared" si="456"/>
        <v>7000</v>
      </c>
      <c r="T337" s="20">
        <f t="shared" si="456"/>
        <v>7000</v>
      </c>
      <c r="U337" s="6">
        <f t="shared" si="456"/>
        <v>0</v>
      </c>
      <c r="V337" s="6">
        <f t="shared" si="456"/>
        <v>674.1</v>
      </c>
      <c r="W337" s="20">
        <f t="shared" si="456"/>
        <v>674.1</v>
      </c>
      <c r="X337" s="6">
        <f t="shared" si="456"/>
        <v>0</v>
      </c>
      <c r="Y337" s="6">
        <f t="shared" si="456"/>
        <v>6325.9</v>
      </c>
      <c r="Z337" s="20">
        <f t="shared" si="456"/>
        <v>6325.9</v>
      </c>
      <c r="AA337" s="25"/>
      <c r="AB337" s="25"/>
      <c r="AC337" s="25"/>
      <c r="AD337" s="25"/>
      <c r="AE337" s="25"/>
      <c r="AF337" s="25"/>
      <c r="AG337" s="25"/>
      <c r="AH337" s="25"/>
      <c r="AI337" s="25"/>
      <c r="AJ337" s="131" t="s">
        <v>281</v>
      </c>
    </row>
    <row r="338" spans="1:36" outlineLevel="3" x14ac:dyDescent="0.25">
      <c r="A338" s="102" t="s">
        <v>112</v>
      </c>
      <c r="B338" s="10"/>
      <c r="C338" s="10">
        <v>1146.8599999999999</v>
      </c>
      <c r="N338" s="23">
        <f>C338</f>
        <v>1146.8599999999999</v>
      </c>
      <c r="O338" s="23">
        <f>SUM(B338:M338)</f>
        <v>1146.8599999999999</v>
      </c>
      <c r="P338" s="129"/>
      <c r="Q338" s="130">
        <v>7.9699999999999993E-2</v>
      </c>
      <c r="R338" s="11">
        <f>IF(LEFT(AJ338,6)="Direct",N338,0)</f>
        <v>0</v>
      </c>
      <c r="S338" s="6">
        <f>N338-R338</f>
        <v>1146.8599999999999</v>
      </c>
      <c r="T338" s="20">
        <f>R338+S338</f>
        <v>1146.8599999999999</v>
      </c>
      <c r="U338" s="6">
        <f>IF(LEFT(AJ338,9)="direct-wa", N338,0)</f>
        <v>0</v>
      </c>
      <c r="V338" s="6">
        <f>IF(AJ338="direct-wa",0,N338*Q338)</f>
        <v>91.404741999999985</v>
      </c>
      <c r="W338" s="20">
        <f>U338+V338</f>
        <v>91.404741999999985</v>
      </c>
      <c r="X338" s="6">
        <f>IF(LEFT(AJ338,9)="direct-or",N338,0)</f>
        <v>0</v>
      </c>
      <c r="Y338" s="6">
        <f>S338-V338</f>
        <v>1055.455258</v>
      </c>
      <c r="Z338" s="20">
        <f>X338+Y338</f>
        <v>1055.455258</v>
      </c>
      <c r="AA338" s="25">
        <f>IF(LEFT(AJ338,6)="Direct",O338,0)</f>
        <v>0</v>
      </c>
      <c r="AB338" s="25">
        <f>O338-AA338</f>
        <v>1146.8599999999999</v>
      </c>
      <c r="AC338" s="25">
        <f>AA338+AB338</f>
        <v>1146.8599999999999</v>
      </c>
      <c r="AD338" s="25">
        <f>IF(LEFT(AJ338,9)="direct-wa", O338,0)</f>
        <v>0</v>
      </c>
      <c r="AE338" s="25">
        <f>IF(AJ338="direct-wa",0,O338*Q338)</f>
        <v>91.404741999999985</v>
      </c>
      <c r="AF338" s="25">
        <f>AD338+AE338</f>
        <v>91.404741999999985</v>
      </c>
      <c r="AG338" s="25">
        <f>IF(LEFT(AJ338,9)="direct-or",O338,0)</f>
        <v>0</v>
      </c>
      <c r="AH338" s="25">
        <f>AB338-AE338</f>
        <v>1055.455258</v>
      </c>
      <c r="AI338" s="25">
        <f>AG338+AH338</f>
        <v>1055.455258</v>
      </c>
      <c r="AJ338" s="19" t="s">
        <v>48</v>
      </c>
    </row>
    <row r="339" spans="1:36" outlineLevel="3" x14ac:dyDescent="0.25">
      <c r="A339" s="102" t="s">
        <v>112</v>
      </c>
      <c r="B339" s="10">
        <v>60</v>
      </c>
      <c r="C339" s="10"/>
      <c r="N339" s="23">
        <f>C339</f>
        <v>0</v>
      </c>
      <c r="O339" s="23">
        <f>SUM(B339:M339)</f>
        <v>60</v>
      </c>
      <c r="P339" s="129"/>
      <c r="Q339" s="130">
        <v>7.9699999999999993E-2</v>
      </c>
      <c r="R339" s="11">
        <f>IF(LEFT(AJ339,6)="Direct",N339,0)</f>
        <v>0</v>
      </c>
      <c r="S339" s="6">
        <f>N339-R339</f>
        <v>0</v>
      </c>
      <c r="T339" s="20">
        <f>R339+S339</f>
        <v>0</v>
      </c>
      <c r="U339" s="6">
        <f>IF(LEFT(AJ339,9)="direct-wa", N339,0)</f>
        <v>0</v>
      </c>
      <c r="V339" s="6">
        <f>IF(AJ339="direct-wa",0,N339*Q339)</f>
        <v>0</v>
      </c>
      <c r="W339" s="20">
        <f>U339+V339</f>
        <v>0</v>
      </c>
      <c r="X339" s="6">
        <f>IF(LEFT(AJ339,9)="direct-or",N339,0)</f>
        <v>0</v>
      </c>
      <c r="Y339" s="6">
        <f>S339-V339</f>
        <v>0</v>
      </c>
      <c r="Z339" s="20">
        <f>X339+Y339</f>
        <v>0</v>
      </c>
      <c r="AA339" s="25">
        <f>IF(LEFT(AJ339,6)="Direct",O339,0)</f>
        <v>0</v>
      </c>
      <c r="AB339" s="25">
        <f>O339-AA339</f>
        <v>60</v>
      </c>
      <c r="AC339" s="25">
        <f>AA339+AB339</f>
        <v>60</v>
      </c>
      <c r="AD339" s="25">
        <f>IF(LEFT(AJ339,9)="direct-wa", O339,0)</f>
        <v>0</v>
      </c>
      <c r="AE339" s="25">
        <f>IF(AJ339="direct-wa",0,O339*Q339)</f>
        <v>4.782</v>
      </c>
      <c r="AF339" s="25">
        <f>AD339+AE339</f>
        <v>4.782</v>
      </c>
      <c r="AG339" s="25">
        <f>IF(LEFT(AJ339,9)="direct-or",O339,0)</f>
        <v>0</v>
      </c>
      <c r="AH339" s="25">
        <f>AB339-AE339</f>
        <v>55.218000000000004</v>
      </c>
      <c r="AI339" s="25">
        <f>AG339+AH339</f>
        <v>55.218000000000004</v>
      </c>
      <c r="AJ339" s="19" t="s">
        <v>48</v>
      </c>
    </row>
    <row r="340" spans="1:36" outlineLevel="3" x14ac:dyDescent="0.25">
      <c r="A340" s="102" t="s">
        <v>112</v>
      </c>
      <c r="B340" s="10">
        <v>11518.8</v>
      </c>
      <c r="C340" s="10">
        <v>13489.97</v>
      </c>
      <c r="N340" s="23">
        <f>C340</f>
        <v>13489.97</v>
      </c>
      <c r="O340" s="23">
        <f>SUM(B340:M340)</f>
        <v>25008.769999999997</v>
      </c>
      <c r="P340" s="129"/>
      <c r="Q340" s="130">
        <v>7.9699999999999993E-2</v>
      </c>
      <c r="R340" s="11">
        <f>IF(LEFT(AJ340,6)="Direct",N340,0)</f>
        <v>0</v>
      </c>
      <c r="S340" s="6">
        <f>N340-R340</f>
        <v>13489.97</v>
      </c>
      <c r="T340" s="20">
        <f>R340+S340</f>
        <v>13489.97</v>
      </c>
      <c r="U340" s="6">
        <f>IF(LEFT(AJ340,9)="direct-wa", N340,0)</f>
        <v>0</v>
      </c>
      <c r="V340" s="6">
        <f>IF(AJ340="direct-wa",0,N340*Q340)</f>
        <v>1075.1506089999998</v>
      </c>
      <c r="W340" s="20">
        <f>U340+V340</f>
        <v>1075.1506089999998</v>
      </c>
      <c r="X340" s="6">
        <f>IF(LEFT(AJ340,9)="direct-or",N340,0)</f>
        <v>0</v>
      </c>
      <c r="Y340" s="6">
        <f>S340-V340</f>
        <v>12414.819390999999</v>
      </c>
      <c r="Z340" s="20">
        <f>X340+Y340</f>
        <v>12414.819390999999</v>
      </c>
      <c r="AA340" s="25">
        <f>IF(LEFT(AJ340,6)="Direct",O340,0)</f>
        <v>0</v>
      </c>
      <c r="AB340" s="25">
        <f>O340-AA340</f>
        <v>25008.769999999997</v>
      </c>
      <c r="AC340" s="25">
        <f>AA340+AB340</f>
        <v>25008.769999999997</v>
      </c>
      <c r="AD340" s="25">
        <f>IF(LEFT(AJ340,9)="direct-wa", O340,0)</f>
        <v>0</v>
      </c>
      <c r="AE340" s="25">
        <f>IF(AJ340="direct-wa",0,O340*Q340)</f>
        <v>1993.1989689999996</v>
      </c>
      <c r="AF340" s="25">
        <f>AD340+AE340</f>
        <v>1993.1989689999996</v>
      </c>
      <c r="AG340" s="25">
        <f>IF(LEFT(AJ340,9)="direct-or",O340,0)</f>
        <v>0</v>
      </c>
      <c r="AH340" s="25">
        <f>AB340-AE340</f>
        <v>23015.571030999996</v>
      </c>
      <c r="AI340" s="25">
        <f>AG340+AH340</f>
        <v>23015.571030999996</v>
      </c>
      <c r="AJ340" s="19" t="s">
        <v>48</v>
      </c>
    </row>
    <row r="341" spans="1:36" outlineLevel="2" x14ac:dyDescent="0.25">
      <c r="A341" s="102"/>
      <c r="B341" s="108"/>
      <c r="C341" s="108"/>
      <c r="D341" s="101"/>
      <c r="E341" s="101"/>
      <c r="F341" s="101"/>
      <c r="G341" s="101"/>
      <c r="H341" s="101"/>
      <c r="I341" s="101"/>
      <c r="J341" s="101"/>
      <c r="K341" s="101"/>
      <c r="L341" s="101"/>
      <c r="M341" s="101"/>
      <c r="N341" s="109"/>
      <c r="O341" s="109"/>
      <c r="P341" s="129"/>
      <c r="Q341" s="130"/>
      <c r="R341" s="11">
        <f t="shared" ref="R341:Z341" si="457">SUBTOTAL(9,R338:R340)</f>
        <v>0</v>
      </c>
      <c r="S341" s="6">
        <f t="shared" si="457"/>
        <v>14636.83</v>
      </c>
      <c r="T341" s="20">
        <f t="shared" si="457"/>
        <v>14636.83</v>
      </c>
      <c r="U341" s="6">
        <f t="shared" si="457"/>
        <v>0</v>
      </c>
      <c r="V341" s="6">
        <f t="shared" si="457"/>
        <v>1166.5553509999997</v>
      </c>
      <c r="W341" s="20">
        <f t="shared" si="457"/>
        <v>1166.5553509999997</v>
      </c>
      <c r="X341" s="6">
        <f t="shared" si="457"/>
        <v>0</v>
      </c>
      <c r="Y341" s="6">
        <f t="shared" si="457"/>
        <v>13470.274648999999</v>
      </c>
      <c r="Z341" s="20">
        <f t="shared" si="457"/>
        <v>13470.274648999999</v>
      </c>
      <c r="AA341" s="25"/>
      <c r="AB341" s="25"/>
      <c r="AC341" s="25"/>
      <c r="AD341" s="25"/>
      <c r="AE341" s="25"/>
      <c r="AF341" s="25"/>
      <c r="AG341" s="25"/>
      <c r="AH341" s="25"/>
      <c r="AI341" s="25"/>
      <c r="AJ341" s="131" t="s">
        <v>269</v>
      </c>
    </row>
    <row r="342" spans="1:36" outlineLevel="3" x14ac:dyDescent="0.25">
      <c r="A342" s="102" t="s">
        <v>112</v>
      </c>
      <c r="B342" s="10">
        <v>10319.370000000001</v>
      </c>
      <c r="C342" s="10">
        <v>15032.33</v>
      </c>
      <c r="N342" s="23">
        <f>C342</f>
        <v>15032.33</v>
      </c>
      <c r="O342" s="23">
        <f>SUM(B342:M342)</f>
        <v>25351.7</v>
      </c>
      <c r="P342" s="129"/>
      <c r="Q342" s="130">
        <v>1.17E-2</v>
      </c>
      <c r="R342" s="11">
        <f>IF(LEFT(AJ342,6)="Direct",N342,0)</f>
        <v>0</v>
      </c>
      <c r="S342" s="6">
        <f>N342-R342</f>
        <v>15032.33</v>
      </c>
      <c r="T342" s="20">
        <f>R342+S342</f>
        <v>15032.33</v>
      </c>
      <c r="U342" s="6">
        <f>IF(LEFT(AJ342,9)="direct-wa", N342,0)</f>
        <v>0</v>
      </c>
      <c r="V342" s="6">
        <f>IF(AJ342="direct-wa",0,N342*Q342)</f>
        <v>175.87826100000001</v>
      </c>
      <c r="W342" s="20">
        <f>U342+V342</f>
        <v>175.87826100000001</v>
      </c>
      <c r="X342" s="6">
        <f>IF(LEFT(AJ342,9)="direct-or",N342,0)</f>
        <v>0</v>
      </c>
      <c r="Y342" s="6">
        <f>S342-V342</f>
        <v>14856.451739</v>
      </c>
      <c r="Z342" s="20">
        <f>X342+Y342</f>
        <v>14856.451739</v>
      </c>
      <c r="AA342" s="25">
        <f>IF(LEFT(AJ342,6)="Direct",O342,0)</f>
        <v>0</v>
      </c>
      <c r="AB342" s="25">
        <f>O342-AA342</f>
        <v>25351.7</v>
      </c>
      <c r="AC342" s="25">
        <f>AA342+AB342</f>
        <v>25351.7</v>
      </c>
      <c r="AD342" s="25">
        <f>IF(LEFT(AJ342,9)="direct-wa", O342,0)</f>
        <v>0</v>
      </c>
      <c r="AE342" s="25">
        <f>IF(AJ342="direct-wa",0,O342*Q342)</f>
        <v>296.61489</v>
      </c>
      <c r="AF342" s="25">
        <f>AD342+AE342</f>
        <v>296.61489</v>
      </c>
      <c r="AG342" s="25">
        <f>IF(LEFT(AJ342,9)="direct-or",O342,0)</f>
        <v>0</v>
      </c>
      <c r="AH342" s="25">
        <f>AB342-AE342</f>
        <v>25055.08511</v>
      </c>
      <c r="AI342" s="25">
        <f>AG342+AH342</f>
        <v>25055.08511</v>
      </c>
      <c r="AJ342" s="19" t="s">
        <v>262</v>
      </c>
    </row>
    <row r="343" spans="1:36" outlineLevel="2" x14ac:dyDescent="0.25">
      <c r="A343" s="102"/>
      <c r="B343" s="108"/>
      <c r="C343" s="108"/>
      <c r="D343" s="101"/>
      <c r="E343" s="101"/>
      <c r="F343" s="101"/>
      <c r="G343" s="101"/>
      <c r="H343" s="101"/>
      <c r="I343" s="101"/>
      <c r="J343" s="101"/>
      <c r="K343" s="101"/>
      <c r="L343" s="101"/>
      <c r="M343" s="101"/>
      <c r="N343" s="109"/>
      <c r="O343" s="109"/>
      <c r="P343" s="129"/>
      <c r="Q343" s="130"/>
      <c r="R343" s="11">
        <f t="shared" ref="R343:Z343" si="458">SUBTOTAL(9,R342:R342)</f>
        <v>0</v>
      </c>
      <c r="S343" s="6">
        <f t="shared" si="458"/>
        <v>15032.33</v>
      </c>
      <c r="T343" s="20">
        <f t="shared" si="458"/>
        <v>15032.33</v>
      </c>
      <c r="U343" s="6">
        <f t="shared" si="458"/>
        <v>0</v>
      </c>
      <c r="V343" s="6">
        <f t="shared" si="458"/>
        <v>175.87826100000001</v>
      </c>
      <c r="W343" s="20">
        <f t="shared" si="458"/>
        <v>175.87826100000001</v>
      </c>
      <c r="X343" s="6">
        <f t="shared" si="458"/>
        <v>0</v>
      </c>
      <c r="Y343" s="6">
        <f t="shared" si="458"/>
        <v>14856.451739</v>
      </c>
      <c r="Z343" s="20">
        <f t="shared" si="458"/>
        <v>14856.451739</v>
      </c>
      <c r="AA343" s="25"/>
      <c r="AB343" s="25"/>
      <c r="AC343" s="25"/>
      <c r="AD343" s="25"/>
      <c r="AE343" s="25"/>
      <c r="AF343" s="25"/>
      <c r="AG343" s="25"/>
      <c r="AH343" s="25"/>
      <c r="AI343" s="25"/>
      <c r="AJ343" s="131" t="s">
        <v>270</v>
      </c>
    </row>
    <row r="344" spans="1:36" outlineLevel="1" x14ac:dyDescent="0.25">
      <c r="A344" s="128" t="s">
        <v>111</v>
      </c>
      <c r="B344" s="132"/>
      <c r="C344" s="132"/>
      <c r="D344" s="120"/>
      <c r="E344" s="120"/>
      <c r="F344" s="120"/>
      <c r="G344" s="120"/>
      <c r="H344" s="120"/>
      <c r="I344" s="120"/>
      <c r="J344" s="120"/>
      <c r="K344" s="120"/>
      <c r="L344" s="120"/>
      <c r="M344" s="120"/>
      <c r="N344" s="121"/>
      <c r="O344" s="121"/>
      <c r="P344" s="133"/>
      <c r="Q344" s="134"/>
      <c r="R344" s="124">
        <f t="shared" ref="R344:Z344" si="459">SUBTOTAL(9,R305:R342)</f>
        <v>513349.41</v>
      </c>
      <c r="S344" s="125">
        <f t="shared" si="459"/>
        <v>268522.03999999998</v>
      </c>
      <c r="T344" s="126">
        <f t="shared" si="459"/>
        <v>781871.44999999984</v>
      </c>
      <c r="U344" s="125">
        <f t="shared" si="459"/>
        <v>1490.8199999999997</v>
      </c>
      <c r="V344" s="125">
        <f t="shared" si="459"/>
        <v>25512.846645999998</v>
      </c>
      <c r="W344" s="126">
        <f t="shared" si="459"/>
        <v>27003.666645999998</v>
      </c>
      <c r="X344" s="125">
        <f t="shared" si="459"/>
        <v>511858.58999999997</v>
      </c>
      <c r="Y344" s="125">
        <f t="shared" si="459"/>
        <v>243009.19335400005</v>
      </c>
      <c r="Z344" s="126">
        <f t="shared" si="459"/>
        <v>754867.78335400007</v>
      </c>
      <c r="AA344" s="125"/>
      <c r="AB344" s="125"/>
      <c r="AC344" s="125"/>
      <c r="AD344" s="125"/>
      <c r="AE344" s="125"/>
      <c r="AF344" s="125"/>
      <c r="AG344" s="125"/>
      <c r="AH344" s="125"/>
      <c r="AI344" s="125"/>
      <c r="AJ344" s="135"/>
    </row>
    <row r="345" spans="1:36" outlineLevel="3" x14ac:dyDescent="0.25">
      <c r="A345" s="102" t="s">
        <v>114</v>
      </c>
      <c r="B345" s="10"/>
      <c r="C345" s="10"/>
      <c r="N345" s="23">
        <f>C345</f>
        <v>0</v>
      </c>
      <c r="O345" s="23">
        <f>SUM(B345:M345)</f>
        <v>0</v>
      </c>
      <c r="P345" s="129"/>
      <c r="Q345" s="130">
        <v>0.1013</v>
      </c>
      <c r="R345" s="11">
        <f>IF(LEFT(AJ345,6)="Direct",N345,0)</f>
        <v>0</v>
      </c>
      <c r="S345" s="6">
        <f>N345-R345</f>
        <v>0</v>
      </c>
      <c r="T345" s="20">
        <f>R345+S345</f>
        <v>0</v>
      </c>
      <c r="U345" s="6">
        <f>IF(LEFT(AJ345,9)="direct-wa", N345,0)</f>
        <v>0</v>
      </c>
      <c r="V345" s="6">
        <f>IF(AJ345="direct-wa",0,N345*Q345)</f>
        <v>0</v>
      </c>
      <c r="W345" s="20">
        <f>U345+V345</f>
        <v>0</v>
      </c>
      <c r="X345" s="6">
        <f>IF(LEFT(AJ345,9)="direct-or",N345,0)</f>
        <v>0</v>
      </c>
      <c r="Y345" s="6">
        <f>S345-V345</f>
        <v>0</v>
      </c>
      <c r="Z345" s="20">
        <f>X345+Y345</f>
        <v>0</v>
      </c>
      <c r="AA345" s="25">
        <f>IF(LEFT(AJ345,6)="Direct",O345,0)</f>
        <v>0</v>
      </c>
      <c r="AB345" s="25">
        <f>O345-AA345</f>
        <v>0</v>
      </c>
      <c r="AC345" s="25">
        <f>AA345+AB345</f>
        <v>0</v>
      </c>
      <c r="AD345" s="25">
        <f>IF(LEFT(AJ345,9)="direct-wa", O345,0)</f>
        <v>0</v>
      </c>
      <c r="AE345" s="25">
        <f>IF(AJ345="direct-wa",0,O345*Q345)</f>
        <v>0</v>
      </c>
      <c r="AF345" s="25">
        <f>AD345+AE345</f>
        <v>0</v>
      </c>
      <c r="AG345" s="25">
        <f>IF(LEFT(AJ345,9)="direct-or",O345,0)</f>
        <v>0</v>
      </c>
      <c r="AH345" s="25">
        <f>AB345-AE345</f>
        <v>0</v>
      </c>
      <c r="AI345" s="25">
        <f>AG345+AH345</f>
        <v>0</v>
      </c>
      <c r="AJ345" s="19" t="s">
        <v>52</v>
      </c>
    </row>
    <row r="346" spans="1:36" outlineLevel="3" x14ac:dyDescent="0.25">
      <c r="A346" s="102" t="s">
        <v>114</v>
      </c>
      <c r="B346" s="10">
        <v>173.86</v>
      </c>
      <c r="C346" s="10">
        <v>200.89</v>
      </c>
      <c r="N346" s="23">
        <f>C346</f>
        <v>200.89</v>
      </c>
      <c r="O346" s="23">
        <f>SUM(B346:M346)</f>
        <v>374.75</v>
      </c>
      <c r="P346" s="129"/>
      <c r="Q346" s="130">
        <v>0.1013</v>
      </c>
      <c r="R346" s="11">
        <f>IF(LEFT(AJ346,6)="Direct",N346,0)</f>
        <v>0</v>
      </c>
      <c r="S346" s="6">
        <f>N346-R346</f>
        <v>200.89</v>
      </c>
      <c r="T346" s="20">
        <f>R346+S346</f>
        <v>200.89</v>
      </c>
      <c r="U346" s="6">
        <f>IF(LEFT(AJ346,9)="direct-wa", N346,0)</f>
        <v>0</v>
      </c>
      <c r="V346" s="6">
        <f>IF(AJ346="direct-wa",0,N346*Q346)</f>
        <v>20.350156999999999</v>
      </c>
      <c r="W346" s="20">
        <f>U346+V346</f>
        <v>20.350156999999999</v>
      </c>
      <c r="X346" s="6">
        <f>IF(LEFT(AJ346,9)="direct-or",N346,0)</f>
        <v>0</v>
      </c>
      <c r="Y346" s="6">
        <f>S346-V346</f>
        <v>180.53984299999999</v>
      </c>
      <c r="Z346" s="20">
        <f>X346+Y346</f>
        <v>180.53984299999999</v>
      </c>
      <c r="AA346" s="25">
        <f>IF(LEFT(AJ346,6)="Direct",O346,0)</f>
        <v>0</v>
      </c>
      <c r="AB346" s="25">
        <f>O346-AA346</f>
        <v>374.75</v>
      </c>
      <c r="AC346" s="25">
        <f>AA346+AB346</f>
        <v>374.75</v>
      </c>
      <c r="AD346" s="25">
        <f>IF(LEFT(AJ346,9)="direct-wa", O346,0)</f>
        <v>0</v>
      </c>
      <c r="AE346" s="25">
        <f>IF(AJ346="direct-wa",0,O346*Q346)</f>
        <v>37.962175000000002</v>
      </c>
      <c r="AF346" s="25">
        <f>AD346+AE346</f>
        <v>37.962175000000002</v>
      </c>
      <c r="AG346" s="25">
        <f>IF(LEFT(AJ346,9)="direct-or",O346,0)</f>
        <v>0</v>
      </c>
      <c r="AH346" s="25">
        <f>AB346-AE346</f>
        <v>336.787825</v>
      </c>
      <c r="AI346" s="25">
        <f>AG346+AH346</f>
        <v>336.787825</v>
      </c>
      <c r="AJ346" s="19" t="s">
        <v>52</v>
      </c>
    </row>
    <row r="347" spans="1:36" outlineLevel="3" x14ac:dyDescent="0.25">
      <c r="A347" s="102" t="s">
        <v>114</v>
      </c>
      <c r="B347" s="10">
        <v>1513.78</v>
      </c>
      <c r="C347" s="10">
        <v>1718.17</v>
      </c>
      <c r="N347" s="23">
        <f>C347</f>
        <v>1718.17</v>
      </c>
      <c r="O347" s="23">
        <f>SUM(B347:M347)</f>
        <v>3231.95</v>
      </c>
      <c r="P347" s="129"/>
      <c r="Q347" s="130">
        <v>0.1013</v>
      </c>
      <c r="R347" s="11">
        <f>IF(LEFT(AJ347,6)="Direct",N347,0)</f>
        <v>0</v>
      </c>
      <c r="S347" s="6">
        <f>N347-R347</f>
        <v>1718.17</v>
      </c>
      <c r="T347" s="20">
        <f>R347+S347</f>
        <v>1718.17</v>
      </c>
      <c r="U347" s="6">
        <f>IF(LEFT(AJ347,9)="direct-wa", N347,0)</f>
        <v>0</v>
      </c>
      <c r="V347" s="6">
        <f>IF(AJ347="direct-wa",0,N347*Q347)</f>
        <v>174.05062100000001</v>
      </c>
      <c r="W347" s="20">
        <f>U347+V347</f>
        <v>174.05062100000001</v>
      </c>
      <c r="X347" s="6">
        <f>IF(LEFT(AJ347,9)="direct-or",N347,0)</f>
        <v>0</v>
      </c>
      <c r="Y347" s="6">
        <f>S347-V347</f>
        <v>1544.119379</v>
      </c>
      <c r="Z347" s="20">
        <f>X347+Y347</f>
        <v>1544.119379</v>
      </c>
      <c r="AA347" s="25">
        <f>IF(LEFT(AJ347,6)="Direct",O347,0)</f>
        <v>0</v>
      </c>
      <c r="AB347" s="25">
        <f>O347-AA347</f>
        <v>3231.95</v>
      </c>
      <c r="AC347" s="25">
        <f>AA347+AB347</f>
        <v>3231.95</v>
      </c>
      <c r="AD347" s="25">
        <f>IF(LEFT(AJ347,9)="direct-wa", O347,0)</f>
        <v>0</v>
      </c>
      <c r="AE347" s="25">
        <f>IF(AJ347="direct-wa",0,O347*Q347)</f>
        <v>327.39653499999997</v>
      </c>
      <c r="AF347" s="25">
        <f>AD347+AE347</f>
        <v>327.39653499999997</v>
      </c>
      <c r="AG347" s="25">
        <f>IF(LEFT(AJ347,9)="direct-or",O347,0)</f>
        <v>0</v>
      </c>
      <c r="AH347" s="25">
        <f>AB347-AE347</f>
        <v>2904.553465</v>
      </c>
      <c r="AI347" s="25">
        <f>AG347+AH347</f>
        <v>2904.553465</v>
      </c>
      <c r="AJ347" s="19" t="s">
        <v>52</v>
      </c>
    </row>
    <row r="348" spans="1:36" outlineLevel="2" x14ac:dyDescent="0.25">
      <c r="A348" s="102"/>
      <c r="B348" s="108"/>
      <c r="C348" s="108"/>
      <c r="D348" s="101"/>
      <c r="E348" s="101"/>
      <c r="F348" s="101"/>
      <c r="G348" s="101"/>
      <c r="H348" s="101"/>
      <c r="I348" s="101"/>
      <c r="J348" s="101"/>
      <c r="K348" s="101"/>
      <c r="L348" s="101"/>
      <c r="M348" s="101"/>
      <c r="N348" s="109"/>
      <c r="O348" s="109"/>
      <c r="P348" s="129"/>
      <c r="Q348" s="130"/>
      <c r="R348" s="11">
        <f t="shared" ref="R348:Z348" si="460">SUBTOTAL(9,R345:R347)</f>
        <v>0</v>
      </c>
      <c r="S348" s="6">
        <f t="shared" si="460"/>
        <v>1919.06</v>
      </c>
      <c r="T348" s="20">
        <f t="shared" si="460"/>
        <v>1919.06</v>
      </c>
      <c r="U348" s="6">
        <f t="shared" si="460"/>
        <v>0</v>
      </c>
      <c r="V348" s="6">
        <f t="shared" si="460"/>
        <v>194.400778</v>
      </c>
      <c r="W348" s="20">
        <f t="shared" si="460"/>
        <v>194.400778</v>
      </c>
      <c r="X348" s="6">
        <f t="shared" si="460"/>
        <v>0</v>
      </c>
      <c r="Y348" s="6">
        <f t="shared" si="460"/>
        <v>1724.659222</v>
      </c>
      <c r="Z348" s="20">
        <f t="shared" si="460"/>
        <v>1724.659222</v>
      </c>
      <c r="AA348" s="25"/>
      <c r="AB348" s="25"/>
      <c r="AC348" s="25"/>
      <c r="AD348" s="25"/>
      <c r="AE348" s="25"/>
      <c r="AF348" s="25"/>
      <c r="AG348" s="25"/>
      <c r="AH348" s="25"/>
      <c r="AI348" s="25"/>
      <c r="AJ348" s="131" t="s">
        <v>268</v>
      </c>
    </row>
    <row r="349" spans="1:36" outlineLevel="3" x14ac:dyDescent="0.25">
      <c r="A349" s="102" t="s">
        <v>114</v>
      </c>
      <c r="B349" s="10">
        <v>97360.11</v>
      </c>
      <c r="C349" s="10">
        <v>93355.08</v>
      </c>
      <c r="N349" s="23">
        <f>C349</f>
        <v>93355.08</v>
      </c>
      <c r="O349" s="23">
        <f>SUM(B349:M349)</f>
        <v>190715.19</v>
      </c>
      <c r="P349" s="129"/>
      <c r="Q349" s="130">
        <v>0.11899999999999999</v>
      </c>
      <c r="R349" s="11">
        <f>IF(LEFT(AJ349,6)="Direct",N349,0)</f>
        <v>0</v>
      </c>
      <c r="S349" s="6">
        <f>N349-R349</f>
        <v>93355.08</v>
      </c>
      <c r="T349" s="20">
        <f>R349+S349</f>
        <v>93355.08</v>
      </c>
      <c r="U349" s="6">
        <f>IF(LEFT(AJ349,9)="direct-wa", N349,0)</f>
        <v>0</v>
      </c>
      <c r="V349" s="6">
        <f>IF(AJ349="direct-wa",0,N349*Q349)</f>
        <v>11109.25452</v>
      </c>
      <c r="W349" s="20">
        <f>U349+V349</f>
        <v>11109.25452</v>
      </c>
      <c r="X349" s="6">
        <f>IF(LEFT(AJ349,9)="direct-or",N349,0)</f>
        <v>0</v>
      </c>
      <c r="Y349" s="6">
        <f>S349-V349</f>
        <v>82245.82548</v>
      </c>
      <c r="Z349" s="20">
        <f>X349+Y349</f>
        <v>82245.82548</v>
      </c>
      <c r="AA349" s="25">
        <f>IF(LEFT(AJ349,6)="Direct",O349,0)</f>
        <v>0</v>
      </c>
      <c r="AB349" s="25">
        <f>O349-AA349</f>
        <v>190715.19</v>
      </c>
      <c r="AC349" s="25">
        <f>AA349+AB349</f>
        <v>190715.19</v>
      </c>
      <c r="AD349" s="25">
        <f>IF(LEFT(AJ349,9)="direct-wa", O349,0)</f>
        <v>0</v>
      </c>
      <c r="AE349" s="25">
        <f>IF(AJ349="direct-wa",0,O349*Q349)</f>
        <v>22695.107609999999</v>
      </c>
      <c r="AF349" s="25">
        <f>AD349+AE349</f>
        <v>22695.107609999999</v>
      </c>
      <c r="AG349" s="25">
        <f>IF(LEFT(AJ349,9)="direct-or",O349,0)</f>
        <v>0</v>
      </c>
      <c r="AH349" s="25">
        <f>AB349-AE349</f>
        <v>168020.08239</v>
      </c>
      <c r="AI349" s="25">
        <f>AG349+AH349</f>
        <v>168020.08239</v>
      </c>
      <c r="AJ349" s="19" t="s">
        <v>55</v>
      </c>
    </row>
    <row r="350" spans="1:36" outlineLevel="2" x14ac:dyDescent="0.25">
      <c r="A350" s="102"/>
      <c r="B350" s="108"/>
      <c r="C350" s="108"/>
      <c r="D350" s="101"/>
      <c r="E350" s="101"/>
      <c r="F350" s="101"/>
      <c r="G350" s="101"/>
      <c r="H350" s="101"/>
      <c r="I350" s="101"/>
      <c r="J350" s="101"/>
      <c r="K350" s="101"/>
      <c r="L350" s="101"/>
      <c r="M350" s="101"/>
      <c r="N350" s="109"/>
      <c r="O350" s="109"/>
      <c r="P350" s="129"/>
      <c r="Q350" s="130"/>
      <c r="R350" s="11">
        <f t="shared" ref="R350:Z350" si="461">SUBTOTAL(9,R349:R349)</f>
        <v>0</v>
      </c>
      <c r="S350" s="6">
        <f t="shared" si="461"/>
        <v>93355.08</v>
      </c>
      <c r="T350" s="20">
        <f t="shared" si="461"/>
        <v>93355.08</v>
      </c>
      <c r="U350" s="6">
        <f t="shared" si="461"/>
        <v>0</v>
      </c>
      <c r="V350" s="6">
        <f t="shared" si="461"/>
        <v>11109.25452</v>
      </c>
      <c r="W350" s="20">
        <f t="shared" si="461"/>
        <v>11109.25452</v>
      </c>
      <c r="X350" s="6">
        <f t="shared" si="461"/>
        <v>0</v>
      </c>
      <c r="Y350" s="6">
        <f t="shared" si="461"/>
        <v>82245.82548</v>
      </c>
      <c r="Z350" s="20">
        <f t="shared" si="461"/>
        <v>82245.82548</v>
      </c>
      <c r="AA350" s="25"/>
      <c r="AB350" s="25"/>
      <c r="AC350" s="25"/>
      <c r="AD350" s="25"/>
      <c r="AE350" s="25"/>
      <c r="AF350" s="25"/>
      <c r="AG350" s="25"/>
      <c r="AH350" s="25"/>
      <c r="AI350" s="25"/>
      <c r="AJ350" s="131" t="s">
        <v>282</v>
      </c>
    </row>
    <row r="351" spans="1:36" outlineLevel="3" x14ac:dyDescent="0.25">
      <c r="A351" s="102" t="s">
        <v>114</v>
      </c>
      <c r="B351" s="10">
        <v>203.54</v>
      </c>
      <c r="C351" s="10">
        <v>290.45999999999998</v>
      </c>
      <c r="N351" s="23">
        <f t="shared" ref="N351:N357" si="462">C351</f>
        <v>290.45999999999998</v>
      </c>
      <c r="O351" s="23">
        <f t="shared" ref="O351:O357" si="463">SUM(B351:M351)</f>
        <v>494</v>
      </c>
      <c r="P351" s="129"/>
      <c r="Q351" s="130">
        <v>0.1086</v>
      </c>
      <c r="R351" s="11">
        <f t="shared" ref="R351:R357" si="464">IF(LEFT(AJ351,6)="Direct",N351,0)</f>
        <v>0</v>
      </c>
      <c r="S351" s="6">
        <f t="shared" ref="S351:S357" si="465">N351-R351</f>
        <v>290.45999999999998</v>
      </c>
      <c r="T351" s="20">
        <f t="shared" ref="T351:T357" si="466">R351+S351</f>
        <v>290.45999999999998</v>
      </c>
      <c r="U351" s="6">
        <f t="shared" ref="U351:U357" si="467">IF(LEFT(AJ351,9)="direct-wa", N351,0)</f>
        <v>0</v>
      </c>
      <c r="V351" s="6">
        <f t="shared" ref="V351:V357" si="468">IF(AJ351="direct-wa",0,N351*Q351)</f>
        <v>31.543955999999998</v>
      </c>
      <c r="W351" s="20">
        <f t="shared" ref="W351:W357" si="469">U351+V351</f>
        <v>31.543955999999998</v>
      </c>
      <c r="X351" s="6">
        <f t="shared" ref="X351:X357" si="470">IF(LEFT(AJ351,9)="direct-or",N351,0)</f>
        <v>0</v>
      </c>
      <c r="Y351" s="6">
        <f t="shared" ref="Y351:Y357" si="471">S351-V351</f>
        <v>258.916044</v>
      </c>
      <c r="Z351" s="20">
        <f t="shared" ref="Z351:Z357" si="472">X351+Y351</f>
        <v>258.916044</v>
      </c>
      <c r="AA351" s="25">
        <f t="shared" ref="AA351:AA357" si="473">IF(LEFT(AJ351,6)="Direct",O351,0)</f>
        <v>0</v>
      </c>
      <c r="AB351" s="25">
        <f t="shared" ref="AB351:AB357" si="474">O351-AA351</f>
        <v>494</v>
      </c>
      <c r="AC351" s="25">
        <f t="shared" ref="AC351:AC357" si="475">AA351+AB351</f>
        <v>494</v>
      </c>
      <c r="AD351" s="25">
        <f t="shared" ref="AD351:AD357" si="476">IF(LEFT(AJ351,9)="direct-wa", O351,0)</f>
        <v>0</v>
      </c>
      <c r="AE351" s="25">
        <f t="shared" ref="AE351:AE357" si="477">IF(AJ351="direct-wa",0,O351*Q351)</f>
        <v>53.648400000000002</v>
      </c>
      <c r="AF351" s="25">
        <f t="shared" ref="AF351:AF357" si="478">AD351+AE351</f>
        <v>53.648400000000002</v>
      </c>
      <c r="AG351" s="25">
        <f t="shared" ref="AG351:AG357" si="479">IF(LEFT(AJ351,9)="direct-or",O351,0)</f>
        <v>0</v>
      </c>
      <c r="AH351" s="25">
        <f t="shared" ref="AH351:AH357" si="480">AB351-AE351</f>
        <v>440.35160000000002</v>
      </c>
      <c r="AI351" s="25">
        <f t="shared" ref="AI351:AI357" si="481">AG351+AH351</f>
        <v>440.35160000000002</v>
      </c>
      <c r="AJ351" s="19" t="s">
        <v>60</v>
      </c>
    </row>
    <row r="352" spans="1:36" outlineLevel="3" x14ac:dyDescent="0.25">
      <c r="A352" s="102" t="s">
        <v>114</v>
      </c>
      <c r="B352" s="10">
        <v>213.97</v>
      </c>
      <c r="C352" s="10">
        <v>2216.0700000000002</v>
      </c>
      <c r="N352" s="23">
        <f t="shared" si="462"/>
        <v>2216.0700000000002</v>
      </c>
      <c r="O352" s="23">
        <f t="shared" si="463"/>
        <v>2430.04</v>
      </c>
      <c r="P352" s="129"/>
      <c r="Q352" s="130">
        <v>0.1086</v>
      </c>
      <c r="R352" s="11">
        <f t="shared" si="464"/>
        <v>0</v>
      </c>
      <c r="S352" s="6">
        <f t="shared" si="465"/>
        <v>2216.0700000000002</v>
      </c>
      <c r="T352" s="20">
        <f t="shared" si="466"/>
        <v>2216.0700000000002</v>
      </c>
      <c r="U352" s="6">
        <f t="shared" si="467"/>
        <v>0</v>
      </c>
      <c r="V352" s="6">
        <f t="shared" si="468"/>
        <v>240.66520200000002</v>
      </c>
      <c r="W352" s="20">
        <f t="shared" si="469"/>
        <v>240.66520200000002</v>
      </c>
      <c r="X352" s="6">
        <f t="shared" si="470"/>
        <v>0</v>
      </c>
      <c r="Y352" s="6">
        <f t="shared" si="471"/>
        <v>1975.404798</v>
      </c>
      <c r="Z352" s="20">
        <f t="shared" si="472"/>
        <v>1975.404798</v>
      </c>
      <c r="AA352" s="25">
        <f t="shared" si="473"/>
        <v>0</v>
      </c>
      <c r="AB352" s="25">
        <f t="shared" si="474"/>
        <v>2430.04</v>
      </c>
      <c r="AC352" s="25">
        <f t="shared" si="475"/>
        <v>2430.04</v>
      </c>
      <c r="AD352" s="25">
        <f t="shared" si="476"/>
        <v>0</v>
      </c>
      <c r="AE352" s="25">
        <f t="shared" si="477"/>
        <v>263.90234400000003</v>
      </c>
      <c r="AF352" s="25">
        <f t="shared" si="478"/>
        <v>263.90234400000003</v>
      </c>
      <c r="AG352" s="25">
        <f t="shared" si="479"/>
        <v>0</v>
      </c>
      <c r="AH352" s="25">
        <f t="shared" si="480"/>
        <v>2166.1376559999999</v>
      </c>
      <c r="AI352" s="25">
        <f t="shared" si="481"/>
        <v>2166.1376559999999</v>
      </c>
      <c r="AJ352" s="19" t="s">
        <v>64</v>
      </c>
    </row>
    <row r="353" spans="1:36" outlineLevel="3" x14ac:dyDescent="0.25">
      <c r="A353" s="102" t="s">
        <v>114</v>
      </c>
      <c r="B353" s="10">
        <v>48.97</v>
      </c>
      <c r="C353" s="10">
        <v>1695.34</v>
      </c>
      <c r="N353" s="23">
        <f t="shared" si="462"/>
        <v>1695.34</v>
      </c>
      <c r="O353" s="23">
        <f t="shared" si="463"/>
        <v>1744.31</v>
      </c>
      <c r="P353" s="129"/>
      <c r="Q353" s="130">
        <v>0.1086</v>
      </c>
      <c r="R353" s="11">
        <f t="shared" si="464"/>
        <v>0</v>
      </c>
      <c r="S353" s="6">
        <f t="shared" si="465"/>
        <v>1695.34</v>
      </c>
      <c r="T353" s="20">
        <f t="shared" si="466"/>
        <v>1695.34</v>
      </c>
      <c r="U353" s="6">
        <f t="shared" si="467"/>
        <v>0</v>
      </c>
      <c r="V353" s="6">
        <f t="shared" si="468"/>
        <v>184.113924</v>
      </c>
      <c r="W353" s="20">
        <f t="shared" si="469"/>
        <v>184.113924</v>
      </c>
      <c r="X353" s="6">
        <f t="shared" si="470"/>
        <v>0</v>
      </c>
      <c r="Y353" s="6">
        <f t="shared" si="471"/>
        <v>1511.2260759999999</v>
      </c>
      <c r="Z353" s="20">
        <f t="shared" si="472"/>
        <v>1511.2260759999999</v>
      </c>
      <c r="AA353" s="25">
        <f t="shared" si="473"/>
        <v>0</v>
      </c>
      <c r="AB353" s="25">
        <f t="shared" si="474"/>
        <v>1744.31</v>
      </c>
      <c r="AC353" s="25">
        <f t="shared" si="475"/>
        <v>1744.31</v>
      </c>
      <c r="AD353" s="25">
        <f t="shared" si="476"/>
        <v>0</v>
      </c>
      <c r="AE353" s="25">
        <f t="shared" si="477"/>
        <v>189.43206599999999</v>
      </c>
      <c r="AF353" s="25">
        <f t="shared" si="478"/>
        <v>189.43206599999999</v>
      </c>
      <c r="AG353" s="25">
        <f t="shared" si="479"/>
        <v>0</v>
      </c>
      <c r="AH353" s="25">
        <f t="shared" si="480"/>
        <v>1554.8779339999999</v>
      </c>
      <c r="AI353" s="25">
        <f t="shared" si="481"/>
        <v>1554.8779339999999</v>
      </c>
      <c r="AJ353" s="19" t="s">
        <v>64</v>
      </c>
    </row>
    <row r="354" spans="1:36" outlineLevel="3" x14ac:dyDescent="0.25">
      <c r="A354" s="102" t="s">
        <v>114</v>
      </c>
      <c r="B354" s="10">
        <v>60</v>
      </c>
      <c r="C354" s="10"/>
      <c r="N354" s="23">
        <f t="shared" si="462"/>
        <v>0</v>
      </c>
      <c r="O354" s="23">
        <f t="shared" si="463"/>
        <v>60</v>
      </c>
      <c r="P354" s="129"/>
      <c r="Q354" s="130">
        <v>0.1086</v>
      </c>
      <c r="R354" s="11">
        <f t="shared" si="464"/>
        <v>0</v>
      </c>
      <c r="S354" s="6">
        <f t="shared" si="465"/>
        <v>0</v>
      </c>
      <c r="T354" s="20">
        <f t="shared" si="466"/>
        <v>0</v>
      </c>
      <c r="U354" s="6">
        <f t="shared" si="467"/>
        <v>0</v>
      </c>
      <c r="V354" s="6">
        <f t="shared" si="468"/>
        <v>0</v>
      </c>
      <c r="W354" s="20">
        <f t="shared" si="469"/>
        <v>0</v>
      </c>
      <c r="X354" s="6">
        <f t="shared" si="470"/>
        <v>0</v>
      </c>
      <c r="Y354" s="6">
        <f t="shared" si="471"/>
        <v>0</v>
      </c>
      <c r="Z354" s="20">
        <f t="shared" si="472"/>
        <v>0</v>
      </c>
      <c r="AA354" s="25">
        <f t="shared" si="473"/>
        <v>0</v>
      </c>
      <c r="AB354" s="25">
        <f t="shared" si="474"/>
        <v>60</v>
      </c>
      <c r="AC354" s="25">
        <f t="shared" si="475"/>
        <v>60</v>
      </c>
      <c r="AD354" s="25">
        <f t="shared" si="476"/>
        <v>0</v>
      </c>
      <c r="AE354" s="25">
        <f t="shared" si="477"/>
        <v>6.516</v>
      </c>
      <c r="AF354" s="25">
        <f t="shared" si="478"/>
        <v>6.516</v>
      </c>
      <c r="AG354" s="25">
        <f t="shared" si="479"/>
        <v>0</v>
      </c>
      <c r="AH354" s="25">
        <f t="shared" si="480"/>
        <v>53.484000000000002</v>
      </c>
      <c r="AI354" s="25">
        <f t="shared" si="481"/>
        <v>53.484000000000002</v>
      </c>
      <c r="AJ354" s="19" t="s">
        <v>64</v>
      </c>
    </row>
    <row r="355" spans="1:36" outlineLevel="3" x14ac:dyDescent="0.25">
      <c r="A355" s="102" t="s">
        <v>114</v>
      </c>
      <c r="B355" s="10"/>
      <c r="C355" s="10">
        <v>2493.1999999999998</v>
      </c>
      <c r="N355" s="23">
        <f t="shared" si="462"/>
        <v>2493.1999999999998</v>
      </c>
      <c r="O355" s="23">
        <f t="shared" si="463"/>
        <v>2493.1999999999998</v>
      </c>
      <c r="P355" s="129"/>
      <c r="Q355" s="130">
        <v>0.1086</v>
      </c>
      <c r="R355" s="11">
        <f t="shared" si="464"/>
        <v>0</v>
      </c>
      <c r="S355" s="6">
        <f t="shared" si="465"/>
        <v>2493.1999999999998</v>
      </c>
      <c r="T355" s="20">
        <f t="shared" si="466"/>
        <v>2493.1999999999998</v>
      </c>
      <c r="U355" s="6">
        <f t="shared" si="467"/>
        <v>0</v>
      </c>
      <c r="V355" s="6">
        <f t="shared" si="468"/>
        <v>270.76151999999996</v>
      </c>
      <c r="W355" s="20">
        <f t="shared" si="469"/>
        <v>270.76151999999996</v>
      </c>
      <c r="X355" s="6">
        <f t="shared" si="470"/>
        <v>0</v>
      </c>
      <c r="Y355" s="6">
        <f t="shared" si="471"/>
        <v>2222.4384799999998</v>
      </c>
      <c r="Z355" s="20">
        <f t="shared" si="472"/>
        <v>2222.4384799999998</v>
      </c>
      <c r="AA355" s="25">
        <f t="shared" si="473"/>
        <v>0</v>
      </c>
      <c r="AB355" s="25">
        <f t="shared" si="474"/>
        <v>2493.1999999999998</v>
      </c>
      <c r="AC355" s="25">
        <f t="shared" si="475"/>
        <v>2493.1999999999998</v>
      </c>
      <c r="AD355" s="25">
        <f t="shared" si="476"/>
        <v>0</v>
      </c>
      <c r="AE355" s="25">
        <f t="shared" si="477"/>
        <v>270.76151999999996</v>
      </c>
      <c r="AF355" s="25">
        <f t="shared" si="478"/>
        <v>270.76151999999996</v>
      </c>
      <c r="AG355" s="25">
        <f t="shared" si="479"/>
        <v>0</v>
      </c>
      <c r="AH355" s="25">
        <f t="shared" si="480"/>
        <v>2222.4384799999998</v>
      </c>
      <c r="AI355" s="25">
        <f t="shared" si="481"/>
        <v>2222.4384799999998</v>
      </c>
      <c r="AJ355" s="19" t="s">
        <v>64</v>
      </c>
    </row>
    <row r="356" spans="1:36" outlineLevel="3" x14ac:dyDescent="0.25">
      <c r="A356" s="102" t="s">
        <v>114</v>
      </c>
      <c r="B356" s="10"/>
      <c r="C356" s="10"/>
      <c r="N356" s="23">
        <f t="shared" si="462"/>
        <v>0</v>
      </c>
      <c r="O356" s="23">
        <f t="shared" si="463"/>
        <v>0</v>
      </c>
      <c r="P356" s="129"/>
      <c r="Q356" s="130">
        <v>0.1086</v>
      </c>
      <c r="R356" s="11">
        <f t="shared" si="464"/>
        <v>0</v>
      </c>
      <c r="S356" s="6">
        <f t="shared" si="465"/>
        <v>0</v>
      </c>
      <c r="T356" s="20">
        <f t="shared" si="466"/>
        <v>0</v>
      </c>
      <c r="U356" s="6">
        <f t="shared" si="467"/>
        <v>0</v>
      </c>
      <c r="V356" s="6">
        <f t="shared" si="468"/>
        <v>0</v>
      </c>
      <c r="W356" s="20">
        <f t="shared" si="469"/>
        <v>0</v>
      </c>
      <c r="X356" s="6">
        <f t="shared" si="470"/>
        <v>0</v>
      </c>
      <c r="Y356" s="6">
        <f t="shared" si="471"/>
        <v>0</v>
      </c>
      <c r="Z356" s="20">
        <f t="shared" si="472"/>
        <v>0</v>
      </c>
      <c r="AA356" s="25">
        <f t="shared" si="473"/>
        <v>0</v>
      </c>
      <c r="AB356" s="25">
        <f t="shared" si="474"/>
        <v>0</v>
      </c>
      <c r="AC356" s="25">
        <f t="shared" si="475"/>
        <v>0</v>
      </c>
      <c r="AD356" s="25">
        <f t="shared" si="476"/>
        <v>0</v>
      </c>
      <c r="AE356" s="25">
        <f t="shared" si="477"/>
        <v>0</v>
      </c>
      <c r="AF356" s="25">
        <f t="shared" si="478"/>
        <v>0</v>
      </c>
      <c r="AG356" s="25">
        <f t="shared" si="479"/>
        <v>0</v>
      </c>
      <c r="AH356" s="25">
        <f t="shared" si="480"/>
        <v>0</v>
      </c>
      <c r="AI356" s="25">
        <f t="shared" si="481"/>
        <v>0</v>
      </c>
      <c r="AJ356" s="19" t="s">
        <v>64</v>
      </c>
    </row>
    <row r="357" spans="1:36" outlineLevel="3" x14ac:dyDescent="0.25">
      <c r="A357" s="102" t="s">
        <v>114</v>
      </c>
      <c r="B357" s="10"/>
      <c r="C357" s="10"/>
      <c r="N357" s="23">
        <f t="shared" si="462"/>
        <v>0</v>
      </c>
      <c r="O357" s="23">
        <f t="shared" si="463"/>
        <v>0</v>
      </c>
      <c r="P357" s="129"/>
      <c r="Q357" s="130">
        <v>0.1086</v>
      </c>
      <c r="R357" s="11">
        <f t="shared" si="464"/>
        <v>0</v>
      </c>
      <c r="S357" s="6">
        <f t="shared" si="465"/>
        <v>0</v>
      </c>
      <c r="T357" s="20">
        <f t="shared" si="466"/>
        <v>0</v>
      </c>
      <c r="U357" s="6">
        <f t="shared" si="467"/>
        <v>0</v>
      </c>
      <c r="V357" s="6">
        <f t="shared" si="468"/>
        <v>0</v>
      </c>
      <c r="W357" s="20">
        <f t="shared" si="469"/>
        <v>0</v>
      </c>
      <c r="X357" s="6">
        <f t="shared" si="470"/>
        <v>0</v>
      </c>
      <c r="Y357" s="6">
        <f t="shared" si="471"/>
        <v>0</v>
      </c>
      <c r="Z357" s="20">
        <f t="shared" si="472"/>
        <v>0</v>
      </c>
      <c r="AA357" s="25">
        <f t="shared" si="473"/>
        <v>0</v>
      </c>
      <c r="AB357" s="25">
        <f t="shared" si="474"/>
        <v>0</v>
      </c>
      <c r="AC357" s="25">
        <f t="shared" si="475"/>
        <v>0</v>
      </c>
      <c r="AD357" s="25">
        <f t="shared" si="476"/>
        <v>0</v>
      </c>
      <c r="AE357" s="25">
        <f t="shared" si="477"/>
        <v>0</v>
      </c>
      <c r="AF357" s="25">
        <f t="shared" si="478"/>
        <v>0</v>
      </c>
      <c r="AG357" s="25">
        <f t="shared" si="479"/>
        <v>0</v>
      </c>
      <c r="AH357" s="25">
        <f t="shared" si="480"/>
        <v>0</v>
      </c>
      <c r="AI357" s="25">
        <f t="shared" si="481"/>
        <v>0</v>
      </c>
      <c r="AJ357" s="19" t="s">
        <v>64</v>
      </c>
    </row>
    <row r="358" spans="1:36" outlineLevel="2" x14ac:dyDescent="0.25">
      <c r="A358" s="102"/>
      <c r="B358" s="108"/>
      <c r="C358" s="108"/>
      <c r="D358" s="101"/>
      <c r="E358" s="101"/>
      <c r="F358" s="101"/>
      <c r="G358" s="101"/>
      <c r="H358" s="101"/>
      <c r="I358" s="101"/>
      <c r="J358" s="101"/>
      <c r="K358" s="101"/>
      <c r="L358" s="101"/>
      <c r="M358" s="101"/>
      <c r="N358" s="109"/>
      <c r="O358" s="109"/>
      <c r="P358" s="129"/>
      <c r="Q358" s="130"/>
      <c r="R358" s="11">
        <f t="shared" ref="R358:Z358" si="482">SUBTOTAL(9,R351:R357)</f>
        <v>0</v>
      </c>
      <c r="S358" s="6">
        <f t="shared" si="482"/>
        <v>6695.07</v>
      </c>
      <c r="T358" s="20">
        <f t="shared" si="482"/>
        <v>6695.07</v>
      </c>
      <c r="U358" s="6">
        <f t="shared" si="482"/>
        <v>0</v>
      </c>
      <c r="V358" s="6">
        <f t="shared" si="482"/>
        <v>727.0846019999999</v>
      </c>
      <c r="W358" s="20">
        <f t="shared" si="482"/>
        <v>727.0846019999999</v>
      </c>
      <c r="X358" s="6">
        <f t="shared" si="482"/>
        <v>0</v>
      </c>
      <c r="Y358" s="6">
        <f t="shared" si="482"/>
        <v>5967.9853979999998</v>
      </c>
      <c r="Z358" s="20">
        <f t="shared" si="482"/>
        <v>5967.9853979999998</v>
      </c>
      <c r="AA358" s="25"/>
      <c r="AB358" s="25"/>
      <c r="AC358" s="25"/>
      <c r="AD358" s="25"/>
      <c r="AE358" s="25"/>
      <c r="AF358" s="25"/>
      <c r="AG358" s="25"/>
      <c r="AH358" s="25"/>
      <c r="AI358" s="25"/>
      <c r="AJ358" s="131" t="s">
        <v>266</v>
      </c>
    </row>
    <row r="359" spans="1:36" outlineLevel="3" x14ac:dyDescent="0.25">
      <c r="A359" s="102" t="s">
        <v>114</v>
      </c>
      <c r="B359" s="10">
        <v>4033.99</v>
      </c>
      <c r="C359" s="10">
        <v>-33615.5</v>
      </c>
      <c r="N359" s="23">
        <f t="shared" ref="N359:N365" si="483">C359</f>
        <v>-33615.5</v>
      </c>
      <c r="O359" s="23">
        <f t="shared" ref="O359:O365" si="484">SUM(B359:M359)</f>
        <v>-29581.510000000002</v>
      </c>
      <c r="P359" s="129"/>
      <c r="Q359" s="130">
        <v>0</v>
      </c>
      <c r="R359" s="11">
        <f t="shared" ref="R359:R365" si="485">IF(LEFT(AJ359,6)="Direct",N359,0)</f>
        <v>-33615.5</v>
      </c>
      <c r="S359" s="6">
        <f t="shared" ref="S359:S365" si="486">N359-R359</f>
        <v>0</v>
      </c>
      <c r="T359" s="20">
        <f t="shared" ref="T359:T365" si="487">R359+S359</f>
        <v>-33615.5</v>
      </c>
      <c r="U359" s="6">
        <f t="shared" ref="U359:U365" si="488">IF(LEFT(AJ359,9)="direct-wa", N359,0)</f>
        <v>0</v>
      </c>
      <c r="V359" s="6">
        <f t="shared" ref="V359:V365" si="489">IF(AJ359="direct-wa",0,N359*Q359)</f>
        <v>0</v>
      </c>
      <c r="W359" s="20">
        <f t="shared" ref="W359:W365" si="490">U359+V359</f>
        <v>0</v>
      </c>
      <c r="X359" s="6">
        <f t="shared" ref="X359:X365" si="491">IF(LEFT(AJ359,9)="direct-or",N359,0)</f>
        <v>-33615.5</v>
      </c>
      <c r="Y359" s="6">
        <f t="shared" ref="Y359:Y365" si="492">S359-V359</f>
        <v>0</v>
      </c>
      <c r="Z359" s="20">
        <f t="shared" ref="Z359:Z365" si="493">X359+Y359</f>
        <v>-33615.5</v>
      </c>
      <c r="AA359" s="25">
        <f t="shared" ref="AA359:AA365" si="494">IF(LEFT(AJ359,6)="Direct",O359,0)</f>
        <v>-29581.510000000002</v>
      </c>
      <c r="AB359" s="25">
        <f t="shared" ref="AB359:AB365" si="495">O359-AA359</f>
        <v>0</v>
      </c>
      <c r="AC359" s="25">
        <f t="shared" ref="AC359:AC365" si="496">AA359+AB359</f>
        <v>-29581.510000000002</v>
      </c>
      <c r="AD359" s="25">
        <f t="shared" ref="AD359:AD365" si="497">IF(LEFT(AJ359,9)="direct-wa", O359,0)</f>
        <v>0</v>
      </c>
      <c r="AE359" s="25">
        <f t="shared" ref="AE359:AE365" si="498">IF(AJ359="direct-wa",0,O359*Q359)</f>
        <v>0</v>
      </c>
      <c r="AF359" s="25">
        <f t="shared" ref="AF359:AF365" si="499">AD359+AE359</f>
        <v>0</v>
      </c>
      <c r="AG359" s="25">
        <f t="shared" ref="AG359:AG365" si="500">IF(LEFT(AJ359,9)="direct-or",O359,0)</f>
        <v>-29581.510000000002</v>
      </c>
      <c r="AH359" s="25">
        <f t="shared" ref="AH359:AH365" si="501">AB359-AE359</f>
        <v>0</v>
      </c>
      <c r="AI359" s="25">
        <f t="shared" ref="AI359:AI365" si="502">AG359+AH359</f>
        <v>-29581.510000000002</v>
      </c>
      <c r="AJ359" s="19" t="s">
        <v>61</v>
      </c>
    </row>
    <row r="360" spans="1:36" outlineLevel="3" x14ac:dyDescent="0.25">
      <c r="A360" s="102" t="s">
        <v>114</v>
      </c>
      <c r="B360" s="10">
        <v>9209.7999999999993</v>
      </c>
      <c r="C360" s="10">
        <v>13658.42</v>
      </c>
      <c r="N360" s="23">
        <f t="shared" si="483"/>
        <v>13658.42</v>
      </c>
      <c r="O360" s="23">
        <f t="shared" si="484"/>
        <v>22868.22</v>
      </c>
      <c r="P360" s="129"/>
      <c r="Q360" s="130">
        <v>0</v>
      </c>
      <c r="R360" s="11">
        <f t="shared" si="485"/>
        <v>13658.42</v>
      </c>
      <c r="S360" s="6">
        <f t="shared" si="486"/>
        <v>0</v>
      </c>
      <c r="T360" s="20">
        <f t="shared" si="487"/>
        <v>13658.42</v>
      </c>
      <c r="U360" s="6">
        <f t="shared" si="488"/>
        <v>0</v>
      </c>
      <c r="V360" s="6">
        <f t="shared" si="489"/>
        <v>0</v>
      </c>
      <c r="W360" s="20">
        <f t="shared" si="490"/>
        <v>0</v>
      </c>
      <c r="X360" s="6">
        <f t="shared" si="491"/>
        <v>13658.42</v>
      </c>
      <c r="Y360" s="6">
        <f t="shared" si="492"/>
        <v>0</v>
      </c>
      <c r="Z360" s="20">
        <f t="shared" si="493"/>
        <v>13658.42</v>
      </c>
      <c r="AA360" s="25">
        <f t="shared" si="494"/>
        <v>22868.22</v>
      </c>
      <c r="AB360" s="25">
        <f t="shared" si="495"/>
        <v>0</v>
      </c>
      <c r="AC360" s="25">
        <f t="shared" si="496"/>
        <v>22868.22</v>
      </c>
      <c r="AD360" s="25">
        <f t="shared" si="497"/>
        <v>0</v>
      </c>
      <c r="AE360" s="25">
        <f t="shared" si="498"/>
        <v>0</v>
      </c>
      <c r="AF360" s="25">
        <f t="shared" si="499"/>
        <v>0</v>
      </c>
      <c r="AG360" s="25">
        <f t="shared" si="500"/>
        <v>22868.22</v>
      </c>
      <c r="AH360" s="25">
        <f t="shared" si="501"/>
        <v>0</v>
      </c>
      <c r="AI360" s="25">
        <f t="shared" si="502"/>
        <v>22868.22</v>
      </c>
      <c r="AJ360" s="19" t="s">
        <v>61</v>
      </c>
    </row>
    <row r="361" spans="1:36" outlineLevel="3" x14ac:dyDescent="0.25">
      <c r="A361" s="102" t="s">
        <v>114</v>
      </c>
      <c r="B361" s="10">
        <v>16988.939999999999</v>
      </c>
      <c r="C361" s="10">
        <v>36183.64</v>
      </c>
      <c r="N361" s="23">
        <f t="shared" si="483"/>
        <v>36183.64</v>
      </c>
      <c r="O361" s="23">
        <f t="shared" si="484"/>
        <v>53172.58</v>
      </c>
      <c r="P361" s="129"/>
      <c r="Q361" s="130">
        <v>0</v>
      </c>
      <c r="R361" s="11">
        <f t="shared" si="485"/>
        <v>36183.64</v>
      </c>
      <c r="S361" s="6">
        <f t="shared" si="486"/>
        <v>0</v>
      </c>
      <c r="T361" s="20">
        <f t="shared" si="487"/>
        <v>36183.64</v>
      </c>
      <c r="U361" s="6">
        <f t="shared" si="488"/>
        <v>0</v>
      </c>
      <c r="V361" s="6">
        <f t="shared" si="489"/>
        <v>0</v>
      </c>
      <c r="W361" s="20">
        <f t="shared" si="490"/>
        <v>0</v>
      </c>
      <c r="X361" s="6">
        <f t="shared" si="491"/>
        <v>36183.64</v>
      </c>
      <c r="Y361" s="6">
        <f t="shared" si="492"/>
        <v>0</v>
      </c>
      <c r="Z361" s="20">
        <f t="shared" si="493"/>
        <v>36183.64</v>
      </c>
      <c r="AA361" s="25">
        <f t="shared" si="494"/>
        <v>53172.58</v>
      </c>
      <c r="AB361" s="25">
        <f t="shared" si="495"/>
        <v>0</v>
      </c>
      <c r="AC361" s="25">
        <f t="shared" si="496"/>
        <v>53172.58</v>
      </c>
      <c r="AD361" s="25">
        <f t="shared" si="497"/>
        <v>0</v>
      </c>
      <c r="AE361" s="25">
        <f t="shared" si="498"/>
        <v>0</v>
      </c>
      <c r="AF361" s="25">
        <f t="shared" si="499"/>
        <v>0</v>
      </c>
      <c r="AG361" s="25">
        <f t="shared" si="500"/>
        <v>53172.58</v>
      </c>
      <c r="AH361" s="25">
        <f t="shared" si="501"/>
        <v>0</v>
      </c>
      <c r="AI361" s="25">
        <f t="shared" si="502"/>
        <v>53172.58</v>
      </c>
      <c r="AJ361" s="19" t="s">
        <v>61</v>
      </c>
    </row>
    <row r="362" spans="1:36" outlineLevel="3" x14ac:dyDescent="0.25">
      <c r="A362" s="102" t="s">
        <v>114</v>
      </c>
      <c r="B362" s="10">
        <v>21111.08</v>
      </c>
      <c r="C362" s="10">
        <v>25617.27</v>
      </c>
      <c r="N362" s="23">
        <f t="shared" si="483"/>
        <v>25617.27</v>
      </c>
      <c r="O362" s="23">
        <f t="shared" si="484"/>
        <v>46728.350000000006</v>
      </c>
      <c r="P362" s="129"/>
      <c r="Q362" s="130">
        <v>0</v>
      </c>
      <c r="R362" s="11">
        <f t="shared" si="485"/>
        <v>25617.27</v>
      </c>
      <c r="S362" s="6">
        <f t="shared" si="486"/>
        <v>0</v>
      </c>
      <c r="T362" s="20">
        <f t="shared" si="487"/>
        <v>25617.27</v>
      </c>
      <c r="U362" s="6">
        <f t="shared" si="488"/>
        <v>0</v>
      </c>
      <c r="V362" s="6">
        <f t="shared" si="489"/>
        <v>0</v>
      </c>
      <c r="W362" s="20">
        <f t="shared" si="490"/>
        <v>0</v>
      </c>
      <c r="X362" s="6">
        <f t="shared" si="491"/>
        <v>25617.27</v>
      </c>
      <c r="Y362" s="6">
        <f t="shared" si="492"/>
        <v>0</v>
      </c>
      <c r="Z362" s="20">
        <f t="shared" si="493"/>
        <v>25617.27</v>
      </c>
      <c r="AA362" s="25">
        <f t="shared" si="494"/>
        <v>46728.350000000006</v>
      </c>
      <c r="AB362" s="25">
        <f t="shared" si="495"/>
        <v>0</v>
      </c>
      <c r="AC362" s="25">
        <f t="shared" si="496"/>
        <v>46728.350000000006</v>
      </c>
      <c r="AD362" s="25">
        <f t="shared" si="497"/>
        <v>0</v>
      </c>
      <c r="AE362" s="25">
        <f t="shared" si="498"/>
        <v>0</v>
      </c>
      <c r="AF362" s="25">
        <f t="shared" si="499"/>
        <v>0</v>
      </c>
      <c r="AG362" s="25">
        <f t="shared" si="500"/>
        <v>46728.350000000006</v>
      </c>
      <c r="AH362" s="25">
        <f t="shared" si="501"/>
        <v>0</v>
      </c>
      <c r="AI362" s="25">
        <f t="shared" si="502"/>
        <v>46728.350000000006</v>
      </c>
      <c r="AJ362" s="19" t="s">
        <v>61</v>
      </c>
    </row>
    <row r="363" spans="1:36" outlineLevel="3" x14ac:dyDescent="0.25">
      <c r="A363" s="102" t="s">
        <v>114</v>
      </c>
      <c r="B363" s="10">
        <v>250</v>
      </c>
      <c r="C363" s="10">
        <v>250</v>
      </c>
      <c r="N363" s="23">
        <f t="shared" si="483"/>
        <v>250</v>
      </c>
      <c r="O363" s="23">
        <f t="shared" si="484"/>
        <v>500</v>
      </c>
      <c r="P363" s="129"/>
      <c r="Q363" s="130">
        <v>0</v>
      </c>
      <c r="R363" s="11">
        <f t="shared" si="485"/>
        <v>250</v>
      </c>
      <c r="S363" s="6">
        <f t="shared" si="486"/>
        <v>0</v>
      </c>
      <c r="T363" s="20">
        <f t="shared" si="487"/>
        <v>250</v>
      </c>
      <c r="U363" s="6">
        <f t="shared" si="488"/>
        <v>0</v>
      </c>
      <c r="V363" s="6">
        <f t="shared" si="489"/>
        <v>0</v>
      </c>
      <c r="W363" s="20">
        <f t="shared" si="490"/>
        <v>0</v>
      </c>
      <c r="X363" s="6">
        <f t="shared" si="491"/>
        <v>250</v>
      </c>
      <c r="Y363" s="6">
        <f t="shared" si="492"/>
        <v>0</v>
      </c>
      <c r="Z363" s="20">
        <f t="shared" si="493"/>
        <v>250</v>
      </c>
      <c r="AA363" s="25">
        <f t="shared" si="494"/>
        <v>500</v>
      </c>
      <c r="AB363" s="25">
        <f t="shared" si="495"/>
        <v>0</v>
      </c>
      <c r="AC363" s="25">
        <f t="shared" si="496"/>
        <v>500</v>
      </c>
      <c r="AD363" s="25">
        <f t="shared" si="497"/>
        <v>0</v>
      </c>
      <c r="AE363" s="25">
        <f t="shared" si="498"/>
        <v>0</v>
      </c>
      <c r="AF363" s="25">
        <f t="shared" si="499"/>
        <v>0</v>
      </c>
      <c r="AG363" s="25">
        <f t="shared" si="500"/>
        <v>500</v>
      </c>
      <c r="AH363" s="25">
        <f t="shared" si="501"/>
        <v>0</v>
      </c>
      <c r="AI363" s="25">
        <f t="shared" si="502"/>
        <v>500</v>
      </c>
      <c r="AJ363" s="19" t="s">
        <v>61</v>
      </c>
    </row>
    <row r="364" spans="1:36" outlineLevel="3" x14ac:dyDescent="0.25">
      <c r="A364" s="102" t="s">
        <v>114</v>
      </c>
      <c r="B364" s="10">
        <v>360</v>
      </c>
      <c r="C364" s="10"/>
      <c r="N364" s="23">
        <f t="shared" si="483"/>
        <v>0</v>
      </c>
      <c r="O364" s="23">
        <f t="shared" si="484"/>
        <v>360</v>
      </c>
      <c r="P364" s="129"/>
      <c r="Q364" s="130">
        <v>0</v>
      </c>
      <c r="R364" s="11">
        <f t="shared" si="485"/>
        <v>0</v>
      </c>
      <c r="S364" s="6">
        <f t="shared" si="486"/>
        <v>0</v>
      </c>
      <c r="T364" s="20">
        <f t="shared" si="487"/>
        <v>0</v>
      </c>
      <c r="U364" s="6">
        <f t="shared" si="488"/>
        <v>0</v>
      </c>
      <c r="V364" s="6">
        <f t="shared" si="489"/>
        <v>0</v>
      </c>
      <c r="W364" s="20">
        <f t="shared" si="490"/>
        <v>0</v>
      </c>
      <c r="X364" s="6">
        <f t="shared" si="491"/>
        <v>0</v>
      </c>
      <c r="Y364" s="6">
        <f t="shared" si="492"/>
        <v>0</v>
      </c>
      <c r="Z364" s="20">
        <f t="shared" si="493"/>
        <v>0</v>
      </c>
      <c r="AA364" s="25">
        <f t="shared" si="494"/>
        <v>360</v>
      </c>
      <c r="AB364" s="25">
        <f t="shared" si="495"/>
        <v>0</v>
      </c>
      <c r="AC364" s="25">
        <f t="shared" si="496"/>
        <v>360</v>
      </c>
      <c r="AD364" s="25">
        <f t="shared" si="497"/>
        <v>0</v>
      </c>
      <c r="AE364" s="25">
        <f t="shared" si="498"/>
        <v>0</v>
      </c>
      <c r="AF364" s="25">
        <f t="shared" si="499"/>
        <v>0</v>
      </c>
      <c r="AG364" s="25">
        <f t="shared" si="500"/>
        <v>360</v>
      </c>
      <c r="AH364" s="25">
        <f t="shared" si="501"/>
        <v>0</v>
      </c>
      <c r="AI364" s="25">
        <f t="shared" si="502"/>
        <v>360</v>
      </c>
      <c r="AJ364" s="19" t="s">
        <v>61</v>
      </c>
    </row>
    <row r="365" spans="1:36" outlineLevel="3" x14ac:dyDescent="0.25">
      <c r="A365" s="102" t="s">
        <v>114</v>
      </c>
      <c r="B365" s="10">
        <v>6790.85</v>
      </c>
      <c r="C365" s="10">
        <v>2613.62</v>
      </c>
      <c r="N365" s="23">
        <f t="shared" si="483"/>
        <v>2613.62</v>
      </c>
      <c r="O365" s="23">
        <f t="shared" si="484"/>
        <v>9404.4700000000012</v>
      </c>
      <c r="P365" s="129"/>
      <c r="Q365" s="130">
        <v>0</v>
      </c>
      <c r="R365" s="11">
        <f t="shared" si="485"/>
        <v>2613.62</v>
      </c>
      <c r="S365" s="6">
        <f t="shared" si="486"/>
        <v>0</v>
      </c>
      <c r="T365" s="20">
        <f t="shared" si="487"/>
        <v>2613.62</v>
      </c>
      <c r="U365" s="6">
        <f t="shared" si="488"/>
        <v>0</v>
      </c>
      <c r="V365" s="6">
        <f t="shared" si="489"/>
        <v>0</v>
      </c>
      <c r="W365" s="20">
        <f t="shared" si="490"/>
        <v>0</v>
      </c>
      <c r="X365" s="6">
        <f t="shared" si="491"/>
        <v>2613.62</v>
      </c>
      <c r="Y365" s="6">
        <f t="shared" si="492"/>
        <v>0</v>
      </c>
      <c r="Z365" s="20">
        <f t="shared" si="493"/>
        <v>2613.62</v>
      </c>
      <c r="AA365" s="25">
        <f t="shared" si="494"/>
        <v>9404.4700000000012</v>
      </c>
      <c r="AB365" s="25">
        <f t="shared" si="495"/>
        <v>0</v>
      </c>
      <c r="AC365" s="25">
        <f t="shared" si="496"/>
        <v>9404.4700000000012</v>
      </c>
      <c r="AD365" s="25">
        <f t="shared" si="497"/>
        <v>0</v>
      </c>
      <c r="AE365" s="25">
        <f t="shared" si="498"/>
        <v>0</v>
      </c>
      <c r="AF365" s="25">
        <f t="shared" si="499"/>
        <v>0</v>
      </c>
      <c r="AG365" s="25">
        <f t="shared" si="500"/>
        <v>9404.4700000000012</v>
      </c>
      <c r="AH365" s="25">
        <f t="shared" si="501"/>
        <v>0</v>
      </c>
      <c r="AI365" s="25">
        <f t="shared" si="502"/>
        <v>9404.4700000000012</v>
      </c>
      <c r="AJ365" s="19" t="s">
        <v>61</v>
      </c>
    </row>
    <row r="366" spans="1:36" outlineLevel="2" x14ac:dyDescent="0.25">
      <c r="A366" s="102"/>
      <c r="B366" s="108"/>
      <c r="C366" s="108"/>
      <c r="D366" s="101"/>
      <c r="E366" s="101"/>
      <c r="F366" s="101"/>
      <c r="G366" s="101"/>
      <c r="H366" s="101"/>
      <c r="I366" s="101"/>
      <c r="J366" s="101"/>
      <c r="K366" s="101"/>
      <c r="L366" s="101"/>
      <c r="M366" s="101"/>
      <c r="N366" s="109"/>
      <c r="O366" s="109"/>
      <c r="P366" s="129"/>
      <c r="Q366" s="130"/>
      <c r="R366" s="11">
        <f t="shared" ref="R366:Z366" si="503">SUBTOTAL(9,R359:R365)</f>
        <v>44707.450000000004</v>
      </c>
      <c r="S366" s="6">
        <f t="shared" si="503"/>
        <v>0</v>
      </c>
      <c r="T366" s="20">
        <f t="shared" si="503"/>
        <v>44707.450000000004</v>
      </c>
      <c r="U366" s="6">
        <f t="shared" si="503"/>
        <v>0</v>
      </c>
      <c r="V366" s="6">
        <f t="shared" si="503"/>
        <v>0</v>
      </c>
      <c r="W366" s="20">
        <f t="shared" si="503"/>
        <v>0</v>
      </c>
      <c r="X366" s="6">
        <f t="shared" si="503"/>
        <v>44707.450000000004</v>
      </c>
      <c r="Y366" s="6">
        <f t="shared" si="503"/>
        <v>0</v>
      </c>
      <c r="Z366" s="20">
        <f t="shared" si="503"/>
        <v>44707.450000000004</v>
      </c>
      <c r="AA366" s="25"/>
      <c r="AB366" s="25"/>
      <c r="AC366" s="25"/>
      <c r="AD366" s="25"/>
      <c r="AE366" s="25"/>
      <c r="AF366" s="25"/>
      <c r="AG366" s="25"/>
      <c r="AH366" s="25"/>
      <c r="AI366" s="25"/>
      <c r="AJ366" s="131" t="s">
        <v>267</v>
      </c>
    </row>
    <row r="367" spans="1:36" outlineLevel="3" x14ac:dyDescent="0.25">
      <c r="A367" s="102" t="s">
        <v>114</v>
      </c>
      <c r="B367" s="10">
        <v>-2625.38</v>
      </c>
      <c r="C367" s="10">
        <v>4314.26</v>
      </c>
      <c r="N367" s="23">
        <f>C367</f>
        <v>4314.26</v>
      </c>
      <c r="O367" s="23">
        <f>SUM(B367:M367)</f>
        <v>1688.88</v>
      </c>
      <c r="P367" s="129"/>
      <c r="Q367" s="130">
        <v>1</v>
      </c>
      <c r="R367" s="11">
        <f>IF(LEFT(AJ367,6)="Direct",N367,0)</f>
        <v>4314.26</v>
      </c>
      <c r="S367" s="6">
        <f>N367-R367</f>
        <v>0</v>
      </c>
      <c r="T367" s="20">
        <f>R367+S367</f>
        <v>4314.26</v>
      </c>
      <c r="U367" s="6">
        <f>IF(LEFT(AJ367,9)="direct-wa", N367,0)</f>
        <v>4314.26</v>
      </c>
      <c r="V367" s="6">
        <f>IF(AJ367="direct-wa",0,N367*Q367)</f>
        <v>0</v>
      </c>
      <c r="W367" s="20">
        <f>U367+V367</f>
        <v>4314.26</v>
      </c>
      <c r="X367" s="6">
        <f>IF(LEFT(AJ367,9)="direct-or",N367,0)</f>
        <v>0</v>
      </c>
      <c r="Y367" s="6">
        <f>S367-V367</f>
        <v>0</v>
      </c>
      <c r="Z367" s="20">
        <f>X367+Y367</f>
        <v>0</v>
      </c>
      <c r="AA367" s="25">
        <f>IF(LEFT(AJ367,6)="Direct",O367,0)</f>
        <v>1688.88</v>
      </c>
      <c r="AB367" s="25">
        <f>O367-AA367</f>
        <v>0</v>
      </c>
      <c r="AC367" s="25">
        <f>AA367+AB367</f>
        <v>1688.88</v>
      </c>
      <c r="AD367" s="25">
        <f>IF(LEFT(AJ367,9)="direct-wa", O367,0)</f>
        <v>1688.88</v>
      </c>
      <c r="AE367" s="25">
        <f>IF(AJ367="direct-wa",0,O367*Q367)</f>
        <v>0</v>
      </c>
      <c r="AF367" s="25">
        <f>AD367+AE367</f>
        <v>1688.88</v>
      </c>
      <c r="AG367" s="25">
        <f>IF(LEFT(AJ367,9)="direct-or",O367,0)</f>
        <v>0</v>
      </c>
      <c r="AH367" s="25">
        <f>AB367-AE367</f>
        <v>0</v>
      </c>
      <c r="AI367" s="25">
        <f>AG367+AH367</f>
        <v>0</v>
      </c>
      <c r="AJ367" s="19" t="s">
        <v>66</v>
      </c>
    </row>
    <row r="368" spans="1:36" outlineLevel="3" x14ac:dyDescent="0.25">
      <c r="A368" s="102" t="s">
        <v>114</v>
      </c>
      <c r="B368" s="10">
        <v>3944.4</v>
      </c>
      <c r="C368" s="10">
        <v>3977.72</v>
      </c>
      <c r="N368" s="23">
        <f>C368</f>
        <v>3977.72</v>
      </c>
      <c r="O368" s="23">
        <f>SUM(B368:M368)</f>
        <v>7922.12</v>
      </c>
      <c r="P368" s="129"/>
      <c r="Q368" s="130">
        <v>1</v>
      </c>
      <c r="R368" s="11">
        <f>IF(LEFT(AJ368,6)="Direct",N368,0)</f>
        <v>3977.72</v>
      </c>
      <c r="S368" s="6">
        <f>N368-R368</f>
        <v>0</v>
      </c>
      <c r="T368" s="20">
        <f>R368+S368</f>
        <v>3977.72</v>
      </c>
      <c r="U368" s="6">
        <f>IF(LEFT(AJ368,9)="direct-wa", N368,0)</f>
        <v>3977.72</v>
      </c>
      <c r="V368" s="6">
        <f>IF(AJ368="direct-wa",0,N368*Q368)</f>
        <v>0</v>
      </c>
      <c r="W368" s="20">
        <f>U368+V368</f>
        <v>3977.72</v>
      </c>
      <c r="X368" s="6">
        <f>IF(LEFT(AJ368,9)="direct-or",N368,0)</f>
        <v>0</v>
      </c>
      <c r="Y368" s="6">
        <f>S368-V368</f>
        <v>0</v>
      </c>
      <c r="Z368" s="20">
        <f>X368+Y368</f>
        <v>0</v>
      </c>
      <c r="AA368" s="25">
        <f>IF(LEFT(AJ368,6)="Direct",O368,0)</f>
        <v>7922.12</v>
      </c>
      <c r="AB368" s="25">
        <f>O368-AA368</f>
        <v>0</v>
      </c>
      <c r="AC368" s="25">
        <f>AA368+AB368</f>
        <v>7922.12</v>
      </c>
      <c r="AD368" s="25">
        <f>IF(LEFT(AJ368,9)="direct-wa", O368,0)</f>
        <v>7922.12</v>
      </c>
      <c r="AE368" s="25">
        <f>IF(AJ368="direct-wa",0,O368*Q368)</f>
        <v>0</v>
      </c>
      <c r="AF368" s="25">
        <f>AD368+AE368</f>
        <v>7922.12</v>
      </c>
      <c r="AG368" s="25">
        <f>IF(LEFT(AJ368,9)="direct-or",O368,0)</f>
        <v>0</v>
      </c>
      <c r="AH368" s="25">
        <f>AB368-AE368</f>
        <v>0</v>
      </c>
      <c r="AI368" s="25">
        <f>AG368+AH368</f>
        <v>0</v>
      </c>
      <c r="AJ368" s="19" t="s">
        <v>66</v>
      </c>
    </row>
    <row r="369" spans="1:36" outlineLevel="3" x14ac:dyDescent="0.25">
      <c r="A369" s="102" t="s">
        <v>114</v>
      </c>
      <c r="B369" s="10">
        <v>4099.8500000000004</v>
      </c>
      <c r="C369" s="10"/>
      <c r="N369" s="23">
        <f>C369</f>
        <v>0</v>
      </c>
      <c r="O369" s="23">
        <f>SUM(B369:M369)</f>
        <v>4099.8500000000004</v>
      </c>
      <c r="P369" s="129"/>
      <c r="Q369" s="130">
        <v>1</v>
      </c>
      <c r="R369" s="11">
        <f>IF(LEFT(AJ369,6)="Direct",N369,0)</f>
        <v>0</v>
      </c>
      <c r="S369" s="6">
        <f>N369-R369</f>
        <v>0</v>
      </c>
      <c r="T369" s="20">
        <f>R369+S369</f>
        <v>0</v>
      </c>
      <c r="U369" s="6">
        <f>IF(LEFT(AJ369,9)="direct-wa", N369,0)</f>
        <v>0</v>
      </c>
      <c r="V369" s="6">
        <f>IF(AJ369="direct-wa",0,N369*Q369)</f>
        <v>0</v>
      </c>
      <c r="W369" s="20">
        <f>U369+V369</f>
        <v>0</v>
      </c>
      <c r="X369" s="6">
        <f>IF(LEFT(AJ369,9)="direct-or",N369,0)</f>
        <v>0</v>
      </c>
      <c r="Y369" s="6">
        <f>S369-V369</f>
        <v>0</v>
      </c>
      <c r="Z369" s="20">
        <f>X369+Y369</f>
        <v>0</v>
      </c>
      <c r="AA369" s="25">
        <f>IF(LEFT(AJ369,6)="Direct",O369,0)</f>
        <v>4099.8500000000004</v>
      </c>
      <c r="AB369" s="25">
        <f>O369-AA369</f>
        <v>0</v>
      </c>
      <c r="AC369" s="25">
        <f>AA369+AB369</f>
        <v>4099.8500000000004</v>
      </c>
      <c r="AD369" s="25">
        <f>IF(LEFT(AJ369,9)="direct-wa", O369,0)</f>
        <v>4099.8500000000004</v>
      </c>
      <c r="AE369" s="25">
        <f>IF(AJ369="direct-wa",0,O369*Q369)</f>
        <v>0</v>
      </c>
      <c r="AF369" s="25">
        <f>AD369+AE369</f>
        <v>4099.8500000000004</v>
      </c>
      <c r="AG369" s="25">
        <f>IF(LEFT(AJ369,9)="direct-or",O369,0)</f>
        <v>0</v>
      </c>
      <c r="AH369" s="25">
        <f>AB369-AE369</f>
        <v>0</v>
      </c>
      <c r="AI369" s="25">
        <f>AG369+AH369</f>
        <v>0</v>
      </c>
      <c r="AJ369" s="19" t="s">
        <v>66</v>
      </c>
    </row>
    <row r="370" spans="1:36" outlineLevel="3" x14ac:dyDescent="0.25">
      <c r="A370" s="102" t="s">
        <v>114</v>
      </c>
      <c r="B370" s="10">
        <v>-5.4</v>
      </c>
      <c r="C370" s="10"/>
      <c r="N370" s="23">
        <f>C370</f>
        <v>0</v>
      </c>
      <c r="O370" s="23">
        <f>SUM(B370:M370)</f>
        <v>-5.4</v>
      </c>
      <c r="P370" s="129"/>
      <c r="Q370" s="130">
        <v>1</v>
      </c>
      <c r="R370" s="11">
        <f>IF(LEFT(AJ370,6)="Direct",N370,0)</f>
        <v>0</v>
      </c>
      <c r="S370" s="6">
        <f>N370-R370</f>
        <v>0</v>
      </c>
      <c r="T370" s="20">
        <f>R370+S370</f>
        <v>0</v>
      </c>
      <c r="U370" s="6">
        <f>IF(LEFT(AJ370,9)="direct-wa", N370,0)</f>
        <v>0</v>
      </c>
      <c r="V370" s="6">
        <f>IF(AJ370="direct-wa",0,N370*Q370)</f>
        <v>0</v>
      </c>
      <c r="W370" s="20">
        <f>U370+V370</f>
        <v>0</v>
      </c>
      <c r="X370" s="6">
        <f>IF(LEFT(AJ370,9)="direct-or",N370,0)</f>
        <v>0</v>
      </c>
      <c r="Y370" s="6">
        <f>S370-V370</f>
        <v>0</v>
      </c>
      <c r="Z370" s="20">
        <f>X370+Y370</f>
        <v>0</v>
      </c>
      <c r="AA370" s="25">
        <f>IF(LEFT(AJ370,6)="Direct",O370,0)</f>
        <v>-5.4</v>
      </c>
      <c r="AB370" s="25">
        <f>O370-AA370</f>
        <v>0</v>
      </c>
      <c r="AC370" s="25">
        <f>AA370+AB370</f>
        <v>-5.4</v>
      </c>
      <c r="AD370" s="25">
        <f>IF(LEFT(AJ370,9)="direct-wa", O370,0)</f>
        <v>-5.4</v>
      </c>
      <c r="AE370" s="25">
        <f>IF(AJ370="direct-wa",0,O370*Q370)</f>
        <v>0</v>
      </c>
      <c r="AF370" s="25">
        <f>AD370+AE370</f>
        <v>-5.4</v>
      </c>
      <c r="AG370" s="25">
        <f>IF(LEFT(AJ370,9)="direct-or",O370,0)</f>
        <v>0</v>
      </c>
      <c r="AH370" s="25">
        <f>AB370-AE370</f>
        <v>0</v>
      </c>
      <c r="AI370" s="25">
        <f>AG370+AH370</f>
        <v>0</v>
      </c>
      <c r="AJ370" s="19" t="s">
        <v>66</v>
      </c>
    </row>
    <row r="371" spans="1:36" outlineLevel="2" x14ac:dyDescent="0.25">
      <c r="A371" s="102"/>
      <c r="B371" s="108"/>
      <c r="C371" s="108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9"/>
      <c r="O371" s="109"/>
      <c r="P371" s="129"/>
      <c r="Q371" s="130"/>
      <c r="R371" s="11">
        <f t="shared" ref="R371:Z371" si="504">SUBTOTAL(9,R367:R370)</f>
        <v>8291.98</v>
      </c>
      <c r="S371" s="6">
        <f t="shared" si="504"/>
        <v>0</v>
      </c>
      <c r="T371" s="20">
        <f t="shared" si="504"/>
        <v>8291.98</v>
      </c>
      <c r="U371" s="6">
        <f t="shared" si="504"/>
        <v>8291.98</v>
      </c>
      <c r="V371" s="6">
        <f t="shared" si="504"/>
        <v>0</v>
      </c>
      <c r="W371" s="20">
        <f t="shared" si="504"/>
        <v>8291.98</v>
      </c>
      <c r="X371" s="6">
        <f t="shared" si="504"/>
        <v>0</v>
      </c>
      <c r="Y371" s="6">
        <f t="shared" si="504"/>
        <v>0</v>
      </c>
      <c r="Z371" s="20">
        <f t="shared" si="504"/>
        <v>0</v>
      </c>
      <c r="AA371" s="25"/>
      <c r="AB371" s="25"/>
      <c r="AC371" s="25"/>
      <c r="AD371" s="25"/>
      <c r="AE371" s="25"/>
      <c r="AF371" s="25"/>
      <c r="AG371" s="25"/>
      <c r="AH371" s="25"/>
      <c r="AI371" s="25"/>
      <c r="AJ371" s="131" t="s">
        <v>272</v>
      </c>
    </row>
    <row r="372" spans="1:36" outlineLevel="3" x14ac:dyDescent="0.25">
      <c r="A372" s="102" t="s">
        <v>114</v>
      </c>
      <c r="B372" s="10"/>
      <c r="C372" s="10">
        <v>777.36</v>
      </c>
      <c r="N372" s="23">
        <f>C372</f>
        <v>777.36</v>
      </c>
      <c r="O372" s="23">
        <f>SUM(B372:M372)</f>
        <v>777.36</v>
      </c>
      <c r="P372" s="129"/>
      <c r="Q372" s="130">
        <v>1.17E-2</v>
      </c>
      <c r="R372" s="11">
        <f>IF(LEFT(AJ372,6)="Direct",N372,0)</f>
        <v>0</v>
      </c>
      <c r="S372" s="6">
        <f>N372-R372</f>
        <v>777.36</v>
      </c>
      <c r="T372" s="20">
        <f>R372+S372</f>
        <v>777.36</v>
      </c>
      <c r="U372" s="6">
        <f>IF(LEFT(AJ372,9)="direct-wa", N372,0)</f>
        <v>0</v>
      </c>
      <c r="V372" s="6">
        <f>IF(AJ372="direct-wa",0,N372*Q372)</f>
        <v>9.0951120000000003</v>
      </c>
      <c r="W372" s="20">
        <f>U372+V372</f>
        <v>9.0951120000000003</v>
      </c>
      <c r="X372" s="6">
        <f>IF(LEFT(AJ372,9)="direct-or",N372,0)</f>
        <v>0</v>
      </c>
      <c r="Y372" s="6">
        <f>S372-V372</f>
        <v>768.26488800000004</v>
      </c>
      <c r="Z372" s="20">
        <f>X372+Y372</f>
        <v>768.26488800000004</v>
      </c>
      <c r="AA372" s="25">
        <f>IF(LEFT(AJ372,6)="Direct",O372,0)</f>
        <v>0</v>
      </c>
      <c r="AB372" s="25">
        <f>O372-AA372</f>
        <v>777.36</v>
      </c>
      <c r="AC372" s="25">
        <f>AA372+AB372</f>
        <v>777.36</v>
      </c>
      <c r="AD372" s="25">
        <f>IF(LEFT(AJ372,9)="direct-wa", O372,0)</f>
        <v>0</v>
      </c>
      <c r="AE372" s="25">
        <f>IF(AJ372="direct-wa",0,O372*Q372)</f>
        <v>9.0951120000000003</v>
      </c>
      <c r="AF372" s="25">
        <f>AD372+AE372</f>
        <v>9.0951120000000003</v>
      </c>
      <c r="AG372" s="25">
        <f>IF(LEFT(AJ372,9)="direct-or",O372,0)</f>
        <v>0</v>
      </c>
      <c r="AH372" s="25">
        <f>AB372-AE372</f>
        <v>768.26488800000004</v>
      </c>
      <c r="AI372" s="25">
        <f>AG372+AH372</f>
        <v>768.26488800000004</v>
      </c>
      <c r="AJ372" s="19" t="s">
        <v>262</v>
      </c>
    </row>
    <row r="373" spans="1:36" outlineLevel="3" x14ac:dyDescent="0.25">
      <c r="A373" s="102" t="s">
        <v>114</v>
      </c>
      <c r="B373" s="10">
        <v>18145.060000000001</v>
      </c>
      <c r="C373" s="10">
        <v>530</v>
      </c>
      <c r="N373" s="23">
        <f>C373</f>
        <v>530</v>
      </c>
      <c r="O373" s="23">
        <f>SUM(B373:M373)</f>
        <v>18675.060000000001</v>
      </c>
      <c r="P373" s="129"/>
      <c r="Q373" s="130">
        <v>1.17E-2</v>
      </c>
      <c r="R373" s="11">
        <f>IF(LEFT(AJ373,6)="Direct",N373,0)</f>
        <v>0</v>
      </c>
      <c r="S373" s="6">
        <f>N373-R373</f>
        <v>530</v>
      </c>
      <c r="T373" s="20">
        <f>R373+S373</f>
        <v>530</v>
      </c>
      <c r="U373" s="6">
        <f>IF(LEFT(AJ373,9)="direct-wa", N373,0)</f>
        <v>0</v>
      </c>
      <c r="V373" s="6">
        <f>IF(AJ373="direct-wa",0,N373*Q373)</f>
        <v>6.2010000000000005</v>
      </c>
      <c r="W373" s="20">
        <f>U373+V373</f>
        <v>6.2010000000000005</v>
      </c>
      <c r="X373" s="6">
        <f>IF(LEFT(AJ373,9)="direct-or",N373,0)</f>
        <v>0</v>
      </c>
      <c r="Y373" s="6">
        <f>S373-V373</f>
        <v>523.79899999999998</v>
      </c>
      <c r="Z373" s="20">
        <f>X373+Y373</f>
        <v>523.79899999999998</v>
      </c>
      <c r="AA373" s="25">
        <f>IF(LEFT(AJ373,6)="Direct",O373,0)</f>
        <v>0</v>
      </c>
      <c r="AB373" s="25">
        <f>O373-AA373</f>
        <v>18675.060000000001</v>
      </c>
      <c r="AC373" s="25">
        <f>AA373+AB373</f>
        <v>18675.060000000001</v>
      </c>
      <c r="AD373" s="25">
        <f>IF(LEFT(AJ373,9)="direct-wa", O373,0)</f>
        <v>0</v>
      </c>
      <c r="AE373" s="25">
        <f>IF(AJ373="direct-wa",0,O373*Q373)</f>
        <v>218.49820200000002</v>
      </c>
      <c r="AF373" s="25">
        <f>AD373+AE373</f>
        <v>218.49820200000002</v>
      </c>
      <c r="AG373" s="25">
        <f>IF(LEFT(AJ373,9)="direct-or",O373,0)</f>
        <v>0</v>
      </c>
      <c r="AH373" s="25">
        <f>AB373-AE373</f>
        <v>18456.561798000002</v>
      </c>
      <c r="AI373" s="25">
        <f>AG373+AH373</f>
        <v>18456.561798000002</v>
      </c>
      <c r="AJ373" s="19" t="s">
        <v>262</v>
      </c>
    </row>
    <row r="374" spans="1:36" outlineLevel="3" x14ac:dyDescent="0.25">
      <c r="A374" s="102" t="s">
        <v>114</v>
      </c>
      <c r="B374" s="10">
        <v>6339.83</v>
      </c>
      <c r="C374" s="10">
        <v>20038.189999999999</v>
      </c>
      <c r="N374" s="23">
        <f>C374</f>
        <v>20038.189999999999</v>
      </c>
      <c r="O374" s="23">
        <f>SUM(B374:M374)</f>
        <v>26378.019999999997</v>
      </c>
      <c r="P374" s="129"/>
      <c r="Q374" s="130">
        <v>1.17E-2</v>
      </c>
      <c r="R374" s="11">
        <f>IF(LEFT(AJ374,6)="Direct",N374,0)</f>
        <v>0</v>
      </c>
      <c r="S374" s="6">
        <f>N374-R374</f>
        <v>20038.189999999999</v>
      </c>
      <c r="T374" s="20">
        <f>R374+S374</f>
        <v>20038.189999999999</v>
      </c>
      <c r="U374" s="6">
        <f>IF(LEFT(AJ374,9)="direct-wa", N374,0)</f>
        <v>0</v>
      </c>
      <c r="V374" s="6">
        <f>IF(AJ374="direct-wa",0,N374*Q374)</f>
        <v>234.44682299999999</v>
      </c>
      <c r="W374" s="20">
        <f>U374+V374</f>
        <v>234.44682299999999</v>
      </c>
      <c r="X374" s="6">
        <f>IF(LEFT(AJ374,9)="direct-or",N374,0)</f>
        <v>0</v>
      </c>
      <c r="Y374" s="6">
        <f>S374-V374</f>
        <v>19803.743177</v>
      </c>
      <c r="Z374" s="20">
        <f>X374+Y374</f>
        <v>19803.743177</v>
      </c>
      <c r="AA374" s="25">
        <f>IF(LEFT(AJ374,6)="Direct",O374,0)</f>
        <v>0</v>
      </c>
      <c r="AB374" s="25">
        <f>O374-AA374</f>
        <v>26378.019999999997</v>
      </c>
      <c r="AC374" s="25">
        <f>AA374+AB374</f>
        <v>26378.019999999997</v>
      </c>
      <c r="AD374" s="25">
        <f>IF(LEFT(AJ374,9)="direct-wa", O374,0)</f>
        <v>0</v>
      </c>
      <c r="AE374" s="25">
        <f>IF(AJ374="direct-wa",0,O374*Q374)</f>
        <v>308.62283399999995</v>
      </c>
      <c r="AF374" s="25">
        <f>AD374+AE374</f>
        <v>308.62283399999995</v>
      </c>
      <c r="AG374" s="25">
        <f>IF(LEFT(AJ374,9)="direct-or",O374,0)</f>
        <v>0</v>
      </c>
      <c r="AH374" s="25">
        <f>AB374-AE374</f>
        <v>26069.397165999995</v>
      </c>
      <c r="AI374" s="25">
        <f>AG374+AH374</f>
        <v>26069.397165999995</v>
      </c>
      <c r="AJ374" s="19" t="s">
        <v>262</v>
      </c>
    </row>
    <row r="375" spans="1:36" outlineLevel="3" x14ac:dyDescent="0.25">
      <c r="A375" s="102" t="s">
        <v>114</v>
      </c>
      <c r="B375" s="10">
        <v>1035.3800000000001</v>
      </c>
      <c r="C375" s="10">
        <v>955.73</v>
      </c>
      <c r="N375" s="23">
        <f>C375</f>
        <v>955.73</v>
      </c>
      <c r="O375" s="23">
        <f>SUM(B375:M375)</f>
        <v>1991.1100000000001</v>
      </c>
      <c r="P375" s="129"/>
      <c r="Q375" s="130">
        <v>1.17E-2</v>
      </c>
      <c r="R375" s="11">
        <f>IF(LEFT(AJ375,6)="Direct",N375,0)</f>
        <v>0</v>
      </c>
      <c r="S375" s="6">
        <f>N375-R375</f>
        <v>955.73</v>
      </c>
      <c r="T375" s="20">
        <f>R375+S375</f>
        <v>955.73</v>
      </c>
      <c r="U375" s="6">
        <f>IF(LEFT(AJ375,9)="direct-wa", N375,0)</f>
        <v>0</v>
      </c>
      <c r="V375" s="6">
        <f>IF(AJ375="direct-wa",0,N375*Q375)</f>
        <v>11.182041</v>
      </c>
      <c r="W375" s="20">
        <f>U375+V375</f>
        <v>11.182041</v>
      </c>
      <c r="X375" s="6">
        <f>IF(LEFT(AJ375,9)="direct-or",N375,0)</f>
        <v>0</v>
      </c>
      <c r="Y375" s="6">
        <f>S375-V375</f>
        <v>944.54795899999999</v>
      </c>
      <c r="Z375" s="20">
        <f>X375+Y375</f>
        <v>944.54795899999999</v>
      </c>
      <c r="AA375" s="25">
        <f>IF(LEFT(AJ375,6)="Direct",O375,0)</f>
        <v>0</v>
      </c>
      <c r="AB375" s="25">
        <f>O375-AA375</f>
        <v>1991.1100000000001</v>
      </c>
      <c r="AC375" s="25">
        <f>AA375+AB375</f>
        <v>1991.1100000000001</v>
      </c>
      <c r="AD375" s="25">
        <f>IF(LEFT(AJ375,9)="direct-wa", O375,0)</f>
        <v>0</v>
      </c>
      <c r="AE375" s="25">
        <f>IF(AJ375="direct-wa",0,O375*Q375)</f>
        <v>23.295987000000004</v>
      </c>
      <c r="AF375" s="25">
        <f>AD375+AE375</f>
        <v>23.295987000000004</v>
      </c>
      <c r="AG375" s="25">
        <f>IF(LEFT(AJ375,9)="direct-or",O375,0)</f>
        <v>0</v>
      </c>
      <c r="AH375" s="25">
        <f>AB375-AE375</f>
        <v>1967.8140130000002</v>
      </c>
      <c r="AI375" s="25">
        <f>AG375+AH375</f>
        <v>1967.8140130000002</v>
      </c>
      <c r="AJ375" s="19" t="s">
        <v>262</v>
      </c>
    </row>
    <row r="376" spans="1:36" outlineLevel="3" x14ac:dyDescent="0.25">
      <c r="A376" s="102" t="s">
        <v>114</v>
      </c>
      <c r="B376" s="10">
        <v>-1609.68</v>
      </c>
      <c r="C376" s="10">
        <v>72.010000000000005</v>
      </c>
      <c r="N376" s="23">
        <f>C376</f>
        <v>72.010000000000005</v>
      </c>
      <c r="O376" s="23">
        <f>SUM(B376:M376)</f>
        <v>-1537.67</v>
      </c>
      <c r="P376" s="129"/>
      <c r="Q376" s="130">
        <v>1.17E-2</v>
      </c>
      <c r="R376" s="11">
        <f>IF(LEFT(AJ376,6)="Direct",N376,0)</f>
        <v>0</v>
      </c>
      <c r="S376" s="6">
        <f>N376-R376</f>
        <v>72.010000000000005</v>
      </c>
      <c r="T376" s="20">
        <f>R376+S376</f>
        <v>72.010000000000005</v>
      </c>
      <c r="U376" s="6">
        <f>IF(LEFT(AJ376,9)="direct-wa", N376,0)</f>
        <v>0</v>
      </c>
      <c r="V376" s="6">
        <f>IF(AJ376="direct-wa",0,N376*Q376)</f>
        <v>0.84251700000000007</v>
      </c>
      <c r="W376" s="20">
        <f>U376+V376</f>
        <v>0.84251700000000007</v>
      </c>
      <c r="X376" s="6">
        <f>IF(LEFT(AJ376,9)="direct-or",N376,0)</f>
        <v>0</v>
      </c>
      <c r="Y376" s="6">
        <f>S376-V376</f>
        <v>71.167483000000004</v>
      </c>
      <c r="Z376" s="20">
        <f>X376+Y376</f>
        <v>71.167483000000004</v>
      </c>
      <c r="AA376" s="25">
        <f>IF(LEFT(AJ376,6)="Direct",O376,0)</f>
        <v>0</v>
      </c>
      <c r="AB376" s="25">
        <f>O376-AA376</f>
        <v>-1537.67</v>
      </c>
      <c r="AC376" s="25">
        <f>AA376+AB376</f>
        <v>-1537.67</v>
      </c>
      <c r="AD376" s="25">
        <f>IF(LEFT(AJ376,9)="direct-wa", O376,0)</f>
        <v>0</v>
      </c>
      <c r="AE376" s="25">
        <f>IF(AJ376="direct-wa",0,O376*Q376)</f>
        <v>-17.990739000000001</v>
      </c>
      <c r="AF376" s="25">
        <f>AD376+AE376</f>
        <v>-17.990739000000001</v>
      </c>
      <c r="AG376" s="25">
        <f>IF(LEFT(AJ376,9)="direct-or",O376,0)</f>
        <v>0</v>
      </c>
      <c r="AH376" s="25">
        <f>AB376-AE376</f>
        <v>-1519.679261</v>
      </c>
      <c r="AI376" s="25">
        <f>AG376+AH376</f>
        <v>-1519.679261</v>
      </c>
      <c r="AJ376" s="19" t="s">
        <v>262</v>
      </c>
    </row>
    <row r="377" spans="1:36" outlineLevel="2" x14ac:dyDescent="0.25">
      <c r="A377" s="102"/>
      <c r="B377" s="108"/>
      <c r="C377" s="108"/>
      <c r="D377" s="101"/>
      <c r="E377" s="101"/>
      <c r="F377" s="101"/>
      <c r="G377" s="101"/>
      <c r="H377" s="101"/>
      <c r="I377" s="101"/>
      <c r="J377" s="101"/>
      <c r="K377" s="101"/>
      <c r="L377" s="101"/>
      <c r="M377" s="101"/>
      <c r="N377" s="109"/>
      <c r="O377" s="109"/>
      <c r="P377" s="129"/>
      <c r="Q377" s="130"/>
      <c r="R377" s="11">
        <f t="shared" ref="R377:Z377" si="505">SUBTOTAL(9,R372:R376)</f>
        <v>0</v>
      </c>
      <c r="S377" s="6">
        <f t="shared" si="505"/>
        <v>22373.289999999997</v>
      </c>
      <c r="T377" s="20">
        <f t="shared" si="505"/>
        <v>22373.289999999997</v>
      </c>
      <c r="U377" s="6">
        <f t="shared" si="505"/>
        <v>0</v>
      </c>
      <c r="V377" s="6">
        <f t="shared" si="505"/>
        <v>261.767493</v>
      </c>
      <c r="W377" s="20">
        <f t="shared" si="505"/>
        <v>261.767493</v>
      </c>
      <c r="X377" s="6">
        <f t="shared" si="505"/>
        <v>0</v>
      </c>
      <c r="Y377" s="6">
        <f t="shared" si="505"/>
        <v>22111.522507000001</v>
      </c>
      <c r="Z377" s="20">
        <f t="shared" si="505"/>
        <v>22111.522507000001</v>
      </c>
      <c r="AA377" s="25"/>
      <c r="AB377" s="25"/>
      <c r="AC377" s="25"/>
      <c r="AD377" s="25"/>
      <c r="AE377" s="25"/>
      <c r="AF377" s="25"/>
      <c r="AG377" s="25"/>
      <c r="AH377" s="25"/>
      <c r="AI377" s="25"/>
      <c r="AJ377" s="131" t="s">
        <v>270</v>
      </c>
    </row>
    <row r="378" spans="1:36" outlineLevel="1" x14ac:dyDescent="0.25">
      <c r="A378" s="128" t="s">
        <v>113</v>
      </c>
      <c r="B378" s="132"/>
      <c r="C378" s="132"/>
      <c r="D378" s="120"/>
      <c r="E378" s="120"/>
      <c r="F378" s="120"/>
      <c r="G378" s="120"/>
      <c r="H378" s="120"/>
      <c r="I378" s="120"/>
      <c r="J378" s="120"/>
      <c r="K378" s="120"/>
      <c r="L378" s="120"/>
      <c r="M378" s="120"/>
      <c r="N378" s="121"/>
      <c r="O378" s="121"/>
      <c r="P378" s="133"/>
      <c r="Q378" s="134"/>
      <c r="R378" s="124">
        <f t="shared" ref="R378:Z378" si="506">SUBTOTAL(9,R345:R376)</f>
        <v>52999.430000000008</v>
      </c>
      <c r="S378" s="125">
        <f t="shared" si="506"/>
        <v>124342.5</v>
      </c>
      <c r="T378" s="126">
        <f t="shared" si="506"/>
        <v>177341.93000000002</v>
      </c>
      <c r="U378" s="125">
        <f t="shared" si="506"/>
        <v>8291.98</v>
      </c>
      <c r="V378" s="125">
        <f t="shared" si="506"/>
        <v>12292.507392999998</v>
      </c>
      <c r="W378" s="126">
        <f t="shared" si="506"/>
        <v>20584.487392999999</v>
      </c>
      <c r="X378" s="125">
        <f t="shared" si="506"/>
        <v>44707.450000000004</v>
      </c>
      <c r="Y378" s="125">
        <f t="shared" si="506"/>
        <v>112049.99260700001</v>
      </c>
      <c r="Z378" s="126">
        <f t="shared" si="506"/>
        <v>156757.44260699998</v>
      </c>
      <c r="AA378" s="125"/>
      <c r="AB378" s="125"/>
      <c r="AC378" s="125"/>
      <c r="AD378" s="125"/>
      <c r="AE378" s="125"/>
      <c r="AF378" s="125"/>
      <c r="AG378" s="125"/>
      <c r="AH378" s="125"/>
      <c r="AI378" s="125"/>
      <c r="AJ378" s="135"/>
    </row>
    <row r="379" spans="1:36" outlineLevel="3" x14ac:dyDescent="0.25">
      <c r="A379" s="102" t="s">
        <v>116</v>
      </c>
      <c r="B379" s="10"/>
      <c r="C379" s="10"/>
      <c r="N379" s="23">
        <f>C379</f>
        <v>0</v>
      </c>
      <c r="O379" s="23">
        <f>SUM(B379:M379)</f>
        <v>0</v>
      </c>
      <c r="P379" s="129"/>
      <c r="Q379" s="130">
        <v>0.1013</v>
      </c>
      <c r="R379" s="11">
        <f>IF(LEFT(AJ379,6)="Direct",N379,0)</f>
        <v>0</v>
      </c>
      <c r="S379" s="6">
        <f>N379-R379</f>
        <v>0</v>
      </c>
      <c r="T379" s="20">
        <f>R379+S379</f>
        <v>0</v>
      </c>
      <c r="U379" s="6">
        <f>IF(LEFT(AJ379,9)="direct-wa", N379,0)</f>
        <v>0</v>
      </c>
      <c r="V379" s="6">
        <f>IF(AJ379="direct-wa",0,N379*Q379)</f>
        <v>0</v>
      </c>
      <c r="W379" s="20">
        <f>U379+V379</f>
        <v>0</v>
      </c>
      <c r="X379" s="6">
        <f>IF(LEFT(AJ379,9)="direct-or",N379,0)</f>
        <v>0</v>
      </c>
      <c r="Y379" s="6">
        <f>S379-V379</f>
        <v>0</v>
      </c>
      <c r="Z379" s="20">
        <f>X379+Y379</f>
        <v>0</v>
      </c>
      <c r="AA379" s="25">
        <f>IF(LEFT(AJ379,6)="Direct",O379,0)</f>
        <v>0</v>
      </c>
      <c r="AB379" s="25">
        <f>O379-AA379</f>
        <v>0</v>
      </c>
      <c r="AC379" s="25">
        <f>AA379+AB379</f>
        <v>0</v>
      </c>
      <c r="AD379" s="25">
        <f>IF(LEFT(AJ379,9)="direct-wa", O379,0)</f>
        <v>0</v>
      </c>
      <c r="AE379" s="25">
        <f>IF(AJ379="direct-wa",0,O379*Q379)</f>
        <v>0</v>
      </c>
      <c r="AF379" s="25">
        <f>AD379+AE379</f>
        <v>0</v>
      </c>
      <c r="AG379" s="25">
        <f>IF(LEFT(AJ379,9)="direct-or",O379,0)</f>
        <v>0</v>
      </c>
      <c r="AH379" s="25">
        <f>AB379-AE379</f>
        <v>0</v>
      </c>
      <c r="AI379" s="25">
        <f>AG379+AH379</f>
        <v>0</v>
      </c>
      <c r="AJ379" s="19" t="s">
        <v>52</v>
      </c>
    </row>
    <row r="380" spans="1:36" outlineLevel="3" x14ac:dyDescent="0.25">
      <c r="A380" s="102" t="s">
        <v>116</v>
      </c>
      <c r="B380" s="10"/>
      <c r="C380" s="10">
        <v>344.25</v>
      </c>
      <c r="N380" s="23">
        <f>C380</f>
        <v>344.25</v>
      </c>
      <c r="O380" s="23">
        <f>SUM(B380:M380)</f>
        <v>344.25</v>
      </c>
      <c r="P380" s="129"/>
      <c r="Q380" s="130">
        <v>0.1013</v>
      </c>
      <c r="R380" s="11">
        <f>IF(LEFT(AJ380,6)="Direct",N380,0)</f>
        <v>0</v>
      </c>
      <c r="S380" s="6">
        <f>N380-R380</f>
        <v>344.25</v>
      </c>
      <c r="T380" s="20">
        <f>R380+S380</f>
        <v>344.25</v>
      </c>
      <c r="U380" s="6">
        <f>IF(LEFT(AJ380,9)="direct-wa", N380,0)</f>
        <v>0</v>
      </c>
      <c r="V380" s="6">
        <f>IF(AJ380="direct-wa",0,N380*Q380)</f>
        <v>34.872525000000003</v>
      </c>
      <c r="W380" s="20">
        <f>U380+V380</f>
        <v>34.872525000000003</v>
      </c>
      <c r="X380" s="6">
        <f>IF(LEFT(AJ380,9)="direct-or",N380,0)</f>
        <v>0</v>
      </c>
      <c r="Y380" s="6">
        <f>S380-V380</f>
        <v>309.377475</v>
      </c>
      <c r="Z380" s="20">
        <f>X380+Y380</f>
        <v>309.377475</v>
      </c>
      <c r="AA380" s="25">
        <f>IF(LEFT(AJ380,6)="Direct",O380,0)</f>
        <v>0</v>
      </c>
      <c r="AB380" s="25">
        <f>O380-AA380</f>
        <v>344.25</v>
      </c>
      <c r="AC380" s="25">
        <f>AA380+AB380</f>
        <v>344.25</v>
      </c>
      <c r="AD380" s="25">
        <f>IF(LEFT(AJ380,9)="direct-wa", O380,0)</f>
        <v>0</v>
      </c>
      <c r="AE380" s="25">
        <f>IF(AJ380="direct-wa",0,O380*Q380)</f>
        <v>34.872525000000003</v>
      </c>
      <c r="AF380" s="25">
        <f>AD380+AE380</f>
        <v>34.872525000000003</v>
      </c>
      <c r="AG380" s="25">
        <f>IF(LEFT(AJ380,9)="direct-or",O380,0)</f>
        <v>0</v>
      </c>
      <c r="AH380" s="25">
        <f>AB380-AE380</f>
        <v>309.377475</v>
      </c>
      <c r="AI380" s="25">
        <f>AG380+AH380</f>
        <v>309.377475</v>
      </c>
      <c r="AJ380" s="19" t="s">
        <v>52</v>
      </c>
    </row>
    <row r="381" spans="1:36" outlineLevel="3" x14ac:dyDescent="0.25">
      <c r="A381" s="102" t="s">
        <v>116</v>
      </c>
      <c r="B381" s="10">
        <v>293.2</v>
      </c>
      <c r="C381" s="10"/>
      <c r="N381" s="23">
        <f>C381</f>
        <v>0</v>
      </c>
      <c r="O381" s="23">
        <f>SUM(B381:M381)</f>
        <v>293.2</v>
      </c>
      <c r="P381" s="129"/>
      <c r="Q381" s="130">
        <v>0.1013</v>
      </c>
      <c r="R381" s="11">
        <f>IF(LEFT(AJ381,6)="Direct",N381,0)</f>
        <v>0</v>
      </c>
      <c r="S381" s="6">
        <f>N381-R381</f>
        <v>0</v>
      </c>
      <c r="T381" s="20">
        <f>R381+S381</f>
        <v>0</v>
      </c>
      <c r="U381" s="6">
        <f>IF(LEFT(AJ381,9)="direct-wa", N381,0)</f>
        <v>0</v>
      </c>
      <c r="V381" s="6">
        <f>IF(AJ381="direct-wa",0,N381*Q381)</f>
        <v>0</v>
      </c>
      <c r="W381" s="20">
        <f>U381+V381</f>
        <v>0</v>
      </c>
      <c r="X381" s="6">
        <f>IF(LEFT(AJ381,9)="direct-or",N381,0)</f>
        <v>0</v>
      </c>
      <c r="Y381" s="6">
        <f>S381-V381</f>
        <v>0</v>
      </c>
      <c r="Z381" s="20">
        <f>X381+Y381</f>
        <v>0</v>
      </c>
      <c r="AA381" s="25">
        <f>IF(LEFT(AJ381,6)="Direct",O381,0)</f>
        <v>0</v>
      </c>
      <c r="AB381" s="25">
        <f>O381-AA381</f>
        <v>293.2</v>
      </c>
      <c r="AC381" s="25">
        <f>AA381+AB381</f>
        <v>293.2</v>
      </c>
      <c r="AD381" s="25">
        <f>IF(LEFT(AJ381,9)="direct-wa", O381,0)</f>
        <v>0</v>
      </c>
      <c r="AE381" s="25">
        <f>IF(AJ381="direct-wa",0,O381*Q381)</f>
        <v>29.701159999999998</v>
      </c>
      <c r="AF381" s="25">
        <f>AD381+AE381</f>
        <v>29.701159999999998</v>
      </c>
      <c r="AG381" s="25">
        <f>IF(LEFT(AJ381,9)="direct-or",O381,0)</f>
        <v>0</v>
      </c>
      <c r="AH381" s="25">
        <f>AB381-AE381</f>
        <v>263.49883999999997</v>
      </c>
      <c r="AI381" s="25">
        <f>AG381+AH381</f>
        <v>263.49883999999997</v>
      </c>
      <c r="AJ381" s="19" t="s">
        <v>52</v>
      </c>
    </row>
    <row r="382" spans="1:36" outlineLevel="3" x14ac:dyDescent="0.25">
      <c r="A382" s="102" t="s">
        <v>116</v>
      </c>
      <c r="B382" s="10"/>
      <c r="C382" s="10">
        <v>180</v>
      </c>
      <c r="N382" s="23">
        <f>C382</f>
        <v>180</v>
      </c>
      <c r="O382" s="23">
        <f>SUM(B382:M382)</f>
        <v>180</v>
      </c>
      <c r="P382" s="129"/>
      <c r="Q382" s="130">
        <v>0.1013</v>
      </c>
      <c r="R382" s="11">
        <f>IF(LEFT(AJ382,6)="Direct",N382,0)</f>
        <v>0</v>
      </c>
      <c r="S382" s="6">
        <f>N382-R382</f>
        <v>180</v>
      </c>
      <c r="T382" s="20">
        <f>R382+S382</f>
        <v>180</v>
      </c>
      <c r="U382" s="6">
        <f>IF(LEFT(AJ382,9)="direct-wa", N382,0)</f>
        <v>0</v>
      </c>
      <c r="V382" s="6">
        <f>IF(AJ382="direct-wa",0,N382*Q382)</f>
        <v>18.234000000000002</v>
      </c>
      <c r="W382" s="20">
        <f>U382+V382</f>
        <v>18.234000000000002</v>
      </c>
      <c r="X382" s="6">
        <f>IF(LEFT(AJ382,9)="direct-or",N382,0)</f>
        <v>0</v>
      </c>
      <c r="Y382" s="6">
        <f>S382-V382</f>
        <v>161.76599999999999</v>
      </c>
      <c r="Z382" s="20">
        <f>X382+Y382</f>
        <v>161.76599999999999</v>
      </c>
      <c r="AA382" s="25">
        <f>IF(LEFT(AJ382,6)="Direct",O382,0)</f>
        <v>0</v>
      </c>
      <c r="AB382" s="25">
        <f>O382-AA382</f>
        <v>180</v>
      </c>
      <c r="AC382" s="25">
        <f>AA382+AB382</f>
        <v>180</v>
      </c>
      <c r="AD382" s="25">
        <f>IF(LEFT(AJ382,9)="direct-wa", O382,0)</f>
        <v>0</v>
      </c>
      <c r="AE382" s="25">
        <f>IF(AJ382="direct-wa",0,O382*Q382)</f>
        <v>18.234000000000002</v>
      </c>
      <c r="AF382" s="25">
        <f>AD382+AE382</f>
        <v>18.234000000000002</v>
      </c>
      <c r="AG382" s="25">
        <f>IF(LEFT(AJ382,9)="direct-or",O382,0)</f>
        <v>0</v>
      </c>
      <c r="AH382" s="25">
        <f>AB382-AE382</f>
        <v>161.76599999999999</v>
      </c>
      <c r="AI382" s="25">
        <f>AG382+AH382</f>
        <v>161.76599999999999</v>
      </c>
      <c r="AJ382" s="19" t="s">
        <v>52</v>
      </c>
    </row>
    <row r="383" spans="1:36" outlineLevel="3" x14ac:dyDescent="0.25">
      <c r="A383" s="102" t="s">
        <v>116</v>
      </c>
      <c r="B383" s="10">
        <v>1462.25</v>
      </c>
      <c r="C383" s="10">
        <v>1664.18</v>
      </c>
      <c r="N383" s="23">
        <f>C383</f>
        <v>1664.18</v>
      </c>
      <c r="O383" s="23">
        <f>SUM(B383:M383)</f>
        <v>3126.4300000000003</v>
      </c>
      <c r="P383" s="129"/>
      <c r="Q383" s="130">
        <v>0.1013</v>
      </c>
      <c r="R383" s="11">
        <f>IF(LEFT(AJ383,6)="Direct",N383,0)</f>
        <v>0</v>
      </c>
      <c r="S383" s="6">
        <f>N383-R383</f>
        <v>1664.18</v>
      </c>
      <c r="T383" s="20">
        <f>R383+S383</f>
        <v>1664.18</v>
      </c>
      <c r="U383" s="6">
        <f>IF(LEFT(AJ383,9)="direct-wa", N383,0)</f>
        <v>0</v>
      </c>
      <c r="V383" s="6">
        <f>IF(AJ383="direct-wa",0,N383*Q383)</f>
        <v>168.581434</v>
      </c>
      <c r="W383" s="20">
        <f>U383+V383</f>
        <v>168.581434</v>
      </c>
      <c r="X383" s="6">
        <f>IF(LEFT(AJ383,9)="direct-or",N383,0)</f>
        <v>0</v>
      </c>
      <c r="Y383" s="6">
        <f>S383-V383</f>
        <v>1495.5985660000001</v>
      </c>
      <c r="Z383" s="20">
        <f>X383+Y383</f>
        <v>1495.5985660000001</v>
      </c>
      <c r="AA383" s="25">
        <f>IF(LEFT(AJ383,6)="Direct",O383,0)</f>
        <v>0</v>
      </c>
      <c r="AB383" s="25">
        <f>O383-AA383</f>
        <v>3126.4300000000003</v>
      </c>
      <c r="AC383" s="25">
        <f>AA383+AB383</f>
        <v>3126.4300000000003</v>
      </c>
      <c r="AD383" s="25">
        <f>IF(LEFT(AJ383,9)="direct-wa", O383,0)</f>
        <v>0</v>
      </c>
      <c r="AE383" s="25">
        <f>IF(AJ383="direct-wa",0,O383*Q383)</f>
        <v>316.70735900000005</v>
      </c>
      <c r="AF383" s="25">
        <f>AD383+AE383</f>
        <v>316.70735900000005</v>
      </c>
      <c r="AG383" s="25">
        <f>IF(LEFT(AJ383,9)="direct-or",O383,0)</f>
        <v>0</v>
      </c>
      <c r="AH383" s="25">
        <f>AB383-AE383</f>
        <v>2809.7226410000003</v>
      </c>
      <c r="AI383" s="25">
        <f>AG383+AH383</f>
        <v>2809.7226410000003</v>
      </c>
      <c r="AJ383" s="19" t="s">
        <v>52</v>
      </c>
    </row>
    <row r="384" spans="1:36" outlineLevel="2" x14ac:dyDescent="0.25">
      <c r="A384" s="102"/>
      <c r="B384" s="108"/>
      <c r="C384" s="108"/>
      <c r="D384" s="101"/>
      <c r="E384" s="101"/>
      <c r="F384" s="101"/>
      <c r="G384" s="101"/>
      <c r="H384" s="101"/>
      <c r="I384" s="101"/>
      <c r="J384" s="101"/>
      <c r="K384" s="101"/>
      <c r="L384" s="101"/>
      <c r="M384" s="101"/>
      <c r="N384" s="109"/>
      <c r="O384" s="109"/>
      <c r="P384" s="129"/>
      <c r="Q384" s="130"/>
      <c r="R384" s="11">
        <f t="shared" ref="R384:Z384" si="507">SUBTOTAL(9,R379:R383)</f>
        <v>0</v>
      </c>
      <c r="S384" s="6">
        <f t="shared" si="507"/>
        <v>2188.4300000000003</v>
      </c>
      <c r="T384" s="20">
        <f t="shared" si="507"/>
        <v>2188.4300000000003</v>
      </c>
      <c r="U384" s="6">
        <f t="shared" si="507"/>
        <v>0</v>
      </c>
      <c r="V384" s="6">
        <f t="shared" si="507"/>
        <v>221.68795900000001</v>
      </c>
      <c r="W384" s="20">
        <f t="shared" si="507"/>
        <v>221.68795900000001</v>
      </c>
      <c r="X384" s="6">
        <f t="shared" si="507"/>
        <v>0</v>
      </c>
      <c r="Y384" s="6">
        <f t="shared" si="507"/>
        <v>1966.742041</v>
      </c>
      <c r="Z384" s="20">
        <f t="shared" si="507"/>
        <v>1966.742041</v>
      </c>
      <c r="AA384" s="25"/>
      <c r="AB384" s="25"/>
      <c r="AC384" s="25"/>
      <c r="AD384" s="25"/>
      <c r="AE384" s="25"/>
      <c r="AF384" s="25"/>
      <c r="AG384" s="25"/>
      <c r="AH384" s="25"/>
      <c r="AI384" s="25"/>
      <c r="AJ384" s="131" t="s">
        <v>268</v>
      </c>
    </row>
    <row r="385" spans="1:36" outlineLevel="3" x14ac:dyDescent="0.25">
      <c r="A385" s="102" t="s">
        <v>116</v>
      </c>
      <c r="B385" s="10">
        <v>361.1</v>
      </c>
      <c r="C385" s="10"/>
      <c r="N385" s="23">
        <f>C385</f>
        <v>0</v>
      </c>
      <c r="O385" s="23">
        <f>SUM(B385:M385)</f>
        <v>361.1</v>
      </c>
      <c r="P385" s="129"/>
      <c r="Q385" s="130">
        <v>0.1086</v>
      </c>
      <c r="R385" s="11">
        <f>IF(LEFT(AJ385,6)="Direct",N385,0)</f>
        <v>0</v>
      </c>
      <c r="S385" s="6">
        <f>N385-R385</f>
        <v>0</v>
      </c>
      <c r="T385" s="20">
        <f>R385+S385</f>
        <v>0</v>
      </c>
      <c r="U385" s="6">
        <f>IF(LEFT(AJ385,9)="direct-wa", N385,0)</f>
        <v>0</v>
      </c>
      <c r="V385" s="6">
        <f>IF(AJ385="direct-wa",0,N385*Q385)</f>
        <v>0</v>
      </c>
      <c r="W385" s="20">
        <f>U385+V385</f>
        <v>0</v>
      </c>
      <c r="X385" s="6">
        <f>IF(LEFT(AJ385,9)="direct-or",N385,0)</f>
        <v>0</v>
      </c>
      <c r="Y385" s="6">
        <f>S385-V385</f>
        <v>0</v>
      </c>
      <c r="Z385" s="20">
        <f>X385+Y385</f>
        <v>0</v>
      </c>
      <c r="AA385" s="25">
        <f>IF(LEFT(AJ385,6)="Direct",O385,0)</f>
        <v>0</v>
      </c>
      <c r="AB385" s="25">
        <f>O385-AA385</f>
        <v>361.1</v>
      </c>
      <c r="AC385" s="25">
        <f>AA385+AB385</f>
        <v>361.1</v>
      </c>
      <c r="AD385" s="25">
        <f>IF(LEFT(AJ385,9)="direct-wa", O385,0)</f>
        <v>0</v>
      </c>
      <c r="AE385" s="25">
        <f>IF(AJ385="direct-wa",0,O385*Q385)</f>
        <v>39.21546</v>
      </c>
      <c r="AF385" s="25">
        <f>AD385+AE385</f>
        <v>39.21546</v>
      </c>
      <c r="AG385" s="25">
        <f>IF(LEFT(AJ385,9)="direct-or",O385,0)</f>
        <v>0</v>
      </c>
      <c r="AH385" s="25">
        <f>AB385-AE385</f>
        <v>321.88454000000002</v>
      </c>
      <c r="AI385" s="25">
        <f>AG385+AH385</f>
        <v>321.88454000000002</v>
      </c>
      <c r="AJ385" s="19" t="s">
        <v>60</v>
      </c>
    </row>
    <row r="386" spans="1:36" outlineLevel="2" x14ac:dyDescent="0.25">
      <c r="A386" s="102"/>
      <c r="B386" s="108"/>
      <c r="C386" s="108"/>
      <c r="D386" s="101"/>
      <c r="E386" s="101"/>
      <c r="F386" s="101"/>
      <c r="G386" s="101"/>
      <c r="H386" s="101"/>
      <c r="I386" s="101"/>
      <c r="J386" s="101"/>
      <c r="K386" s="101"/>
      <c r="L386" s="101"/>
      <c r="M386" s="101"/>
      <c r="N386" s="109"/>
      <c r="O386" s="109"/>
      <c r="P386" s="129"/>
      <c r="Q386" s="130"/>
      <c r="R386" s="11">
        <f t="shared" ref="R386:Z386" si="508">SUBTOTAL(9,R385:R385)</f>
        <v>0</v>
      </c>
      <c r="S386" s="6">
        <f t="shared" si="508"/>
        <v>0</v>
      </c>
      <c r="T386" s="20">
        <f t="shared" si="508"/>
        <v>0</v>
      </c>
      <c r="U386" s="6">
        <f t="shared" si="508"/>
        <v>0</v>
      </c>
      <c r="V386" s="6">
        <f t="shared" si="508"/>
        <v>0</v>
      </c>
      <c r="W386" s="20">
        <f t="shared" si="508"/>
        <v>0</v>
      </c>
      <c r="X386" s="6">
        <f t="shared" si="508"/>
        <v>0</v>
      </c>
      <c r="Y386" s="6">
        <f t="shared" si="508"/>
        <v>0</v>
      </c>
      <c r="Z386" s="20">
        <f t="shared" si="508"/>
        <v>0</v>
      </c>
      <c r="AA386" s="25"/>
      <c r="AB386" s="25"/>
      <c r="AC386" s="25"/>
      <c r="AD386" s="25"/>
      <c r="AE386" s="25"/>
      <c r="AF386" s="25"/>
      <c r="AG386" s="25"/>
      <c r="AH386" s="25"/>
      <c r="AI386" s="25"/>
      <c r="AJ386" s="131" t="s">
        <v>266</v>
      </c>
    </row>
    <row r="387" spans="1:36" outlineLevel="3" x14ac:dyDescent="0.25">
      <c r="A387" s="102" t="s">
        <v>116</v>
      </c>
      <c r="B387" s="10"/>
      <c r="C387" s="10">
        <v>300</v>
      </c>
      <c r="N387" s="23">
        <f>C387</f>
        <v>300</v>
      </c>
      <c r="O387" s="23">
        <f>SUM(B387:M387)</f>
        <v>300</v>
      </c>
      <c r="P387" s="129"/>
      <c r="Q387" s="130">
        <v>0</v>
      </c>
      <c r="R387" s="11">
        <f>IF(LEFT(AJ387,6)="Direct",N387,0)</f>
        <v>300</v>
      </c>
      <c r="S387" s="6">
        <f>N387-R387</f>
        <v>0</v>
      </c>
      <c r="T387" s="20">
        <f>R387+S387</f>
        <v>300</v>
      </c>
      <c r="U387" s="6">
        <f>IF(LEFT(AJ387,9)="direct-wa", N387,0)</f>
        <v>0</v>
      </c>
      <c r="V387" s="6">
        <f>IF(AJ387="direct-wa",0,N387*Q387)</f>
        <v>0</v>
      </c>
      <c r="W387" s="20">
        <f>U387+V387</f>
        <v>0</v>
      </c>
      <c r="X387" s="6">
        <f>IF(LEFT(AJ387,9)="direct-or",N387,0)</f>
        <v>300</v>
      </c>
      <c r="Y387" s="6">
        <f>S387-V387</f>
        <v>0</v>
      </c>
      <c r="Z387" s="20">
        <f>X387+Y387</f>
        <v>300</v>
      </c>
      <c r="AA387" s="25">
        <f>IF(LEFT(AJ387,6)="Direct",O387,0)</f>
        <v>300</v>
      </c>
      <c r="AB387" s="25">
        <f>O387-AA387</f>
        <v>0</v>
      </c>
      <c r="AC387" s="25">
        <f>AA387+AB387</f>
        <v>300</v>
      </c>
      <c r="AD387" s="25">
        <f>IF(LEFT(AJ387,9)="direct-wa", O387,0)</f>
        <v>0</v>
      </c>
      <c r="AE387" s="25">
        <f>IF(AJ387="direct-wa",0,O387*Q387)</f>
        <v>0</v>
      </c>
      <c r="AF387" s="25">
        <f>AD387+AE387</f>
        <v>0</v>
      </c>
      <c r="AG387" s="25">
        <f>IF(LEFT(AJ387,9)="direct-or",O387,0)</f>
        <v>300</v>
      </c>
      <c r="AH387" s="25">
        <f>AB387-AE387</f>
        <v>0</v>
      </c>
      <c r="AI387" s="25">
        <f>AG387+AH387</f>
        <v>300</v>
      </c>
      <c r="AJ387" s="19" t="s">
        <v>61</v>
      </c>
    </row>
    <row r="388" spans="1:36" outlineLevel="2" x14ac:dyDescent="0.25">
      <c r="A388" s="102"/>
      <c r="B388" s="108"/>
      <c r="C388" s="108"/>
      <c r="D388" s="101"/>
      <c r="E388" s="101"/>
      <c r="F388" s="101"/>
      <c r="G388" s="101"/>
      <c r="H388" s="101"/>
      <c r="I388" s="101"/>
      <c r="J388" s="101"/>
      <c r="K388" s="101"/>
      <c r="L388" s="101"/>
      <c r="M388" s="101"/>
      <c r="N388" s="109"/>
      <c r="O388" s="109"/>
      <c r="P388" s="129"/>
      <c r="Q388" s="130"/>
      <c r="R388" s="11">
        <f t="shared" ref="R388:Z388" si="509">SUBTOTAL(9,R387:R387)</f>
        <v>300</v>
      </c>
      <c r="S388" s="6">
        <f t="shared" si="509"/>
        <v>0</v>
      </c>
      <c r="T388" s="20">
        <f t="shared" si="509"/>
        <v>300</v>
      </c>
      <c r="U388" s="6">
        <f t="shared" si="509"/>
        <v>0</v>
      </c>
      <c r="V388" s="6">
        <f t="shared" si="509"/>
        <v>0</v>
      </c>
      <c r="W388" s="20">
        <f t="shared" si="509"/>
        <v>0</v>
      </c>
      <c r="X388" s="6">
        <f t="shared" si="509"/>
        <v>300</v>
      </c>
      <c r="Y388" s="6">
        <f t="shared" si="509"/>
        <v>0</v>
      </c>
      <c r="Z388" s="20">
        <f t="shared" si="509"/>
        <v>300</v>
      </c>
      <c r="AA388" s="25"/>
      <c r="AB388" s="25"/>
      <c r="AC388" s="25"/>
      <c r="AD388" s="25"/>
      <c r="AE388" s="25"/>
      <c r="AF388" s="25"/>
      <c r="AG388" s="25"/>
      <c r="AH388" s="25"/>
      <c r="AI388" s="25"/>
      <c r="AJ388" s="131" t="s">
        <v>267</v>
      </c>
    </row>
    <row r="389" spans="1:36" outlineLevel="3" x14ac:dyDescent="0.25">
      <c r="A389" s="102" t="s">
        <v>116</v>
      </c>
      <c r="B389" s="10">
        <v>68069.919999999998</v>
      </c>
      <c r="C389" s="10">
        <v>75456.070000000007</v>
      </c>
      <c r="N389" s="23">
        <f t="shared" ref="N389:N395" si="510">C389</f>
        <v>75456.070000000007</v>
      </c>
      <c r="O389" s="23">
        <f t="shared" ref="O389:O395" si="511">SUM(B389:M389)</f>
        <v>143525.99</v>
      </c>
      <c r="P389" s="129"/>
      <c r="Q389" s="130">
        <v>7.9699999999999993E-2</v>
      </c>
      <c r="R389" s="11">
        <f t="shared" ref="R389:R395" si="512">IF(LEFT(AJ389,6)="Direct",N389,0)</f>
        <v>0</v>
      </c>
      <c r="S389" s="6">
        <f t="shared" ref="S389:S395" si="513">N389-R389</f>
        <v>75456.070000000007</v>
      </c>
      <c r="T389" s="20">
        <f t="shared" ref="T389:T395" si="514">R389+S389</f>
        <v>75456.070000000007</v>
      </c>
      <c r="U389" s="6">
        <f t="shared" ref="U389:U395" si="515">IF(LEFT(AJ389,9)="direct-wa", N389,0)</f>
        <v>0</v>
      </c>
      <c r="V389" s="6">
        <f t="shared" ref="V389:V395" si="516">IF(AJ389="direct-wa",0,N389*Q389)</f>
        <v>6013.8487789999999</v>
      </c>
      <c r="W389" s="20">
        <f t="shared" ref="W389:W395" si="517">U389+V389</f>
        <v>6013.8487789999999</v>
      </c>
      <c r="X389" s="6">
        <f t="shared" ref="X389:X395" si="518">IF(LEFT(AJ389,9)="direct-or",N389,0)</f>
        <v>0</v>
      </c>
      <c r="Y389" s="6">
        <f t="shared" ref="Y389:Y395" si="519">S389-V389</f>
        <v>69442.221221000014</v>
      </c>
      <c r="Z389" s="20">
        <f t="shared" ref="Z389:Z395" si="520">X389+Y389</f>
        <v>69442.221221000014</v>
      </c>
      <c r="AA389" s="25">
        <f t="shared" ref="AA389:AA395" si="521">IF(LEFT(AJ389,6)="Direct",O389,0)</f>
        <v>0</v>
      </c>
      <c r="AB389" s="25">
        <f t="shared" ref="AB389:AB395" si="522">O389-AA389</f>
        <v>143525.99</v>
      </c>
      <c r="AC389" s="25">
        <f t="shared" ref="AC389:AC395" si="523">AA389+AB389</f>
        <v>143525.99</v>
      </c>
      <c r="AD389" s="25">
        <f t="shared" ref="AD389:AD395" si="524">IF(LEFT(AJ389,9)="direct-wa", O389,0)</f>
        <v>0</v>
      </c>
      <c r="AE389" s="25">
        <f t="shared" ref="AE389:AE395" si="525">IF(AJ389="direct-wa",0,O389*Q389)</f>
        <v>11439.021402999999</v>
      </c>
      <c r="AF389" s="25">
        <f t="shared" ref="AF389:AF395" si="526">AD389+AE389</f>
        <v>11439.021402999999</v>
      </c>
      <c r="AG389" s="25">
        <f t="shared" ref="AG389:AG395" si="527">IF(LEFT(AJ389,9)="direct-or",O389,0)</f>
        <v>0</v>
      </c>
      <c r="AH389" s="25">
        <f t="shared" ref="AH389:AH395" si="528">AB389-AE389</f>
        <v>132086.968597</v>
      </c>
      <c r="AI389" s="25">
        <f t="shared" ref="AI389:AI395" si="529">AG389+AH389</f>
        <v>132086.968597</v>
      </c>
      <c r="AJ389" s="19" t="s">
        <v>48</v>
      </c>
    </row>
    <row r="390" spans="1:36" outlineLevel="3" x14ac:dyDescent="0.25">
      <c r="A390" s="102" t="s">
        <v>116</v>
      </c>
      <c r="B390" s="10">
        <v>43584.4</v>
      </c>
      <c r="C390" s="10">
        <v>18240.400000000001</v>
      </c>
      <c r="N390" s="23">
        <f t="shared" si="510"/>
        <v>18240.400000000001</v>
      </c>
      <c r="O390" s="23">
        <f t="shared" si="511"/>
        <v>61824.800000000003</v>
      </c>
      <c r="P390" s="129"/>
      <c r="Q390" s="130">
        <v>7.9699999999999993E-2</v>
      </c>
      <c r="R390" s="11">
        <f t="shared" si="512"/>
        <v>0</v>
      </c>
      <c r="S390" s="6">
        <f t="shared" si="513"/>
        <v>18240.400000000001</v>
      </c>
      <c r="T390" s="20">
        <f t="shared" si="514"/>
        <v>18240.400000000001</v>
      </c>
      <c r="U390" s="6">
        <f t="shared" si="515"/>
        <v>0</v>
      </c>
      <c r="V390" s="6">
        <f t="shared" si="516"/>
        <v>1453.7598800000001</v>
      </c>
      <c r="W390" s="20">
        <f t="shared" si="517"/>
        <v>1453.7598800000001</v>
      </c>
      <c r="X390" s="6">
        <f t="shared" si="518"/>
        <v>0</v>
      </c>
      <c r="Y390" s="6">
        <f t="shared" si="519"/>
        <v>16786.64012</v>
      </c>
      <c r="Z390" s="20">
        <f t="shared" si="520"/>
        <v>16786.64012</v>
      </c>
      <c r="AA390" s="25">
        <f t="shared" si="521"/>
        <v>0</v>
      </c>
      <c r="AB390" s="25">
        <f t="shared" si="522"/>
        <v>61824.800000000003</v>
      </c>
      <c r="AC390" s="25">
        <f t="shared" si="523"/>
        <v>61824.800000000003</v>
      </c>
      <c r="AD390" s="25">
        <f t="shared" si="524"/>
        <v>0</v>
      </c>
      <c r="AE390" s="25">
        <f t="shared" si="525"/>
        <v>4927.4365600000001</v>
      </c>
      <c r="AF390" s="25">
        <f t="shared" si="526"/>
        <v>4927.4365600000001</v>
      </c>
      <c r="AG390" s="25">
        <f t="shared" si="527"/>
        <v>0</v>
      </c>
      <c r="AH390" s="25">
        <f t="shared" si="528"/>
        <v>56897.363440000001</v>
      </c>
      <c r="AI390" s="25">
        <f t="shared" si="529"/>
        <v>56897.363440000001</v>
      </c>
      <c r="AJ390" s="19" t="s">
        <v>48</v>
      </c>
    </row>
    <row r="391" spans="1:36" outlineLevel="3" x14ac:dyDescent="0.25">
      <c r="A391" s="102" t="s">
        <v>116</v>
      </c>
      <c r="B391" s="10">
        <v>3203.57</v>
      </c>
      <c r="C391" s="10">
        <v>3915.61</v>
      </c>
      <c r="N391" s="23">
        <f t="shared" si="510"/>
        <v>3915.61</v>
      </c>
      <c r="O391" s="23">
        <f t="shared" si="511"/>
        <v>7119.18</v>
      </c>
      <c r="P391" s="129"/>
      <c r="Q391" s="130">
        <v>7.9699999999999993E-2</v>
      </c>
      <c r="R391" s="11">
        <f t="shared" si="512"/>
        <v>0</v>
      </c>
      <c r="S391" s="6">
        <f t="shared" si="513"/>
        <v>3915.61</v>
      </c>
      <c r="T391" s="20">
        <f t="shared" si="514"/>
        <v>3915.61</v>
      </c>
      <c r="U391" s="6">
        <f t="shared" si="515"/>
        <v>0</v>
      </c>
      <c r="V391" s="6">
        <f t="shared" si="516"/>
        <v>312.074117</v>
      </c>
      <c r="W391" s="20">
        <f t="shared" si="517"/>
        <v>312.074117</v>
      </c>
      <c r="X391" s="6">
        <f t="shared" si="518"/>
        <v>0</v>
      </c>
      <c r="Y391" s="6">
        <f t="shared" si="519"/>
        <v>3603.535883</v>
      </c>
      <c r="Z391" s="20">
        <f t="shared" si="520"/>
        <v>3603.535883</v>
      </c>
      <c r="AA391" s="25">
        <f t="shared" si="521"/>
        <v>0</v>
      </c>
      <c r="AB391" s="25">
        <f t="shared" si="522"/>
        <v>7119.18</v>
      </c>
      <c r="AC391" s="25">
        <f t="shared" si="523"/>
        <v>7119.18</v>
      </c>
      <c r="AD391" s="25">
        <f t="shared" si="524"/>
        <v>0</v>
      </c>
      <c r="AE391" s="25">
        <f t="shared" si="525"/>
        <v>567.39864599999999</v>
      </c>
      <c r="AF391" s="25">
        <f t="shared" si="526"/>
        <v>567.39864599999999</v>
      </c>
      <c r="AG391" s="25">
        <f t="shared" si="527"/>
        <v>0</v>
      </c>
      <c r="AH391" s="25">
        <f t="shared" si="528"/>
        <v>6551.7813540000006</v>
      </c>
      <c r="AI391" s="25">
        <f t="shared" si="529"/>
        <v>6551.7813540000006</v>
      </c>
      <c r="AJ391" s="19" t="s">
        <v>48</v>
      </c>
    </row>
    <row r="392" spans="1:36" outlineLevel="3" x14ac:dyDescent="0.25">
      <c r="A392" s="102" t="s">
        <v>116</v>
      </c>
      <c r="B392" s="10">
        <v>914.79</v>
      </c>
      <c r="C392" s="10">
        <v>2903.26</v>
      </c>
      <c r="N392" s="23">
        <f t="shared" si="510"/>
        <v>2903.26</v>
      </c>
      <c r="O392" s="23">
        <f t="shared" si="511"/>
        <v>3818.05</v>
      </c>
      <c r="P392" s="129"/>
      <c r="Q392" s="130">
        <v>7.9699999999999993E-2</v>
      </c>
      <c r="R392" s="11">
        <f t="shared" si="512"/>
        <v>0</v>
      </c>
      <c r="S392" s="6">
        <f t="shared" si="513"/>
        <v>2903.26</v>
      </c>
      <c r="T392" s="20">
        <f t="shared" si="514"/>
        <v>2903.26</v>
      </c>
      <c r="U392" s="6">
        <f t="shared" si="515"/>
        <v>0</v>
      </c>
      <c r="V392" s="6">
        <f t="shared" si="516"/>
        <v>231.38982200000001</v>
      </c>
      <c r="W392" s="20">
        <f t="shared" si="517"/>
        <v>231.38982200000001</v>
      </c>
      <c r="X392" s="6">
        <f t="shared" si="518"/>
        <v>0</v>
      </c>
      <c r="Y392" s="6">
        <f t="shared" si="519"/>
        <v>2671.8701780000001</v>
      </c>
      <c r="Z392" s="20">
        <f t="shared" si="520"/>
        <v>2671.8701780000001</v>
      </c>
      <c r="AA392" s="25">
        <f t="shared" si="521"/>
        <v>0</v>
      </c>
      <c r="AB392" s="25">
        <f t="shared" si="522"/>
        <v>3818.05</v>
      </c>
      <c r="AC392" s="25">
        <f t="shared" si="523"/>
        <v>3818.05</v>
      </c>
      <c r="AD392" s="25">
        <f t="shared" si="524"/>
        <v>0</v>
      </c>
      <c r="AE392" s="25">
        <f t="shared" si="525"/>
        <v>304.298585</v>
      </c>
      <c r="AF392" s="25">
        <f t="shared" si="526"/>
        <v>304.298585</v>
      </c>
      <c r="AG392" s="25">
        <f t="shared" si="527"/>
        <v>0</v>
      </c>
      <c r="AH392" s="25">
        <f t="shared" si="528"/>
        <v>3513.7514150000002</v>
      </c>
      <c r="AI392" s="25">
        <f t="shared" si="529"/>
        <v>3513.7514150000002</v>
      </c>
      <c r="AJ392" s="19" t="s">
        <v>48</v>
      </c>
    </row>
    <row r="393" spans="1:36" outlineLevel="3" x14ac:dyDescent="0.25">
      <c r="A393" s="102" t="s">
        <v>116</v>
      </c>
      <c r="B393" s="10">
        <v>3157.42</v>
      </c>
      <c r="C393" s="10">
        <v>6050.46</v>
      </c>
      <c r="N393" s="23">
        <f t="shared" si="510"/>
        <v>6050.46</v>
      </c>
      <c r="O393" s="23">
        <f t="shared" si="511"/>
        <v>9207.880000000001</v>
      </c>
      <c r="P393" s="129"/>
      <c r="Q393" s="130">
        <v>7.9699999999999993E-2</v>
      </c>
      <c r="R393" s="11">
        <f t="shared" si="512"/>
        <v>0</v>
      </c>
      <c r="S393" s="6">
        <f t="shared" si="513"/>
        <v>6050.46</v>
      </c>
      <c r="T393" s="20">
        <f t="shared" si="514"/>
        <v>6050.46</v>
      </c>
      <c r="U393" s="6">
        <f t="shared" si="515"/>
        <v>0</v>
      </c>
      <c r="V393" s="6">
        <f t="shared" si="516"/>
        <v>482.22166199999998</v>
      </c>
      <c r="W393" s="20">
        <f t="shared" si="517"/>
        <v>482.22166199999998</v>
      </c>
      <c r="X393" s="6">
        <f t="shared" si="518"/>
        <v>0</v>
      </c>
      <c r="Y393" s="6">
        <f t="shared" si="519"/>
        <v>5568.2383380000001</v>
      </c>
      <c r="Z393" s="20">
        <f t="shared" si="520"/>
        <v>5568.2383380000001</v>
      </c>
      <c r="AA393" s="25">
        <f t="shared" si="521"/>
        <v>0</v>
      </c>
      <c r="AB393" s="25">
        <f t="shared" si="522"/>
        <v>9207.880000000001</v>
      </c>
      <c r="AC393" s="25">
        <f t="shared" si="523"/>
        <v>9207.880000000001</v>
      </c>
      <c r="AD393" s="25">
        <f t="shared" si="524"/>
        <v>0</v>
      </c>
      <c r="AE393" s="25">
        <f t="shared" si="525"/>
        <v>733.86803599999996</v>
      </c>
      <c r="AF393" s="25">
        <f t="shared" si="526"/>
        <v>733.86803599999996</v>
      </c>
      <c r="AG393" s="25">
        <f t="shared" si="527"/>
        <v>0</v>
      </c>
      <c r="AH393" s="25">
        <f t="shared" si="528"/>
        <v>8474.0119640000012</v>
      </c>
      <c r="AI393" s="25">
        <f t="shared" si="529"/>
        <v>8474.0119640000012</v>
      </c>
      <c r="AJ393" s="19" t="s">
        <v>48</v>
      </c>
    </row>
    <row r="394" spans="1:36" outlineLevel="3" x14ac:dyDescent="0.25">
      <c r="A394" s="102" t="s">
        <v>116</v>
      </c>
      <c r="B394" s="10"/>
      <c r="C394" s="10"/>
      <c r="N394" s="23">
        <f t="shared" si="510"/>
        <v>0</v>
      </c>
      <c r="O394" s="23">
        <f t="shared" si="511"/>
        <v>0</v>
      </c>
      <c r="P394" s="129"/>
      <c r="Q394" s="130">
        <v>7.9699999999999993E-2</v>
      </c>
      <c r="R394" s="11">
        <f t="shared" si="512"/>
        <v>0</v>
      </c>
      <c r="S394" s="6">
        <f t="shared" si="513"/>
        <v>0</v>
      </c>
      <c r="T394" s="20">
        <f t="shared" si="514"/>
        <v>0</v>
      </c>
      <c r="U394" s="6">
        <f t="shared" si="515"/>
        <v>0</v>
      </c>
      <c r="V394" s="6">
        <f t="shared" si="516"/>
        <v>0</v>
      </c>
      <c r="W394" s="20">
        <f t="shared" si="517"/>
        <v>0</v>
      </c>
      <c r="X394" s="6">
        <f t="shared" si="518"/>
        <v>0</v>
      </c>
      <c r="Y394" s="6">
        <f t="shared" si="519"/>
        <v>0</v>
      </c>
      <c r="Z394" s="20">
        <f t="shared" si="520"/>
        <v>0</v>
      </c>
      <c r="AA394" s="25">
        <f t="shared" si="521"/>
        <v>0</v>
      </c>
      <c r="AB394" s="25">
        <f t="shared" si="522"/>
        <v>0</v>
      </c>
      <c r="AC394" s="25">
        <f t="shared" si="523"/>
        <v>0</v>
      </c>
      <c r="AD394" s="25">
        <f t="shared" si="524"/>
        <v>0</v>
      </c>
      <c r="AE394" s="25">
        <f t="shared" si="525"/>
        <v>0</v>
      </c>
      <c r="AF394" s="25">
        <f t="shared" si="526"/>
        <v>0</v>
      </c>
      <c r="AG394" s="25">
        <f t="shared" si="527"/>
        <v>0</v>
      </c>
      <c r="AH394" s="25">
        <f t="shared" si="528"/>
        <v>0</v>
      </c>
      <c r="AI394" s="25">
        <f t="shared" si="529"/>
        <v>0</v>
      </c>
      <c r="AJ394" s="19" t="s">
        <v>48</v>
      </c>
    </row>
    <row r="395" spans="1:36" outlineLevel="3" x14ac:dyDescent="0.25">
      <c r="A395" s="102" t="s">
        <v>116</v>
      </c>
      <c r="B395" s="10">
        <v>28.88</v>
      </c>
      <c r="C395" s="10"/>
      <c r="N395" s="23">
        <f t="shared" si="510"/>
        <v>0</v>
      </c>
      <c r="O395" s="23">
        <f t="shared" si="511"/>
        <v>28.88</v>
      </c>
      <c r="P395" s="129"/>
      <c r="Q395" s="130">
        <v>7.9699999999999993E-2</v>
      </c>
      <c r="R395" s="11">
        <f t="shared" si="512"/>
        <v>0</v>
      </c>
      <c r="S395" s="6">
        <f t="shared" si="513"/>
        <v>0</v>
      </c>
      <c r="T395" s="20">
        <f t="shared" si="514"/>
        <v>0</v>
      </c>
      <c r="U395" s="6">
        <f t="shared" si="515"/>
        <v>0</v>
      </c>
      <c r="V395" s="6">
        <f t="shared" si="516"/>
        <v>0</v>
      </c>
      <c r="W395" s="20">
        <f t="shared" si="517"/>
        <v>0</v>
      </c>
      <c r="X395" s="6">
        <f t="shared" si="518"/>
        <v>0</v>
      </c>
      <c r="Y395" s="6">
        <f t="shared" si="519"/>
        <v>0</v>
      </c>
      <c r="Z395" s="20">
        <f t="shared" si="520"/>
        <v>0</v>
      </c>
      <c r="AA395" s="25">
        <f t="shared" si="521"/>
        <v>0</v>
      </c>
      <c r="AB395" s="25">
        <f t="shared" si="522"/>
        <v>28.88</v>
      </c>
      <c r="AC395" s="25">
        <f t="shared" si="523"/>
        <v>28.88</v>
      </c>
      <c r="AD395" s="25">
        <f t="shared" si="524"/>
        <v>0</v>
      </c>
      <c r="AE395" s="25">
        <f t="shared" si="525"/>
        <v>2.3017359999999996</v>
      </c>
      <c r="AF395" s="25">
        <f t="shared" si="526"/>
        <v>2.3017359999999996</v>
      </c>
      <c r="AG395" s="25">
        <f t="shared" si="527"/>
        <v>0</v>
      </c>
      <c r="AH395" s="25">
        <f t="shared" si="528"/>
        <v>26.578264000000001</v>
      </c>
      <c r="AI395" s="25">
        <f t="shared" si="529"/>
        <v>26.578264000000001</v>
      </c>
      <c r="AJ395" s="19" t="s">
        <v>48</v>
      </c>
    </row>
    <row r="396" spans="1:36" outlineLevel="2" x14ac:dyDescent="0.25">
      <c r="A396" s="102"/>
      <c r="B396" s="108"/>
      <c r="C396" s="108"/>
      <c r="D396" s="101"/>
      <c r="E396" s="101"/>
      <c r="F396" s="101"/>
      <c r="G396" s="101"/>
      <c r="H396" s="101"/>
      <c r="I396" s="101"/>
      <c r="J396" s="101"/>
      <c r="K396" s="101"/>
      <c r="L396" s="101"/>
      <c r="M396" s="101"/>
      <c r="N396" s="109"/>
      <c r="O396" s="109"/>
      <c r="P396" s="129"/>
      <c r="Q396" s="130"/>
      <c r="R396" s="11">
        <f t="shared" ref="R396:Z396" si="530">SUBTOTAL(9,R389:R395)</f>
        <v>0</v>
      </c>
      <c r="S396" s="6">
        <f t="shared" si="530"/>
        <v>106565.8</v>
      </c>
      <c r="T396" s="20">
        <f t="shared" si="530"/>
        <v>106565.8</v>
      </c>
      <c r="U396" s="6">
        <f t="shared" si="530"/>
        <v>0</v>
      </c>
      <c r="V396" s="6">
        <f t="shared" si="530"/>
        <v>8493.2942600000006</v>
      </c>
      <c r="W396" s="20">
        <f t="shared" si="530"/>
        <v>8493.2942600000006</v>
      </c>
      <c r="X396" s="6">
        <f t="shared" si="530"/>
        <v>0</v>
      </c>
      <c r="Y396" s="6">
        <f t="shared" si="530"/>
        <v>98072.505740000008</v>
      </c>
      <c r="Z396" s="20">
        <f t="shared" si="530"/>
        <v>98072.505740000008</v>
      </c>
      <c r="AA396" s="25"/>
      <c r="AB396" s="25"/>
      <c r="AC396" s="25"/>
      <c r="AD396" s="25"/>
      <c r="AE396" s="25"/>
      <c r="AF396" s="25"/>
      <c r="AG396" s="25"/>
      <c r="AH396" s="25"/>
      <c r="AI396" s="25"/>
      <c r="AJ396" s="131" t="s">
        <v>269</v>
      </c>
    </row>
    <row r="397" spans="1:36" outlineLevel="3" x14ac:dyDescent="0.25">
      <c r="A397" s="102" t="s">
        <v>116</v>
      </c>
      <c r="B397" s="10">
        <v>11212.27</v>
      </c>
      <c r="C397" s="10">
        <v>27415.38</v>
      </c>
      <c r="N397" s="23">
        <f>C397</f>
        <v>27415.38</v>
      </c>
      <c r="O397" s="23">
        <f>SUM(B397:M397)</f>
        <v>38627.65</v>
      </c>
      <c r="P397" s="129"/>
      <c r="Q397" s="130">
        <v>0.1077</v>
      </c>
      <c r="R397" s="11">
        <f>IF(LEFT(AJ397,6)="Direct",N397,0)</f>
        <v>0</v>
      </c>
      <c r="S397" s="6">
        <f>N397-R397</f>
        <v>27415.38</v>
      </c>
      <c r="T397" s="20">
        <f>R397+S397</f>
        <v>27415.38</v>
      </c>
      <c r="U397" s="6">
        <f>IF(LEFT(AJ397,9)="direct-wa", N397,0)</f>
        <v>0</v>
      </c>
      <c r="V397" s="6">
        <f>IF(AJ397="direct-wa",0,N397*Q397)</f>
        <v>2952.636426</v>
      </c>
      <c r="W397" s="20">
        <f>U397+V397</f>
        <v>2952.636426</v>
      </c>
      <c r="X397" s="6">
        <f>IF(LEFT(AJ397,9)="direct-or",N397,0)</f>
        <v>0</v>
      </c>
      <c r="Y397" s="6">
        <f>S397-V397</f>
        <v>24462.743574</v>
      </c>
      <c r="Z397" s="20">
        <f>X397+Y397</f>
        <v>24462.743574</v>
      </c>
      <c r="AA397" s="25">
        <f>IF(LEFT(AJ397,6)="Direct",O397,0)</f>
        <v>0</v>
      </c>
      <c r="AB397" s="25">
        <f>O397-AA397</f>
        <v>38627.65</v>
      </c>
      <c r="AC397" s="25">
        <f>AA397+AB397</f>
        <v>38627.65</v>
      </c>
      <c r="AD397" s="25">
        <f>IF(LEFT(AJ397,9)="direct-wa", O397,0)</f>
        <v>0</v>
      </c>
      <c r="AE397" s="25">
        <f>IF(AJ397="direct-wa",0,O397*Q397)</f>
        <v>4160.197905</v>
      </c>
      <c r="AF397" s="25">
        <f>AD397+AE397</f>
        <v>4160.197905</v>
      </c>
      <c r="AG397" s="25">
        <f>IF(LEFT(AJ397,9)="direct-or",O397,0)</f>
        <v>0</v>
      </c>
      <c r="AH397" s="25">
        <f>AB397-AE397</f>
        <v>34467.452095000001</v>
      </c>
      <c r="AI397" s="25">
        <f>AG397+AH397</f>
        <v>34467.452095000001</v>
      </c>
      <c r="AJ397" s="19" t="s">
        <v>59</v>
      </c>
    </row>
    <row r="398" spans="1:36" outlineLevel="3" x14ac:dyDescent="0.25">
      <c r="A398" s="102" t="s">
        <v>116</v>
      </c>
      <c r="B398" s="10"/>
      <c r="C398" s="10"/>
      <c r="N398" s="23">
        <f>C398</f>
        <v>0</v>
      </c>
      <c r="O398" s="23">
        <f>SUM(B398:M398)</f>
        <v>0</v>
      </c>
      <c r="P398" s="129"/>
      <c r="Q398" s="130">
        <v>0.1077</v>
      </c>
      <c r="R398" s="11">
        <f>IF(LEFT(AJ398,6)="Direct",N398,0)</f>
        <v>0</v>
      </c>
      <c r="S398" s="6">
        <f>N398-R398</f>
        <v>0</v>
      </c>
      <c r="T398" s="20">
        <f>R398+S398</f>
        <v>0</v>
      </c>
      <c r="U398" s="6">
        <f>IF(LEFT(AJ398,9)="direct-wa", N398,0)</f>
        <v>0</v>
      </c>
      <c r="V398" s="6">
        <f>IF(AJ398="direct-wa",0,N398*Q398)</f>
        <v>0</v>
      </c>
      <c r="W398" s="20">
        <f>U398+V398</f>
        <v>0</v>
      </c>
      <c r="X398" s="6">
        <f>IF(LEFT(AJ398,9)="direct-or",N398,0)</f>
        <v>0</v>
      </c>
      <c r="Y398" s="6">
        <f>S398-V398</f>
        <v>0</v>
      </c>
      <c r="Z398" s="20">
        <f>X398+Y398</f>
        <v>0</v>
      </c>
      <c r="AA398" s="25">
        <f>IF(LEFT(AJ398,6)="Direct",O398,0)</f>
        <v>0</v>
      </c>
      <c r="AB398" s="25">
        <f>O398-AA398</f>
        <v>0</v>
      </c>
      <c r="AC398" s="25">
        <f>AA398+AB398</f>
        <v>0</v>
      </c>
      <c r="AD398" s="25">
        <f>IF(LEFT(AJ398,9)="direct-wa", O398,0)</f>
        <v>0</v>
      </c>
      <c r="AE398" s="25">
        <f>IF(AJ398="direct-wa",0,O398*Q398)</f>
        <v>0</v>
      </c>
      <c r="AF398" s="25">
        <f>AD398+AE398</f>
        <v>0</v>
      </c>
      <c r="AG398" s="25">
        <f>IF(LEFT(AJ398,9)="direct-or",O398,0)</f>
        <v>0</v>
      </c>
      <c r="AH398" s="25">
        <f>AB398-AE398</f>
        <v>0</v>
      </c>
      <c r="AI398" s="25">
        <f>AG398+AH398</f>
        <v>0</v>
      </c>
      <c r="AJ398" s="19" t="s">
        <v>70</v>
      </c>
    </row>
    <row r="399" spans="1:36" outlineLevel="2" x14ac:dyDescent="0.25">
      <c r="A399" s="102"/>
      <c r="B399" s="108"/>
      <c r="C399" s="108"/>
      <c r="D399" s="101"/>
      <c r="E399" s="101"/>
      <c r="F399" s="101"/>
      <c r="G399" s="101"/>
      <c r="H399" s="101"/>
      <c r="I399" s="101"/>
      <c r="J399" s="101"/>
      <c r="K399" s="101"/>
      <c r="L399" s="101"/>
      <c r="M399" s="101"/>
      <c r="N399" s="109"/>
      <c r="O399" s="109"/>
      <c r="P399" s="129"/>
      <c r="Q399" s="130"/>
      <c r="R399" s="11">
        <f t="shared" ref="R399:Z399" si="531">SUBTOTAL(9,R397:R398)</f>
        <v>0</v>
      </c>
      <c r="S399" s="6">
        <f t="shared" si="531"/>
        <v>27415.38</v>
      </c>
      <c r="T399" s="20">
        <f t="shared" si="531"/>
        <v>27415.38</v>
      </c>
      <c r="U399" s="6">
        <f t="shared" si="531"/>
        <v>0</v>
      </c>
      <c r="V399" s="6">
        <f t="shared" si="531"/>
        <v>2952.636426</v>
      </c>
      <c r="W399" s="20">
        <f t="shared" si="531"/>
        <v>2952.636426</v>
      </c>
      <c r="X399" s="6">
        <f t="shared" si="531"/>
        <v>0</v>
      </c>
      <c r="Y399" s="6">
        <f t="shared" si="531"/>
        <v>24462.743574</v>
      </c>
      <c r="Z399" s="20">
        <f t="shared" si="531"/>
        <v>24462.743574</v>
      </c>
      <c r="AA399" s="25"/>
      <c r="AB399" s="25"/>
      <c r="AC399" s="25"/>
      <c r="AD399" s="25"/>
      <c r="AE399" s="25"/>
      <c r="AF399" s="25"/>
      <c r="AG399" s="25"/>
      <c r="AH399" s="25"/>
      <c r="AI399" s="25"/>
      <c r="AJ399" s="131" t="s">
        <v>275</v>
      </c>
    </row>
    <row r="400" spans="1:36" outlineLevel="3" x14ac:dyDescent="0.25">
      <c r="A400" s="102" t="s">
        <v>116</v>
      </c>
      <c r="B400" s="10">
        <v>-361.1</v>
      </c>
      <c r="C400" s="10"/>
      <c r="N400" s="23">
        <f>C400</f>
        <v>0</v>
      </c>
      <c r="O400" s="23">
        <f>SUM(B400:M400)</f>
        <v>-361.1</v>
      </c>
      <c r="P400" s="129"/>
      <c r="Q400" s="130">
        <v>1.17E-2</v>
      </c>
      <c r="R400" s="11">
        <f>IF(LEFT(AJ400,6)="Direct",N400,0)</f>
        <v>0</v>
      </c>
      <c r="S400" s="6">
        <f>N400-R400</f>
        <v>0</v>
      </c>
      <c r="T400" s="20">
        <f>R400+S400</f>
        <v>0</v>
      </c>
      <c r="U400" s="6">
        <f>IF(LEFT(AJ400,9)="direct-wa", N400,0)</f>
        <v>0</v>
      </c>
      <c r="V400" s="6">
        <f>IF(AJ400="direct-wa",0,N400*Q400)</f>
        <v>0</v>
      </c>
      <c r="W400" s="20">
        <f>U400+V400</f>
        <v>0</v>
      </c>
      <c r="X400" s="6">
        <f>IF(LEFT(AJ400,9)="direct-or",N400,0)</f>
        <v>0</v>
      </c>
      <c r="Y400" s="6">
        <f>S400-V400</f>
        <v>0</v>
      </c>
      <c r="Z400" s="20">
        <f>X400+Y400</f>
        <v>0</v>
      </c>
      <c r="AA400" s="25">
        <f>IF(LEFT(AJ400,6)="Direct",O400,0)</f>
        <v>0</v>
      </c>
      <c r="AB400" s="25">
        <f>O400-AA400</f>
        <v>-361.1</v>
      </c>
      <c r="AC400" s="25">
        <f>AA400+AB400</f>
        <v>-361.1</v>
      </c>
      <c r="AD400" s="25">
        <f>IF(LEFT(AJ400,9)="direct-wa", O400,0)</f>
        <v>0</v>
      </c>
      <c r="AE400" s="25">
        <f>IF(AJ400="direct-wa",0,O400*Q400)</f>
        <v>-4.2248700000000001</v>
      </c>
      <c r="AF400" s="25">
        <f>AD400+AE400</f>
        <v>-4.2248700000000001</v>
      </c>
      <c r="AG400" s="25">
        <f>IF(LEFT(AJ400,9)="direct-or",O400,0)</f>
        <v>0</v>
      </c>
      <c r="AH400" s="25">
        <f>AB400-AE400</f>
        <v>-356.87513000000001</v>
      </c>
      <c r="AI400" s="25">
        <f>AG400+AH400</f>
        <v>-356.87513000000001</v>
      </c>
      <c r="AJ400" s="19" t="s">
        <v>262</v>
      </c>
    </row>
    <row r="401" spans="1:36" outlineLevel="3" x14ac:dyDescent="0.25">
      <c r="A401" s="102" t="s">
        <v>116</v>
      </c>
      <c r="B401" s="10"/>
      <c r="C401" s="10"/>
      <c r="N401" s="23">
        <f>C401</f>
        <v>0</v>
      </c>
      <c r="O401" s="23">
        <f>SUM(B401:M401)</f>
        <v>0</v>
      </c>
      <c r="P401" s="129"/>
      <c r="Q401" s="130">
        <v>1.17E-2</v>
      </c>
      <c r="R401" s="11">
        <f>IF(LEFT(AJ401,6)="Direct",N401,0)</f>
        <v>0</v>
      </c>
      <c r="S401" s="6">
        <f>N401-R401</f>
        <v>0</v>
      </c>
      <c r="T401" s="20">
        <f>R401+S401</f>
        <v>0</v>
      </c>
      <c r="U401" s="6">
        <f>IF(LEFT(AJ401,9)="direct-wa", N401,0)</f>
        <v>0</v>
      </c>
      <c r="V401" s="6">
        <f>IF(AJ401="direct-wa",0,N401*Q401)</f>
        <v>0</v>
      </c>
      <c r="W401" s="20">
        <f>U401+V401</f>
        <v>0</v>
      </c>
      <c r="X401" s="6">
        <f>IF(LEFT(AJ401,9)="direct-or",N401,0)</f>
        <v>0</v>
      </c>
      <c r="Y401" s="6">
        <f>S401-V401</f>
        <v>0</v>
      </c>
      <c r="Z401" s="20">
        <f>X401+Y401</f>
        <v>0</v>
      </c>
      <c r="AA401" s="25">
        <f>IF(LEFT(AJ401,6)="Direct",O401,0)</f>
        <v>0</v>
      </c>
      <c r="AB401" s="25">
        <f>O401-AA401</f>
        <v>0</v>
      </c>
      <c r="AC401" s="25">
        <f>AA401+AB401</f>
        <v>0</v>
      </c>
      <c r="AD401" s="25">
        <f>IF(LEFT(AJ401,9)="direct-wa", O401,0)</f>
        <v>0</v>
      </c>
      <c r="AE401" s="25">
        <f>IF(AJ401="direct-wa",0,O401*Q401)</f>
        <v>0</v>
      </c>
      <c r="AF401" s="25">
        <f>AD401+AE401</f>
        <v>0</v>
      </c>
      <c r="AG401" s="25">
        <f>IF(LEFT(AJ401,9)="direct-or",O401,0)</f>
        <v>0</v>
      </c>
      <c r="AH401" s="25">
        <f>AB401-AE401</f>
        <v>0</v>
      </c>
      <c r="AI401" s="25">
        <f>AG401+AH401</f>
        <v>0</v>
      </c>
      <c r="AJ401" s="19" t="s">
        <v>262</v>
      </c>
    </row>
    <row r="402" spans="1:36" outlineLevel="2" x14ac:dyDescent="0.25">
      <c r="A402" s="102"/>
      <c r="B402" s="108"/>
      <c r="C402" s="108"/>
      <c r="D402" s="101"/>
      <c r="E402" s="101"/>
      <c r="F402" s="101"/>
      <c r="G402" s="101"/>
      <c r="H402" s="101"/>
      <c r="I402" s="101"/>
      <c r="J402" s="101"/>
      <c r="K402" s="101"/>
      <c r="L402" s="101"/>
      <c r="M402" s="101"/>
      <c r="N402" s="109"/>
      <c r="O402" s="109"/>
      <c r="P402" s="129"/>
      <c r="Q402" s="130"/>
      <c r="R402" s="11">
        <f t="shared" ref="R402:Z402" si="532">SUBTOTAL(9,R400:R401)</f>
        <v>0</v>
      </c>
      <c r="S402" s="6">
        <f t="shared" si="532"/>
        <v>0</v>
      </c>
      <c r="T402" s="20">
        <f t="shared" si="532"/>
        <v>0</v>
      </c>
      <c r="U402" s="6">
        <f t="shared" si="532"/>
        <v>0</v>
      </c>
      <c r="V402" s="6">
        <f t="shared" si="532"/>
        <v>0</v>
      </c>
      <c r="W402" s="20">
        <f t="shared" si="532"/>
        <v>0</v>
      </c>
      <c r="X402" s="6">
        <f t="shared" si="532"/>
        <v>0</v>
      </c>
      <c r="Y402" s="6">
        <f t="shared" si="532"/>
        <v>0</v>
      </c>
      <c r="Z402" s="20">
        <f t="shared" si="532"/>
        <v>0</v>
      </c>
      <c r="AA402" s="25"/>
      <c r="AB402" s="25"/>
      <c r="AC402" s="25"/>
      <c r="AD402" s="25"/>
      <c r="AE402" s="25"/>
      <c r="AF402" s="25"/>
      <c r="AG402" s="25"/>
      <c r="AH402" s="25"/>
      <c r="AI402" s="25"/>
      <c r="AJ402" s="131" t="s">
        <v>270</v>
      </c>
    </row>
    <row r="403" spans="1:36" outlineLevel="1" x14ac:dyDescent="0.25">
      <c r="A403" s="128" t="s">
        <v>115</v>
      </c>
      <c r="B403" s="132"/>
      <c r="C403" s="132"/>
      <c r="D403" s="120"/>
      <c r="E403" s="120"/>
      <c r="F403" s="120"/>
      <c r="G403" s="120"/>
      <c r="H403" s="120"/>
      <c r="I403" s="120"/>
      <c r="J403" s="120"/>
      <c r="K403" s="120"/>
      <c r="L403" s="120"/>
      <c r="M403" s="120"/>
      <c r="N403" s="121"/>
      <c r="O403" s="121"/>
      <c r="P403" s="133"/>
      <c r="Q403" s="134"/>
      <c r="R403" s="124">
        <f t="shared" ref="R403:Z403" si="533">SUBTOTAL(9,R379:R401)</f>
        <v>300</v>
      </c>
      <c r="S403" s="125">
        <f t="shared" si="533"/>
        <v>136169.60999999999</v>
      </c>
      <c r="T403" s="126">
        <f t="shared" si="533"/>
        <v>136469.60999999999</v>
      </c>
      <c r="U403" s="125">
        <f t="shared" si="533"/>
        <v>0</v>
      </c>
      <c r="V403" s="125">
        <f t="shared" si="533"/>
        <v>11667.618644999999</v>
      </c>
      <c r="W403" s="126">
        <f t="shared" si="533"/>
        <v>11667.618644999999</v>
      </c>
      <c r="X403" s="125">
        <f t="shared" si="533"/>
        <v>300</v>
      </c>
      <c r="Y403" s="125">
        <f t="shared" si="533"/>
        <v>124501.99135500001</v>
      </c>
      <c r="Z403" s="126">
        <f t="shared" si="533"/>
        <v>124801.99135500001</v>
      </c>
      <c r="AA403" s="125"/>
      <c r="AB403" s="125"/>
      <c r="AC403" s="125"/>
      <c r="AD403" s="125"/>
      <c r="AE403" s="125"/>
      <c r="AF403" s="125"/>
      <c r="AG403" s="125"/>
      <c r="AH403" s="125"/>
      <c r="AI403" s="125"/>
      <c r="AJ403" s="135"/>
    </row>
    <row r="404" spans="1:36" outlineLevel="3" x14ac:dyDescent="0.25">
      <c r="A404" s="102" t="s">
        <v>118</v>
      </c>
      <c r="B404" s="10">
        <v>2681.84</v>
      </c>
      <c r="C404" s="10">
        <v>1951.33</v>
      </c>
      <c r="N404" s="23">
        <f>C404</f>
        <v>1951.33</v>
      </c>
      <c r="O404" s="23">
        <f>SUM(B404:M404)</f>
        <v>4633.17</v>
      </c>
      <c r="P404" s="129"/>
      <c r="Q404" s="130">
        <v>0.1013</v>
      </c>
      <c r="R404" s="11">
        <f>IF(LEFT(AJ404,6)="Direct",N404,0)</f>
        <v>0</v>
      </c>
      <c r="S404" s="6">
        <f>N404-R404</f>
        <v>1951.33</v>
      </c>
      <c r="T404" s="20">
        <f>R404+S404</f>
        <v>1951.33</v>
      </c>
      <c r="U404" s="6">
        <f>IF(LEFT(AJ404,9)="direct-wa", N404,0)</f>
        <v>0</v>
      </c>
      <c r="V404" s="6">
        <f>IF(AJ404="direct-wa",0,N404*Q404)</f>
        <v>197.66972899999999</v>
      </c>
      <c r="W404" s="20">
        <f>U404+V404</f>
        <v>197.66972899999999</v>
      </c>
      <c r="X404" s="6">
        <f>IF(LEFT(AJ404,9)="direct-or",N404,0)</f>
        <v>0</v>
      </c>
      <c r="Y404" s="6">
        <f>S404-V404</f>
        <v>1753.660271</v>
      </c>
      <c r="Z404" s="20">
        <f>X404+Y404</f>
        <v>1753.660271</v>
      </c>
      <c r="AA404" s="25">
        <f>IF(LEFT(AJ404,6)="Direct",O404,0)</f>
        <v>0</v>
      </c>
      <c r="AB404" s="25">
        <f>O404-AA404</f>
        <v>4633.17</v>
      </c>
      <c r="AC404" s="25">
        <f>AA404+AB404</f>
        <v>4633.17</v>
      </c>
      <c r="AD404" s="25">
        <f>IF(LEFT(AJ404,9)="direct-wa", O404,0)</f>
        <v>0</v>
      </c>
      <c r="AE404" s="25">
        <f>IF(AJ404="direct-wa",0,O404*Q404)</f>
        <v>469.34012100000001</v>
      </c>
      <c r="AF404" s="25">
        <f>AD404+AE404</f>
        <v>469.34012100000001</v>
      </c>
      <c r="AG404" s="25">
        <f>IF(LEFT(AJ404,9)="direct-or",O404,0)</f>
        <v>0</v>
      </c>
      <c r="AH404" s="25">
        <f>AB404-AE404</f>
        <v>4163.8298789999999</v>
      </c>
      <c r="AI404" s="25">
        <f>AG404+AH404</f>
        <v>4163.8298789999999</v>
      </c>
      <c r="AJ404" s="19" t="s">
        <v>52</v>
      </c>
    </row>
    <row r="405" spans="1:36" outlineLevel="2" x14ac:dyDescent="0.25">
      <c r="A405" s="102"/>
      <c r="B405" s="108"/>
      <c r="C405" s="108"/>
      <c r="D405" s="101"/>
      <c r="E405" s="101"/>
      <c r="F405" s="101"/>
      <c r="G405" s="101"/>
      <c r="H405" s="101"/>
      <c r="I405" s="101"/>
      <c r="J405" s="101"/>
      <c r="K405" s="101"/>
      <c r="L405" s="101"/>
      <c r="M405" s="101"/>
      <c r="N405" s="109"/>
      <c r="O405" s="109"/>
      <c r="P405" s="129"/>
      <c r="Q405" s="130"/>
      <c r="R405" s="11">
        <f t="shared" ref="R405:Z405" si="534">SUBTOTAL(9,R404:R404)</f>
        <v>0</v>
      </c>
      <c r="S405" s="6">
        <f t="shared" si="534"/>
        <v>1951.33</v>
      </c>
      <c r="T405" s="20">
        <f t="shared" si="534"/>
        <v>1951.33</v>
      </c>
      <c r="U405" s="6">
        <f t="shared" si="534"/>
        <v>0</v>
      </c>
      <c r="V405" s="6">
        <f t="shared" si="534"/>
        <v>197.66972899999999</v>
      </c>
      <c r="W405" s="20">
        <f t="shared" si="534"/>
        <v>197.66972899999999</v>
      </c>
      <c r="X405" s="6">
        <f t="shared" si="534"/>
        <v>0</v>
      </c>
      <c r="Y405" s="6">
        <f t="shared" si="534"/>
        <v>1753.660271</v>
      </c>
      <c r="Z405" s="20">
        <f t="shared" si="534"/>
        <v>1753.660271</v>
      </c>
      <c r="AA405" s="25"/>
      <c r="AB405" s="25"/>
      <c r="AC405" s="25"/>
      <c r="AD405" s="25"/>
      <c r="AE405" s="25"/>
      <c r="AF405" s="25"/>
      <c r="AG405" s="25"/>
      <c r="AH405" s="25"/>
      <c r="AI405" s="25"/>
      <c r="AJ405" s="131" t="s">
        <v>268</v>
      </c>
    </row>
    <row r="406" spans="1:36" outlineLevel="3" x14ac:dyDescent="0.25">
      <c r="A406" s="102" t="s">
        <v>118</v>
      </c>
      <c r="B406" s="10"/>
      <c r="C406" s="10">
        <v>1491.62</v>
      </c>
      <c r="N406" s="23">
        <f>C406</f>
        <v>1491.62</v>
      </c>
      <c r="O406" s="23">
        <f>SUM(B406:M406)</f>
        <v>1491.62</v>
      </c>
      <c r="P406" s="129"/>
      <c r="Q406" s="130">
        <v>0</v>
      </c>
      <c r="R406" s="11">
        <f>IF(LEFT(AJ406,6)="Direct",N406,0)</f>
        <v>1491.62</v>
      </c>
      <c r="S406" s="6">
        <f>N406-R406</f>
        <v>0</v>
      </c>
      <c r="T406" s="20">
        <f>R406+S406</f>
        <v>1491.62</v>
      </c>
      <c r="U406" s="6">
        <f>IF(LEFT(AJ406,9)="direct-wa", N406,0)</f>
        <v>0</v>
      </c>
      <c r="V406" s="6">
        <f>IF(AJ406="direct-wa",0,N406*Q406)</f>
        <v>0</v>
      </c>
      <c r="W406" s="20">
        <f>U406+V406</f>
        <v>0</v>
      </c>
      <c r="X406" s="6">
        <f>IF(LEFT(AJ406,9)="direct-or",N406,0)</f>
        <v>1491.62</v>
      </c>
      <c r="Y406" s="6">
        <f>S406-V406</f>
        <v>0</v>
      </c>
      <c r="Z406" s="20">
        <f>X406+Y406</f>
        <v>1491.62</v>
      </c>
      <c r="AA406" s="25">
        <f>IF(LEFT(AJ406,6)="Direct",O406,0)</f>
        <v>1491.62</v>
      </c>
      <c r="AB406" s="25">
        <f>O406-AA406</f>
        <v>0</v>
      </c>
      <c r="AC406" s="25">
        <f>AA406+AB406</f>
        <v>1491.62</v>
      </c>
      <c r="AD406" s="25">
        <f>IF(LEFT(AJ406,9)="direct-wa", O406,0)</f>
        <v>0</v>
      </c>
      <c r="AE406" s="25">
        <f>IF(AJ406="direct-wa",0,O406*Q406)</f>
        <v>0</v>
      </c>
      <c r="AF406" s="25">
        <f>AD406+AE406</f>
        <v>0</v>
      </c>
      <c r="AG406" s="25">
        <f>IF(LEFT(AJ406,9)="direct-or",O406,0)</f>
        <v>1491.62</v>
      </c>
      <c r="AH406" s="25">
        <f>AB406-AE406</f>
        <v>0</v>
      </c>
      <c r="AI406" s="25">
        <f>AG406+AH406</f>
        <v>1491.62</v>
      </c>
      <c r="AJ406" s="19" t="s">
        <v>67</v>
      </c>
    </row>
    <row r="407" spans="1:36" outlineLevel="2" x14ac:dyDescent="0.25">
      <c r="A407" s="102"/>
      <c r="B407" s="108"/>
      <c r="C407" s="108"/>
      <c r="D407" s="101"/>
      <c r="E407" s="101"/>
      <c r="F407" s="101"/>
      <c r="G407" s="101"/>
      <c r="H407" s="101"/>
      <c r="I407" s="101"/>
      <c r="J407" s="101"/>
      <c r="K407" s="101"/>
      <c r="L407" s="101"/>
      <c r="M407" s="101"/>
      <c r="N407" s="109"/>
      <c r="O407" s="109"/>
      <c r="P407" s="129"/>
      <c r="Q407" s="130"/>
      <c r="R407" s="11">
        <f t="shared" ref="R407:Z407" si="535">SUBTOTAL(9,R406:R406)</f>
        <v>1491.62</v>
      </c>
      <c r="S407" s="6">
        <f t="shared" si="535"/>
        <v>0</v>
      </c>
      <c r="T407" s="20">
        <f t="shared" si="535"/>
        <v>1491.62</v>
      </c>
      <c r="U407" s="6">
        <f t="shared" si="535"/>
        <v>0</v>
      </c>
      <c r="V407" s="6">
        <f t="shared" si="535"/>
        <v>0</v>
      </c>
      <c r="W407" s="20">
        <f t="shared" si="535"/>
        <v>0</v>
      </c>
      <c r="X407" s="6">
        <f t="shared" si="535"/>
        <v>1491.62</v>
      </c>
      <c r="Y407" s="6">
        <f t="shared" si="535"/>
        <v>0</v>
      </c>
      <c r="Z407" s="20">
        <f t="shared" si="535"/>
        <v>1491.62</v>
      </c>
      <c r="AA407" s="25"/>
      <c r="AB407" s="25"/>
      <c r="AC407" s="25"/>
      <c r="AD407" s="25"/>
      <c r="AE407" s="25"/>
      <c r="AF407" s="25"/>
      <c r="AG407" s="25"/>
      <c r="AH407" s="25"/>
      <c r="AI407" s="25"/>
      <c r="AJ407" s="131" t="s">
        <v>276</v>
      </c>
    </row>
    <row r="408" spans="1:36" outlineLevel="3" x14ac:dyDescent="0.25">
      <c r="A408" s="102" t="s">
        <v>118</v>
      </c>
      <c r="B408" s="10">
        <v>10258.33</v>
      </c>
      <c r="C408" s="10">
        <v>8869.36</v>
      </c>
      <c r="N408" s="23">
        <f>C408</f>
        <v>8869.36</v>
      </c>
      <c r="O408" s="23">
        <f>SUM(B408:M408)</f>
        <v>19127.690000000002</v>
      </c>
      <c r="P408" s="129"/>
      <c r="Q408" s="130">
        <v>7.9699999999999993E-2</v>
      </c>
      <c r="R408" s="11">
        <f>IF(LEFT(AJ408,6)="Direct",N408,0)</f>
        <v>0</v>
      </c>
      <c r="S408" s="6">
        <f>N408-R408</f>
        <v>8869.36</v>
      </c>
      <c r="T408" s="20">
        <f>R408+S408</f>
        <v>8869.36</v>
      </c>
      <c r="U408" s="6">
        <f>IF(LEFT(AJ408,9)="direct-wa", N408,0)</f>
        <v>0</v>
      </c>
      <c r="V408" s="6">
        <f>IF(AJ408="direct-wa",0,N408*Q408)</f>
        <v>706.88799199999994</v>
      </c>
      <c r="W408" s="20">
        <f>U408+V408</f>
        <v>706.88799199999994</v>
      </c>
      <c r="X408" s="6">
        <f>IF(LEFT(AJ408,9)="direct-or",N408,0)</f>
        <v>0</v>
      </c>
      <c r="Y408" s="6">
        <f>S408-V408</f>
        <v>8162.4720080000006</v>
      </c>
      <c r="Z408" s="20">
        <f>X408+Y408</f>
        <v>8162.4720080000006</v>
      </c>
      <c r="AA408" s="25">
        <f>IF(LEFT(AJ408,6)="Direct",O408,0)</f>
        <v>0</v>
      </c>
      <c r="AB408" s="25">
        <f>O408-AA408</f>
        <v>19127.690000000002</v>
      </c>
      <c r="AC408" s="25">
        <f>AA408+AB408</f>
        <v>19127.690000000002</v>
      </c>
      <c r="AD408" s="25">
        <f>IF(LEFT(AJ408,9)="direct-wa", O408,0)</f>
        <v>0</v>
      </c>
      <c r="AE408" s="25">
        <f>IF(AJ408="direct-wa",0,O408*Q408)</f>
        <v>1524.476893</v>
      </c>
      <c r="AF408" s="25">
        <f>AD408+AE408</f>
        <v>1524.476893</v>
      </c>
      <c r="AG408" s="25">
        <f>IF(LEFT(AJ408,9)="direct-or",O408,0)</f>
        <v>0</v>
      </c>
      <c r="AH408" s="25">
        <f>AB408-AE408</f>
        <v>17603.213107000003</v>
      </c>
      <c r="AI408" s="25">
        <f>AG408+AH408</f>
        <v>17603.213107000003</v>
      </c>
      <c r="AJ408" s="19" t="s">
        <v>48</v>
      </c>
    </row>
    <row r="409" spans="1:36" outlineLevel="3" x14ac:dyDescent="0.25">
      <c r="A409" s="102" t="s">
        <v>118</v>
      </c>
      <c r="B409" s="10">
        <v>8410.49</v>
      </c>
      <c r="C409" s="10">
        <v>3989</v>
      </c>
      <c r="N409" s="23">
        <f>C409</f>
        <v>3989</v>
      </c>
      <c r="O409" s="23">
        <f>SUM(B409:M409)</f>
        <v>12399.49</v>
      </c>
      <c r="P409" s="129"/>
      <c r="Q409" s="130">
        <v>7.9699999999999993E-2</v>
      </c>
      <c r="R409" s="11">
        <f>IF(LEFT(AJ409,6)="Direct",N409,0)</f>
        <v>0</v>
      </c>
      <c r="S409" s="6">
        <f>N409-R409</f>
        <v>3989</v>
      </c>
      <c r="T409" s="20">
        <f>R409+S409</f>
        <v>3989</v>
      </c>
      <c r="U409" s="6">
        <f>IF(LEFT(AJ409,9)="direct-wa", N409,0)</f>
        <v>0</v>
      </c>
      <c r="V409" s="6">
        <f>IF(AJ409="direct-wa",0,N409*Q409)</f>
        <v>317.92329999999998</v>
      </c>
      <c r="W409" s="20">
        <f>U409+V409</f>
        <v>317.92329999999998</v>
      </c>
      <c r="X409" s="6">
        <f>IF(LEFT(AJ409,9)="direct-or",N409,0)</f>
        <v>0</v>
      </c>
      <c r="Y409" s="6">
        <f>S409-V409</f>
        <v>3671.0767000000001</v>
      </c>
      <c r="Z409" s="20">
        <f>X409+Y409</f>
        <v>3671.0767000000001</v>
      </c>
      <c r="AA409" s="25">
        <f>IF(LEFT(AJ409,6)="Direct",O409,0)</f>
        <v>0</v>
      </c>
      <c r="AB409" s="25">
        <f>O409-AA409</f>
        <v>12399.49</v>
      </c>
      <c r="AC409" s="25">
        <f>AA409+AB409</f>
        <v>12399.49</v>
      </c>
      <c r="AD409" s="25">
        <f>IF(LEFT(AJ409,9)="direct-wa", O409,0)</f>
        <v>0</v>
      </c>
      <c r="AE409" s="25">
        <f>IF(AJ409="direct-wa",0,O409*Q409)</f>
        <v>988.23935299999994</v>
      </c>
      <c r="AF409" s="25">
        <f>AD409+AE409</f>
        <v>988.23935299999994</v>
      </c>
      <c r="AG409" s="25">
        <f>IF(LEFT(AJ409,9)="direct-or",O409,0)</f>
        <v>0</v>
      </c>
      <c r="AH409" s="25">
        <f>AB409-AE409</f>
        <v>11411.250647000001</v>
      </c>
      <c r="AI409" s="25">
        <f>AG409+AH409</f>
        <v>11411.250647000001</v>
      </c>
      <c r="AJ409" s="19" t="s">
        <v>50</v>
      </c>
    </row>
    <row r="410" spans="1:36" outlineLevel="2" x14ac:dyDescent="0.25">
      <c r="A410" s="102"/>
      <c r="B410" s="108"/>
      <c r="C410" s="108"/>
      <c r="D410" s="101"/>
      <c r="E410" s="101"/>
      <c r="F410" s="101"/>
      <c r="G410" s="101"/>
      <c r="H410" s="101"/>
      <c r="I410" s="101"/>
      <c r="J410" s="101"/>
      <c r="K410" s="101"/>
      <c r="L410" s="101"/>
      <c r="M410" s="101"/>
      <c r="N410" s="109"/>
      <c r="O410" s="109"/>
      <c r="P410" s="129"/>
      <c r="Q410" s="130"/>
      <c r="R410" s="11">
        <f t="shared" ref="R410:Z410" si="536">SUBTOTAL(9,R408:R409)</f>
        <v>0</v>
      </c>
      <c r="S410" s="6">
        <f t="shared" si="536"/>
        <v>12858.36</v>
      </c>
      <c r="T410" s="20">
        <f t="shared" si="536"/>
        <v>12858.36</v>
      </c>
      <c r="U410" s="6">
        <f t="shared" si="536"/>
        <v>0</v>
      </c>
      <c r="V410" s="6">
        <f t="shared" si="536"/>
        <v>1024.8112919999999</v>
      </c>
      <c r="W410" s="20">
        <f t="shared" si="536"/>
        <v>1024.8112919999999</v>
      </c>
      <c r="X410" s="6">
        <f t="shared" si="536"/>
        <v>0</v>
      </c>
      <c r="Y410" s="6">
        <f t="shared" si="536"/>
        <v>11833.548708</v>
      </c>
      <c r="Z410" s="20">
        <f t="shared" si="536"/>
        <v>11833.548708</v>
      </c>
      <c r="AA410" s="25"/>
      <c r="AB410" s="25"/>
      <c r="AC410" s="25"/>
      <c r="AD410" s="25"/>
      <c r="AE410" s="25"/>
      <c r="AF410" s="25"/>
      <c r="AG410" s="25"/>
      <c r="AH410" s="25"/>
      <c r="AI410" s="25"/>
      <c r="AJ410" s="131" t="s">
        <v>269</v>
      </c>
    </row>
    <row r="411" spans="1:36" outlineLevel="1" x14ac:dyDescent="0.25">
      <c r="A411" s="128" t="s">
        <v>117</v>
      </c>
      <c r="B411" s="132"/>
      <c r="C411" s="132"/>
      <c r="D411" s="120"/>
      <c r="E411" s="120"/>
      <c r="F411" s="120"/>
      <c r="G411" s="120"/>
      <c r="H411" s="120"/>
      <c r="I411" s="120"/>
      <c r="J411" s="120"/>
      <c r="K411" s="120"/>
      <c r="L411" s="120"/>
      <c r="M411" s="120"/>
      <c r="N411" s="121"/>
      <c r="O411" s="121"/>
      <c r="P411" s="133"/>
      <c r="Q411" s="134"/>
      <c r="R411" s="124">
        <f t="shared" ref="R411:Z411" si="537">SUBTOTAL(9,R404:R409)</f>
        <v>1491.62</v>
      </c>
      <c r="S411" s="125">
        <f t="shared" si="537"/>
        <v>14809.69</v>
      </c>
      <c r="T411" s="126">
        <f t="shared" si="537"/>
        <v>16301.310000000001</v>
      </c>
      <c r="U411" s="125">
        <f t="shared" si="537"/>
        <v>0</v>
      </c>
      <c r="V411" s="125">
        <f t="shared" si="537"/>
        <v>1222.4810209999998</v>
      </c>
      <c r="W411" s="126">
        <f t="shared" si="537"/>
        <v>1222.4810209999998</v>
      </c>
      <c r="X411" s="125">
        <f t="shared" si="537"/>
        <v>1491.62</v>
      </c>
      <c r="Y411" s="125">
        <f t="shared" si="537"/>
        <v>13587.208979000001</v>
      </c>
      <c r="Z411" s="126">
        <f t="shared" si="537"/>
        <v>15078.828979</v>
      </c>
      <c r="AA411" s="125"/>
      <c r="AB411" s="125"/>
      <c r="AC411" s="125"/>
      <c r="AD411" s="125"/>
      <c r="AE411" s="125"/>
      <c r="AF411" s="125"/>
      <c r="AG411" s="125"/>
      <c r="AH411" s="125"/>
      <c r="AI411" s="125"/>
      <c r="AJ411" s="135"/>
    </row>
    <row r="412" spans="1:36" outlineLevel="3" x14ac:dyDescent="0.25">
      <c r="A412" s="102" t="s">
        <v>120</v>
      </c>
      <c r="B412" s="10">
        <v>532.38</v>
      </c>
      <c r="C412" s="10">
        <v>889.7</v>
      </c>
      <c r="N412" s="23">
        <f>C412</f>
        <v>889.7</v>
      </c>
      <c r="O412" s="23">
        <f>SUM(B412:M412)</f>
        <v>1422.08</v>
      </c>
      <c r="P412" s="129"/>
      <c r="Q412" s="130">
        <v>0.1013</v>
      </c>
      <c r="R412" s="11">
        <f>IF(LEFT(AJ412,6)="Direct",N412,0)</f>
        <v>0</v>
      </c>
      <c r="S412" s="6">
        <f>N412-R412</f>
        <v>889.7</v>
      </c>
      <c r="T412" s="20">
        <f>R412+S412</f>
        <v>889.7</v>
      </c>
      <c r="U412" s="6">
        <f>IF(LEFT(AJ412,9)="direct-wa", N412,0)</f>
        <v>0</v>
      </c>
      <c r="V412" s="6">
        <f>IF(AJ412="direct-wa",0,N412*Q412)</f>
        <v>90.126609999999999</v>
      </c>
      <c r="W412" s="20">
        <f>U412+V412</f>
        <v>90.126609999999999</v>
      </c>
      <c r="X412" s="6">
        <f>IF(LEFT(AJ412,9)="direct-or",N412,0)</f>
        <v>0</v>
      </c>
      <c r="Y412" s="6">
        <f>S412-V412</f>
        <v>799.57339000000002</v>
      </c>
      <c r="Z412" s="20">
        <f>X412+Y412</f>
        <v>799.57339000000002</v>
      </c>
      <c r="AA412" s="25">
        <f>IF(LEFT(AJ412,6)="Direct",O412,0)</f>
        <v>0</v>
      </c>
      <c r="AB412" s="25">
        <f>O412-AA412</f>
        <v>1422.08</v>
      </c>
      <c r="AC412" s="25">
        <f>AA412+AB412</f>
        <v>1422.08</v>
      </c>
      <c r="AD412" s="25">
        <f>IF(LEFT(AJ412,9)="direct-wa", O412,0)</f>
        <v>0</v>
      </c>
      <c r="AE412" s="25">
        <f>IF(AJ412="direct-wa",0,O412*Q412)</f>
        <v>144.056704</v>
      </c>
      <c r="AF412" s="25">
        <f>AD412+AE412</f>
        <v>144.056704</v>
      </c>
      <c r="AG412" s="25">
        <f>IF(LEFT(AJ412,9)="direct-or",O412,0)</f>
        <v>0</v>
      </c>
      <c r="AH412" s="25">
        <f>AB412-AE412</f>
        <v>1278.0232959999998</v>
      </c>
      <c r="AI412" s="25">
        <f>AG412+AH412</f>
        <v>1278.0232959999998</v>
      </c>
      <c r="AJ412" s="19" t="s">
        <v>52</v>
      </c>
    </row>
    <row r="413" spans="1:36" outlineLevel="3" x14ac:dyDescent="0.25">
      <c r="A413" s="102" t="s">
        <v>120</v>
      </c>
      <c r="B413" s="10"/>
      <c r="C413" s="10">
        <v>750.2</v>
      </c>
      <c r="N413" s="23">
        <f>C413</f>
        <v>750.2</v>
      </c>
      <c r="O413" s="23">
        <f>SUM(B413:M413)</f>
        <v>750.2</v>
      </c>
      <c r="P413" s="129"/>
      <c r="Q413" s="130">
        <v>0.1013</v>
      </c>
      <c r="R413" s="11">
        <f>IF(LEFT(AJ413,6)="Direct",N413,0)</f>
        <v>0</v>
      </c>
      <c r="S413" s="6">
        <f>N413-R413</f>
        <v>750.2</v>
      </c>
      <c r="T413" s="20">
        <f>R413+S413</f>
        <v>750.2</v>
      </c>
      <c r="U413" s="6">
        <f>IF(LEFT(AJ413,9)="direct-wa", N413,0)</f>
        <v>0</v>
      </c>
      <c r="V413" s="6">
        <f>IF(AJ413="direct-wa",0,N413*Q413)</f>
        <v>75.995260000000002</v>
      </c>
      <c r="W413" s="20">
        <f>U413+V413</f>
        <v>75.995260000000002</v>
      </c>
      <c r="X413" s="6">
        <f>IF(LEFT(AJ413,9)="direct-or",N413,0)</f>
        <v>0</v>
      </c>
      <c r="Y413" s="6">
        <f>S413-V413</f>
        <v>674.20474000000002</v>
      </c>
      <c r="Z413" s="20">
        <f>X413+Y413</f>
        <v>674.20474000000002</v>
      </c>
      <c r="AA413" s="25">
        <f>IF(LEFT(AJ413,6)="Direct",O413,0)</f>
        <v>0</v>
      </c>
      <c r="AB413" s="25">
        <f>O413-AA413</f>
        <v>750.2</v>
      </c>
      <c r="AC413" s="25">
        <f>AA413+AB413</f>
        <v>750.2</v>
      </c>
      <c r="AD413" s="25">
        <f>IF(LEFT(AJ413,9)="direct-wa", O413,0)</f>
        <v>0</v>
      </c>
      <c r="AE413" s="25">
        <f>IF(AJ413="direct-wa",0,O413*Q413)</f>
        <v>75.995260000000002</v>
      </c>
      <c r="AF413" s="25">
        <f>AD413+AE413</f>
        <v>75.995260000000002</v>
      </c>
      <c r="AG413" s="25">
        <f>IF(LEFT(AJ413,9)="direct-or",O413,0)</f>
        <v>0</v>
      </c>
      <c r="AH413" s="25">
        <f>AB413-AE413</f>
        <v>674.20474000000002</v>
      </c>
      <c r="AI413" s="25">
        <f>AG413+AH413</f>
        <v>674.20474000000002</v>
      </c>
      <c r="AJ413" s="19" t="s">
        <v>52</v>
      </c>
    </row>
    <row r="414" spans="1:36" outlineLevel="3" x14ac:dyDescent="0.25">
      <c r="A414" s="102" t="s">
        <v>120</v>
      </c>
      <c r="B414" s="10">
        <v>565.91</v>
      </c>
      <c r="C414" s="10"/>
      <c r="N414" s="23">
        <f>C414</f>
        <v>0</v>
      </c>
      <c r="O414" s="23">
        <f>SUM(B414:M414)</f>
        <v>565.91</v>
      </c>
      <c r="P414" s="129"/>
      <c r="Q414" s="130">
        <v>0.1013</v>
      </c>
      <c r="R414" s="11">
        <f>IF(LEFT(AJ414,6)="Direct",N414,0)</f>
        <v>0</v>
      </c>
      <c r="S414" s="6">
        <f>N414-R414</f>
        <v>0</v>
      </c>
      <c r="T414" s="20">
        <f>R414+S414</f>
        <v>0</v>
      </c>
      <c r="U414" s="6">
        <f>IF(LEFT(AJ414,9)="direct-wa", N414,0)</f>
        <v>0</v>
      </c>
      <c r="V414" s="6">
        <f>IF(AJ414="direct-wa",0,N414*Q414)</f>
        <v>0</v>
      </c>
      <c r="W414" s="20">
        <f>U414+V414</f>
        <v>0</v>
      </c>
      <c r="X414" s="6">
        <f>IF(LEFT(AJ414,9)="direct-or",N414,0)</f>
        <v>0</v>
      </c>
      <c r="Y414" s="6">
        <f>S414-V414</f>
        <v>0</v>
      </c>
      <c r="Z414" s="20">
        <f>X414+Y414</f>
        <v>0</v>
      </c>
      <c r="AA414" s="25">
        <f>IF(LEFT(AJ414,6)="Direct",O414,0)</f>
        <v>0</v>
      </c>
      <c r="AB414" s="25">
        <f>O414-AA414</f>
        <v>565.91</v>
      </c>
      <c r="AC414" s="25">
        <f>AA414+AB414</f>
        <v>565.91</v>
      </c>
      <c r="AD414" s="25">
        <f>IF(LEFT(AJ414,9)="direct-wa", O414,0)</f>
        <v>0</v>
      </c>
      <c r="AE414" s="25">
        <f>IF(AJ414="direct-wa",0,O414*Q414)</f>
        <v>57.326682999999996</v>
      </c>
      <c r="AF414" s="25">
        <f>AD414+AE414</f>
        <v>57.326682999999996</v>
      </c>
      <c r="AG414" s="25">
        <f>IF(LEFT(AJ414,9)="direct-or",O414,0)</f>
        <v>0</v>
      </c>
      <c r="AH414" s="25">
        <f>AB414-AE414</f>
        <v>508.58331699999997</v>
      </c>
      <c r="AI414" s="25">
        <f>AG414+AH414</f>
        <v>508.58331699999997</v>
      </c>
      <c r="AJ414" s="19" t="s">
        <v>52</v>
      </c>
    </row>
    <row r="415" spans="1:36" outlineLevel="2" x14ac:dyDescent="0.25">
      <c r="A415" s="102"/>
      <c r="B415" s="108"/>
      <c r="C415" s="108"/>
      <c r="D415" s="101"/>
      <c r="E415" s="101"/>
      <c r="F415" s="101"/>
      <c r="G415" s="101"/>
      <c r="H415" s="101"/>
      <c r="I415" s="101"/>
      <c r="J415" s="101"/>
      <c r="K415" s="101"/>
      <c r="L415" s="101"/>
      <c r="M415" s="101"/>
      <c r="N415" s="109"/>
      <c r="O415" s="109"/>
      <c r="P415" s="129"/>
      <c r="Q415" s="130"/>
      <c r="R415" s="11">
        <f t="shared" ref="R415:Z415" si="538">SUBTOTAL(9,R412:R414)</f>
        <v>0</v>
      </c>
      <c r="S415" s="6">
        <f t="shared" si="538"/>
        <v>1639.9</v>
      </c>
      <c r="T415" s="20">
        <f t="shared" si="538"/>
        <v>1639.9</v>
      </c>
      <c r="U415" s="6">
        <f t="shared" si="538"/>
        <v>0</v>
      </c>
      <c r="V415" s="6">
        <f t="shared" si="538"/>
        <v>166.12187</v>
      </c>
      <c r="W415" s="20">
        <f t="shared" si="538"/>
        <v>166.12187</v>
      </c>
      <c r="X415" s="6">
        <f t="shared" si="538"/>
        <v>0</v>
      </c>
      <c r="Y415" s="6">
        <f t="shared" si="538"/>
        <v>1473.7781300000001</v>
      </c>
      <c r="Z415" s="20">
        <f t="shared" si="538"/>
        <v>1473.7781300000001</v>
      </c>
      <c r="AA415" s="25"/>
      <c r="AB415" s="25"/>
      <c r="AC415" s="25"/>
      <c r="AD415" s="25"/>
      <c r="AE415" s="25"/>
      <c r="AF415" s="25"/>
      <c r="AG415" s="25"/>
      <c r="AH415" s="25"/>
      <c r="AI415" s="25"/>
      <c r="AJ415" s="131" t="s">
        <v>268</v>
      </c>
    </row>
    <row r="416" spans="1:36" outlineLevel="3" x14ac:dyDescent="0.25">
      <c r="A416" s="102" t="s">
        <v>120</v>
      </c>
      <c r="B416" s="10">
        <v>800</v>
      </c>
      <c r="C416" s="10">
        <v>1742.84</v>
      </c>
      <c r="N416" s="23">
        <f>C416</f>
        <v>1742.84</v>
      </c>
      <c r="O416" s="23">
        <f>SUM(B416:M416)</f>
        <v>2542.84</v>
      </c>
      <c r="P416" s="129"/>
      <c r="Q416" s="130">
        <v>0.1086</v>
      </c>
      <c r="R416" s="11">
        <f>IF(LEFT(AJ416,6)="Direct",N416,0)</f>
        <v>0</v>
      </c>
      <c r="S416" s="6">
        <f>N416-R416</f>
        <v>1742.84</v>
      </c>
      <c r="T416" s="20">
        <f>R416+S416</f>
        <v>1742.84</v>
      </c>
      <c r="U416" s="6">
        <f>IF(LEFT(AJ416,9)="direct-wa", N416,0)</f>
        <v>0</v>
      </c>
      <c r="V416" s="6">
        <f>IF(AJ416="direct-wa",0,N416*Q416)</f>
        <v>189.272424</v>
      </c>
      <c r="W416" s="20">
        <f>U416+V416</f>
        <v>189.272424</v>
      </c>
      <c r="X416" s="6">
        <f>IF(LEFT(AJ416,9)="direct-or",N416,0)</f>
        <v>0</v>
      </c>
      <c r="Y416" s="6">
        <f>S416-V416</f>
        <v>1553.5675759999999</v>
      </c>
      <c r="Z416" s="20">
        <f>X416+Y416</f>
        <v>1553.5675759999999</v>
      </c>
      <c r="AA416" s="25">
        <f>IF(LEFT(AJ416,6)="Direct",O416,0)</f>
        <v>0</v>
      </c>
      <c r="AB416" s="25">
        <f>O416-AA416</f>
        <v>2542.84</v>
      </c>
      <c r="AC416" s="25">
        <f>AA416+AB416</f>
        <v>2542.84</v>
      </c>
      <c r="AD416" s="25">
        <f>IF(LEFT(AJ416,9)="direct-wa", O416,0)</f>
        <v>0</v>
      </c>
      <c r="AE416" s="25">
        <f>IF(AJ416="direct-wa",0,O416*Q416)</f>
        <v>276.152424</v>
      </c>
      <c r="AF416" s="25">
        <f>AD416+AE416</f>
        <v>276.152424</v>
      </c>
      <c r="AG416" s="25">
        <f>IF(LEFT(AJ416,9)="direct-or",O416,0)</f>
        <v>0</v>
      </c>
      <c r="AH416" s="25">
        <f>AB416-AE416</f>
        <v>2266.6875760000003</v>
      </c>
      <c r="AI416" s="25">
        <f>AG416+AH416</f>
        <v>2266.6875760000003</v>
      </c>
      <c r="AJ416" s="19" t="s">
        <v>64</v>
      </c>
    </row>
    <row r="417" spans="1:36" outlineLevel="3" x14ac:dyDescent="0.25">
      <c r="A417" s="102" t="s">
        <v>120</v>
      </c>
      <c r="B417" s="10">
        <v>1350.57</v>
      </c>
      <c r="C417" s="10">
        <v>419.79</v>
      </c>
      <c r="N417" s="23">
        <f>C417</f>
        <v>419.79</v>
      </c>
      <c r="O417" s="23">
        <f>SUM(B417:M417)</f>
        <v>1770.36</v>
      </c>
      <c r="P417" s="129"/>
      <c r="Q417" s="130">
        <v>0.1086</v>
      </c>
      <c r="R417" s="11">
        <f>IF(LEFT(AJ417,6)="Direct",N417,0)</f>
        <v>0</v>
      </c>
      <c r="S417" s="6">
        <f>N417-R417</f>
        <v>419.79</v>
      </c>
      <c r="T417" s="20">
        <f>R417+S417</f>
        <v>419.79</v>
      </c>
      <c r="U417" s="6">
        <f>IF(LEFT(AJ417,9)="direct-wa", N417,0)</f>
        <v>0</v>
      </c>
      <c r="V417" s="6">
        <f>IF(AJ417="direct-wa",0,N417*Q417)</f>
        <v>45.589194000000006</v>
      </c>
      <c r="W417" s="20">
        <f>U417+V417</f>
        <v>45.589194000000006</v>
      </c>
      <c r="X417" s="6">
        <f>IF(LEFT(AJ417,9)="direct-or",N417,0)</f>
        <v>0</v>
      </c>
      <c r="Y417" s="6">
        <f>S417-V417</f>
        <v>374.200806</v>
      </c>
      <c r="Z417" s="20">
        <f>X417+Y417</f>
        <v>374.200806</v>
      </c>
      <c r="AA417" s="25">
        <f>IF(LEFT(AJ417,6)="Direct",O417,0)</f>
        <v>0</v>
      </c>
      <c r="AB417" s="25">
        <f>O417-AA417</f>
        <v>1770.36</v>
      </c>
      <c r="AC417" s="25">
        <f>AA417+AB417</f>
        <v>1770.36</v>
      </c>
      <c r="AD417" s="25">
        <f>IF(LEFT(AJ417,9)="direct-wa", O417,0)</f>
        <v>0</v>
      </c>
      <c r="AE417" s="25">
        <f>IF(AJ417="direct-wa",0,O417*Q417)</f>
        <v>192.26109599999998</v>
      </c>
      <c r="AF417" s="25">
        <f>AD417+AE417</f>
        <v>192.26109599999998</v>
      </c>
      <c r="AG417" s="25">
        <f>IF(LEFT(AJ417,9)="direct-or",O417,0)</f>
        <v>0</v>
      </c>
      <c r="AH417" s="25">
        <f>AB417-AE417</f>
        <v>1578.0989039999999</v>
      </c>
      <c r="AI417" s="25">
        <f>AG417+AH417</f>
        <v>1578.0989039999999</v>
      </c>
      <c r="AJ417" s="19" t="s">
        <v>64</v>
      </c>
    </row>
    <row r="418" spans="1:36" outlineLevel="2" x14ac:dyDescent="0.25">
      <c r="A418" s="102"/>
      <c r="B418" s="108"/>
      <c r="C418" s="108"/>
      <c r="D418" s="101"/>
      <c r="E418" s="101"/>
      <c r="F418" s="101"/>
      <c r="G418" s="101"/>
      <c r="H418" s="101"/>
      <c r="I418" s="101"/>
      <c r="J418" s="101"/>
      <c r="K418" s="101"/>
      <c r="L418" s="101"/>
      <c r="M418" s="101"/>
      <c r="N418" s="109"/>
      <c r="O418" s="109"/>
      <c r="P418" s="129"/>
      <c r="Q418" s="130"/>
      <c r="R418" s="11">
        <f t="shared" ref="R418:Z418" si="539">SUBTOTAL(9,R416:R417)</f>
        <v>0</v>
      </c>
      <c r="S418" s="6">
        <f t="shared" si="539"/>
        <v>2162.63</v>
      </c>
      <c r="T418" s="20">
        <f t="shared" si="539"/>
        <v>2162.63</v>
      </c>
      <c r="U418" s="6">
        <f t="shared" si="539"/>
        <v>0</v>
      </c>
      <c r="V418" s="6">
        <f t="shared" si="539"/>
        <v>234.86161800000002</v>
      </c>
      <c r="W418" s="20">
        <f t="shared" si="539"/>
        <v>234.86161800000002</v>
      </c>
      <c r="X418" s="6">
        <f t="shared" si="539"/>
        <v>0</v>
      </c>
      <c r="Y418" s="6">
        <f t="shared" si="539"/>
        <v>1927.768382</v>
      </c>
      <c r="Z418" s="20">
        <f t="shared" si="539"/>
        <v>1927.768382</v>
      </c>
      <c r="AA418" s="25"/>
      <c r="AB418" s="25"/>
      <c r="AC418" s="25"/>
      <c r="AD418" s="25"/>
      <c r="AE418" s="25"/>
      <c r="AF418" s="25"/>
      <c r="AG418" s="25"/>
      <c r="AH418" s="25"/>
      <c r="AI418" s="25"/>
      <c r="AJ418" s="131" t="s">
        <v>278</v>
      </c>
    </row>
    <row r="419" spans="1:36" outlineLevel="3" x14ac:dyDescent="0.25">
      <c r="A419" s="102" t="s">
        <v>120</v>
      </c>
      <c r="B419" s="10">
        <v>1811.85</v>
      </c>
      <c r="C419" s="10">
        <v>534.48</v>
      </c>
      <c r="N419" s="23">
        <f>C419</f>
        <v>534.48</v>
      </c>
      <c r="O419" s="23">
        <f>SUM(B419:M419)</f>
        <v>2346.33</v>
      </c>
      <c r="P419" s="129"/>
      <c r="Q419" s="130">
        <v>0</v>
      </c>
      <c r="R419" s="11">
        <f>IF(LEFT(AJ419,6)="Direct",N419,0)</f>
        <v>534.48</v>
      </c>
      <c r="S419" s="6">
        <f>N419-R419</f>
        <v>0</v>
      </c>
      <c r="T419" s="20">
        <f>R419+S419</f>
        <v>534.48</v>
      </c>
      <c r="U419" s="6">
        <f>IF(LEFT(AJ419,9)="direct-wa", N419,0)</f>
        <v>0</v>
      </c>
      <c r="V419" s="6">
        <f>IF(AJ419="direct-wa",0,N419*Q419)</f>
        <v>0</v>
      </c>
      <c r="W419" s="20">
        <f>U419+V419</f>
        <v>0</v>
      </c>
      <c r="X419" s="6">
        <f>IF(LEFT(AJ419,9)="direct-or",N419,0)</f>
        <v>534.48</v>
      </c>
      <c r="Y419" s="6">
        <f>S419-V419</f>
        <v>0</v>
      </c>
      <c r="Z419" s="20">
        <f>X419+Y419</f>
        <v>534.48</v>
      </c>
      <c r="AA419" s="25">
        <f>IF(LEFT(AJ419,6)="Direct",O419,0)</f>
        <v>2346.33</v>
      </c>
      <c r="AB419" s="25">
        <f>O419-AA419</f>
        <v>0</v>
      </c>
      <c r="AC419" s="25">
        <f>AA419+AB419</f>
        <v>2346.33</v>
      </c>
      <c r="AD419" s="25">
        <f>IF(LEFT(AJ419,9)="direct-wa", O419,0)</f>
        <v>0</v>
      </c>
      <c r="AE419" s="25">
        <f>IF(AJ419="direct-wa",0,O419*Q419)</f>
        <v>0</v>
      </c>
      <c r="AF419" s="25">
        <f>AD419+AE419</f>
        <v>0</v>
      </c>
      <c r="AG419" s="25">
        <f>IF(LEFT(AJ419,9)="direct-or",O419,0)</f>
        <v>2346.33</v>
      </c>
      <c r="AH419" s="25">
        <f>AB419-AE419</f>
        <v>0</v>
      </c>
      <c r="AI419" s="25">
        <f>AG419+AH419</f>
        <v>2346.33</v>
      </c>
      <c r="AJ419" s="19" t="s">
        <v>61</v>
      </c>
    </row>
    <row r="420" spans="1:36" outlineLevel="3" x14ac:dyDescent="0.25">
      <c r="A420" s="102" t="s">
        <v>120</v>
      </c>
      <c r="B420" s="10">
        <v>11416.86</v>
      </c>
      <c r="C420" s="10">
        <v>601.29</v>
      </c>
      <c r="N420" s="23">
        <f>C420</f>
        <v>601.29</v>
      </c>
      <c r="O420" s="23">
        <f>SUM(B420:M420)</f>
        <v>12018.150000000001</v>
      </c>
      <c r="P420" s="129"/>
      <c r="Q420" s="130">
        <v>0</v>
      </c>
      <c r="R420" s="11">
        <f>IF(LEFT(AJ420,6)="Direct",N420,0)</f>
        <v>601.29</v>
      </c>
      <c r="S420" s="6">
        <f>N420-R420</f>
        <v>0</v>
      </c>
      <c r="T420" s="20">
        <f>R420+S420</f>
        <v>601.29</v>
      </c>
      <c r="U420" s="6">
        <f>IF(LEFT(AJ420,9)="direct-wa", N420,0)</f>
        <v>0</v>
      </c>
      <c r="V420" s="6">
        <f>IF(AJ420="direct-wa",0,N420*Q420)</f>
        <v>0</v>
      </c>
      <c r="W420" s="20">
        <f>U420+V420</f>
        <v>0</v>
      </c>
      <c r="X420" s="6">
        <f>IF(LEFT(AJ420,9)="direct-or",N420,0)</f>
        <v>601.29</v>
      </c>
      <c r="Y420" s="6">
        <f>S420-V420</f>
        <v>0</v>
      </c>
      <c r="Z420" s="20">
        <f>X420+Y420</f>
        <v>601.29</v>
      </c>
      <c r="AA420" s="25">
        <f>IF(LEFT(AJ420,6)="Direct",O420,0)</f>
        <v>12018.150000000001</v>
      </c>
      <c r="AB420" s="25">
        <f>O420-AA420</f>
        <v>0</v>
      </c>
      <c r="AC420" s="25">
        <f>AA420+AB420</f>
        <v>12018.150000000001</v>
      </c>
      <c r="AD420" s="25">
        <f>IF(LEFT(AJ420,9)="direct-wa", O420,0)</f>
        <v>0</v>
      </c>
      <c r="AE420" s="25">
        <f>IF(AJ420="direct-wa",0,O420*Q420)</f>
        <v>0</v>
      </c>
      <c r="AF420" s="25">
        <f>AD420+AE420</f>
        <v>0</v>
      </c>
      <c r="AG420" s="25">
        <f>IF(LEFT(AJ420,9)="direct-or",O420,0)</f>
        <v>12018.150000000001</v>
      </c>
      <c r="AH420" s="25">
        <f>AB420-AE420</f>
        <v>0</v>
      </c>
      <c r="AI420" s="25">
        <f>AG420+AH420</f>
        <v>12018.150000000001</v>
      </c>
      <c r="AJ420" s="19" t="s">
        <v>61</v>
      </c>
    </row>
    <row r="421" spans="1:36" outlineLevel="3" x14ac:dyDescent="0.25">
      <c r="A421" s="102" t="s">
        <v>120</v>
      </c>
      <c r="B421" s="10">
        <v>2913.48</v>
      </c>
      <c r="C421" s="10">
        <v>855.14</v>
      </c>
      <c r="N421" s="23">
        <f>C421</f>
        <v>855.14</v>
      </c>
      <c r="O421" s="23">
        <f>SUM(B421:M421)</f>
        <v>3768.62</v>
      </c>
      <c r="P421" s="129"/>
      <c r="Q421" s="130">
        <v>0</v>
      </c>
      <c r="R421" s="11">
        <f>IF(LEFT(AJ421,6)="Direct",N421,0)</f>
        <v>855.14</v>
      </c>
      <c r="S421" s="6">
        <f>N421-R421</f>
        <v>0</v>
      </c>
      <c r="T421" s="20">
        <f>R421+S421</f>
        <v>855.14</v>
      </c>
      <c r="U421" s="6">
        <f>IF(LEFT(AJ421,9)="direct-wa", N421,0)</f>
        <v>0</v>
      </c>
      <c r="V421" s="6">
        <f>IF(AJ421="direct-wa",0,N421*Q421)</f>
        <v>0</v>
      </c>
      <c r="W421" s="20">
        <f>U421+V421</f>
        <v>0</v>
      </c>
      <c r="X421" s="6">
        <f>IF(LEFT(AJ421,9)="direct-or",N421,0)</f>
        <v>855.14</v>
      </c>
      <c r="Y421" s="6">
        <f>S421-V421</f>
        <v>0</v>
      </c>
      <c r="Z421" s="20">
        <f>X421+Y421</f>
        <v>855.14</v>
      </c>
      <c r="AA421" s="25">
        <f>IF(LEFT(AJ421,6)="Direct",O421,0)</f>
        <v>3768.62</v>
      </c>
      <c r="AB421" s="25">
        <f>O421-AA421</f>
        <v>0</v>
      </c>
      <c r="AC421" s="25">
        <f>AA421+AB421</f>
        <v>3768.62</v>
      </c>
      <c r="AD421" s="25">
        <f>IF(LEFT(AJ421,9)="direct-wa", O421,0)</f>
        <v>0</v>
      </c>
      <c r="AE421" s="25">
        <f>IF(AJ421="direct-wa",0,O421*Q421)</f>
        <v>0</v>
      </c>
      <c r="AF421" s="25">
        <f>AD421+AE421</f>
        <v>0</v>
      </c>
      <c r="AG421" s="25">
        <f>IF(LEFT(AJ421,9)="direct-or",O421,0)</f>
        <v>3768.62</v>
      </c>
      <c r="AH421" s="25">
        <f>AB421-AE421</f>
        <v>0</v>
      </c>
      <c r="AI421" s="25">
        <f>AG421+AH421</f>
        <v>3768.62</v>
      </c>
      <c r="AJ421" s="19" t="s">
        <v>61</v>
      </c>
    </row>
    <row r="422" spans="1:36" outlineLevel="3" x14ac:dyDescent="0.25">
      <c r="A422" s="102" t="s">
        <v>120</v>
      </c>
      <c r="B422" s="10">
        <v>16430.810000000001</v>
      </c>
      <c r="C422" s="10">
        <v>36998.660000000003</v>
      </c>
      <c r="N422" s="23">
        <f>C422</f>
        <v>36998.660000000003</v>
      </c>
      <c r="O422" s="23">
        <f>SUM(B422:M422)</f>
        <v>53429.47</v>
      </c>
      <c r="P422" s="129"/>
      <c r="Q422" s="130">
        <v>0</v>
      </c>
      <c r="R422" s="11">
        <f>IF(LEFT(AJ422,6)="Direct",N422,0)</f>
        <v>36998.660000000003</v>
      </c>
      <c r="S422" s="6">
        <f>N422-R422</f>
        <v>0</v>
      </c>
      <c r="T422" s="20">
        <f>R422+S422</f>
        <v>36998.660000000003</v>
      </c>
      <c r="U422" s="6">
        <f>IF(LEFT(AJ422,9)="direct-wa", N422,0)</f>
        <v>0</v>
      </c>
      <c r="V422" s="6">
        <f>IF(AJ422="direct-wa",0,N422*Q422)</f>
        <v>0</v>
      </c>
      <c r="W422" s="20">
        <f>U422+V422</f>
        <v>0</v>
      </c>
      <c r="X422" s="6">
        <f>IF(LEFT(AJ422,9)="direct-or",N422,0)</f>
        <v>36998.660000000003</v>
      </c>
      <c r="Y422" s="6">
        <f>S422-V422</f>
        <v>0</v>
      </c>
      <c r="Z422" s="20">
        <f>X422+Y422</f>
        <v>36998.660000000003</v>
      </c>
      <c r="AA422" s="25">
        <f>IF(LEFT(AJ422,6)="Direct",O422,0)</f>
        <v>53429.47</v>
      </c>
      <c r="AB422" s="25">
        <f>O422-AA422</f>
        <v>0</v>
      </c>
      <c r="AC422" s="25">
        <f>AA422+AB422</f>
        <v>53429.47</v>
      </c>
      <c r="AD422" s="25">
        <f>IF(LEFT(AJ422,9)="direct-wa", O422,0)</f>
        <v>0</v>
      </c>
      <c r="AE422" s="25">
        <f>IF(AJ422="direct-wa",0,O422*Q422)</f>
        <v>0</v>
      </c>
      <c r="AF422" s="25">
        <f>AD422+AE422</f>
        <v>0</v>
      </c>
      <c r="AG422" s="25">
        <f>IF(LEFT(AJ422,9)="direct-or",O422,0)</f>
        <v>53429.47</v>
      </c>
      <c r="AH422" s="25">
        <f>AB422-AE422</f>
        <v>0</v>
      </c>
      <c r="AI422" s="25">
        <f>AG422+AH422</f>
        <v>53429.47</v>
      </c>
      <c r="AJ422" s="19" t="s">
        <v>61</v>
      </c>
    </row>
    <row r="423" spans="1:36" outlineLevel="3" x14ac:dyDescent="0.25">
      <c r="A423" s="102" t="s">
        <v>120</v>
      </c>
      <c r="B423" s="10">
        <v>14860.59</v>
      </c>
      <c r="C423" s="10">
        <v>13216.13</v>
      </c>
      <c r="N423" s="23">
        <f>C423</f>
        <v>13216.13</v>
      </c>
      <c r="O423" s="23">
        <f>SUM(B423:M423)</f>
        <v>28076.720000000001</v>
      </c>
      <c r="P423" s="129"/>
      <c r="Q423" s="130">
        <v>0</v>
      </c>
      <c r="R423" s="11">
        <f>IF(LEFT(AJ423,6)="Direct",N423,0)</f>
        <v>13216.13</v>
      </c>
      <c r="S423" s="6">
        <f>N423-R423</f>
        <v>0</v>
      </c>
      <c r="T423" s="20">
        <f>R423+S423</f>
        <v>13216.13</v>
      </c>
      <c r="U423" s="6">
        <f>IF(LEFT(AJ423,9)="direct-wa", N423,0)</f>
        <v>0</v>
      </c>
      <c r="V423" s="6">
        <f>IF(AJ423="direct-wa",0,N423*Q423)</f>
        <v>0</v>
      </c>
      <c r="W423" s="20">
        <f>U423+V423</f>
        <v>0</v>
      </c>
      <c r="X423" s="6">
        <f>IF(LEFT(AJ423,9)="direct-or",N423,0)</f>
        <v>13216.13</v>
      </c>
      <c r="Y423" s="6">
        <f>S423-V423</f>
        <v>0</v>
      </c>
      <c r="Z423" s="20">
        <f>X423+Y423</f>
        <v>13216.13</v>
      </c>
      <c r="AA423" s="25">
        <f>IF(LEFT(AJ423,6)="Direct",O423,0)</f>
        <v>28076.720000000001</v>
      </c>
      <c r="AB423" s="25">
        <f>O423-AA423</f>
        <v>0</v>
      </c>
      <c r="AC423" s="25">
        <f>AA423+AB423</f>
        <v>28076.720000000001</v>
      </c>
      <c r="AD423" s="25">
        <f>IF(LEFT(AJ423,9)="direct-wa", O423,0)</f>
        <v>0</v>
      </c>
      <c r="AE423" s="25">
        <f>IF(AJ423="direct-wa",0,O423*Q423)</f>
        <v>0</v>
      </c>
      <c r="AF423" s="25">
        <f>AD423+AE423</f>
        <v>0</v>
      </c>
      <c r="AG423" s="25">
        <f>IF(LEFT(AJ423,9)="direct-or",O423,0)</f>
        <v>28076.720000000001</v>
      </c>
      <c r="AH423" s="25">
        <f>AB423-AE423</f>
        <v>0</v>
      </c>
      <c r="AI423" s="25">
        <f>AG423+AH423</f>
        <v>28076.720000000001</v>
      </c>
      <c r="AJ423" s="19" t="s">
        <v>61</v>
      </c>
    </row>
    <row r="424" spans="1:36" outlineLevel="2" x14ac:dyDescent="0.25">
      <c r="A424" s="102"/>
      <c r="B424" s="108"/>
      <c r="C424" s="108"/>
      <c r="D424" s="101"/>
      <c r="E424" s="101"/>
      <c r="F424" s="101"/>
      <c r="G424" s="101"/>
      <c r="H424" s="101"/>
      <c r="I424" s="101"/>
      <c r="J424" s="101"/>
      <c r="K424" s="101"/>
      <c r="L424" s="101"/>
      <c r="M424" s="101"/>
      <c r="N424" s="109"/>
      <c r="O424" s="109"/>
      <c r="P424" s="129"/>
      <c r="Q424" s="130"/>
      <c r="R424" s="11">
        <f t="shared" ref="R424:Z424" si="540">SUBTOTAL(9,R419:R423)</f>
        <v>52205.700000000004</v>
      </c>
      <c r="S424" s="6">
        <f t="shared" si="540"/>
        <v>0</v>
      </c>
      <c r="T424" s="20">
        <f t="shared" si="540"/>
        <v>52205.700000000004</v>
      </c>
      <c r="U424" s="6">
        <f t="shared" si="540"/>
        <v>0</v>
      </c>
      <c r="V424" s="6">
        <f t="shared" si="540"/>
        <v>0</v>
      </c>
      <c r="W424" s="20">
        <f t="shared" si="540"/>
        <v>0</v>
      </c>
      <c r="X424" s="6">
        <f t="shared" si="540"/>
        <v>52205.700000000004</v>
      </c>
      <c r="Y424" s="6">
        <f t="shared" si="540"/>
        <v>0</v>
      </c>
      <c r="Z424" s="20">
        <f t="shared" si="540"/>
        <v>52205.700000000004</v>
      </c>
      <c r="AA424" s="25"/>
      <c r="AB424" s="25"/>
      <c r="AC424" s="25"/>
      <c r="AD424" s="25"/>
      <c r="AE424" s="25"/>
      <c r="AF424" s="25"/>
      <c r="AG424" s="25"/>
      <c r="AH424" s="25"/>
      <c r="AI424" s="25"/>
      <c r="AJ424" s="131" t="s">
        <v>267</v>
      </c>
    </row>
    <row r="425" spans="1:36" outlineLevel="3" x14ac:dyDescent="0.25">
      <c r="A425" s="102" t="s">
        <v>120</v>
      </c>
      <c r="B425" s="10">
        <v>796.44</v>
      </c>
      <c r="C425" s="10">
        <v>489.23</v>
      </c>
      <c r="N425" s="23">
        <f>C425</f>
        <v>489.23</v>
      </c>
      <c r="O425" s="23">
        <f>SUM(B425:M425)</f>
        <v>1285.67</v>
      </c>
      <c r="P425" s="129"/>
      <c r="Q425" s="130">
        <v>1</v>
      </c>
      <c r="R425" s="11">
        <f>IF(LEFT(AJ425,6)="Direct",N425,0)</f>
        <v>489.23</v>
      </c>
      <c r="S425" s="6">
        <f>N425-R425</f>
        <v>0</v>
      </c>
      <c r="T425" s="20">
        <f>R425+S425</f>
        <v>489.23</v>
      </c>
      <c r="U425" s="6">
        <f>IF(LEFT(AJ425,9)="direct-wa", N425,0)</f>
        <v>489.23</v>
      </c>
      <c r="V425" s="6">
        <f>IF(AJ425="direct-wa",0,N425*Q425)</f>
        <v>0</v>
      </c>
      <c r="W425" s="20">
        <f>U425+V425</f>
        <v>489.23</v>
      </c>
      <c r="X425" s="6">
        <f>IF(LEFT(AJ425,9)="direct-or",N425,0)</f>
        <v>0</v>
      </c>
      <c r="Y425" s="6">
        <f>S425-V425</f>
        <v>0</v>
      </c>
      <c r="Z425" s="20">
        <f>X425+Y425</f>
        <v>0</v>
      </c>
      <c r="AA425" s="25">
        <f>IF(LEFT(AJ425,6)="Direct",O425,0)</f>
        <v>1285.67</v>
      </c>
      <c r="AB425" s="25">
        <f>O425-AA425</f>
        <v>0</v>
      </c>
      <c r="AC425" s="25">
        <f>AA425+AB425</f>
        <v>1285.67</v>
      </c>
      <c r="AD425" s="25">
        <f>IF(LEFT(AJ425,9)="direct-wa", O425,0)</f>
        <v>1285.67</v>
      </c>
      <c r="AE425" s="25">
        <f>IF(AJ425="direct-wa",0,O425*Q425)</f>
        <v>0</v>
      </c>
      <c r="AF425" s="25">
        <f>AD425+AE425</f>
        <v>1285.67</v>
      </c>
      <c r="AG425" s="25">
        <f>IF(LEFT(AJ425,9)="direct-or",O425,0)</f>
        <v>0</v>
      </c>
      <c r="AH425" s="25">
        <f>AB425-AE425</f>
        <v>0</v>
      </c>
      <c r="AI425" s="25">
        <f>AG425+AH425</f>
        <v>0</v>
      </c>
      <c r="AJ425" s="19" t="s">
        <v>66</v>
      </c>
    </row>
    <row r="426" spans="1:36" outlineLevel="2" x14ac:dyDescent="0.25">
      <c r="A426" s="102"/>
      <c r="B426" s="108"/>
      <c r="C426" s="108"/>
      <c r="D426" s="101"/>
      <c r="E426" s="101"/>
      <c r="F426" s="101"/>
      <c r="G426" s="101"/>
      <c r="H426" s="101"/>
      <c r="I426" s="101"/>
      <c r="J426" s="101"/>
      <c r="K426" s="101"/>
      <c r="L426" s="101"/>
      <c r="M426" s="101"/>
      <c r="N426" s="109"/>
      <c r="O426" s="109"/>
      <c r="P426" s="129"/>
      <c r="Q426" s="130"/>
      <c r="R426" s="11">
        <f t="shared" ref="R426:Z426" si="541">SUBTOTAL(9,R425:R425)</f>
        <v>489.23</v>
      </c>
      <c r="S426" s="6">
        <f t="shared" si="541"/>
        <v>0</v>
      </c>
      <c r="T426" s="20">
        <f t="shared" si="541"/>
        <v>489.23</v>
      </c>
      <c r="U426" s="6">
        <f t="shared" si="541"/>
        <v>489.23</v>
      </c>
      <c r="V426" s="6">
        <f t="shared" si="541"/>
        <v>0</v>
      </c>
      <c r="W426" s="20">
        <f t="shared" si="541"/>
        <v>489.23</v>
      </c>
      <c r="X426" s="6">
        <f t="shared" si="541"/>
        <v>0</v>
      </c>
      <c r="Y426" s="6">
        <f t="shared" si="541"/>
        <v>0</v>
      </c>
      <c r="Z426" s="20">
        <f t="shared" si="541"/>
        <v>0</v>
      </c>
      <c r="AA426" s="25"/>
      <c r="AB426" s="25"/>
      <c r="AC426" s="25"/>
      <c r="AD426" s="25"/>
      <c r="AE426" s="25"/>
      <c r="AF426" s="25"/>
      <c r="AG426" s="25"/>
      <c r="AH426" s="25"/>
      <c r="AI426" s="25"/>
      <c r="AJ426" s="131" t="s">
        <v>272</v>
      </c>
    </row>
    <row r="427" spans="1:36" outlineLevel="3" x14ac:dyDescent="0.25">
      <c r="A427" s="102" t="s">
        <v>120</v>
      </c>
      <c r="B427" s="10"/>
      <c r="C427" s="10"/>
      <c r="N427" s="23">
        <f>C427</f>
        <v>0</v>
      </c>
      <c r="O427" s="23">
        <f>SUM(B427:M427)</f>
        <v>0</v>
      </c>
      <c r="P427" s="129"/>
      <c r="Q427" s="130">
        <v>7.9699999999999993E-2</v>
      </c>
      <c r="R427" s="11">
        <f>IF(LEFT(AJ427,6)="Direct",N427,0)</f>
        <v>0</v>
      </c>
      <c r="S427" s="6">
        <f>N427-R427</f>
        <v>0</v>
      </c>
      <c r="T427" s="20">
        <f>R427+S427</f>
        <v>0</v>
      </c>
      <c r="U427" s="6">
        <f>IF(LEFT(AJ427,9)="direct-wa", N427,0)</f>
        <v>0</v>
      </c>
      <c r="V427" s="6">
        <f>IF(AJ427="direct-wa",0,N427*Q427)</f>
        <v>0</v>
      </c>
      <c r="W427" s="20">
        <f>U427+V427</f>
        <v>0</v>
      </c>
      <c r="X427" s="6">
        <f>IF(LEFT(AJ427,9)="direct-or",N427,0)</f>
        <v>0</v>
      </c>
      <c r="Y427" s="6">
        <f>S427-V427</f>
        <v>0</v>
      </c>
      <c r="Z427" s="20">
        <f>X427+Y427</f>
        <v>0</v>
      </c>
      <c r="AA427" s="25">
        <f>IF(LEFT(AJ427,6)="Direct",O427,0)</f>
        <v>0</v>
      </c>
      <c r="AB427" s="25">
        <f>O427-AA427</f>
        <v>0</v>
      </c>
      <c r="AC427" s="25">
        <f>AA427+AB427</f>
        <v>0</v>
      </c>
      <c r="AD427" s="25">
        <f>IF(LEFT(AJ427,9)="direct-wa", O427,0)</f>
        <v>0</v>
      </c>
      <c r="AE427" s="25">
        <f>IF(AJ427="direct-wa",0,O427*Q427)</f>
        <v>0</v>
      </c>
      <c r="AF427" s="25">
        <f>AD427+AE427</f>
        <v>0</v>
      </c>
      <c r="AG427" s="25">
        <f>IF(LEFT(AJ427,9)="direct-or",O427,0)</f>
        <v>0</v>
      </c>
      <c r="AH427" s="25">
        <f>AB427-AE427</f>
        <v>0</v>
      </c>
      <c r="AI427" s="25">
        <f>AG427+AH427</f>
        <v>0</v>
      </c>
      <c r="AJ427" s="19" t="s">
        <v>48</v>
      </c>
    </row>
    <row r="428" spans="1:36" outlineLevel="3" x14ac:dyDescent="0.25">
      <c r="A428" s="102" t="s">
        <v>120</v>
      </c>
      <c r="B428" s="10">
        <v>5278.86</v>
      </c>
      <c r="C428" s="10">
        <v>7336.66</v>
      </c>
      <c r="N428" s="23">
        <f>C428</f>
        <v>7336.66</v>
      </c>
      <c r="O428" s="23">
        <f>SUM(B428:M428)</f>
        <v>12615.52</v>
      </c>
      <c r="P428" s="129"/>
      <c r="Q428" s="130">
        <v>7.9699999999999993E-2</v>
      </c>
      <c r="R428" s="11">
        <f>IF(LEFT(AJ428,6)="Direct",N428,0)</f>
        <v>0</v>
      </c>
      <c r="S428" s="6">
        <f>N428-R428</f>
        <v>7336.66</v>
      </c>
      <c r="T428" s="20">
        <f>R428+S428</f>
        <v>7336.66</v>
      </c>
      <c r="U428" s="6">
        <f>IF(LEFT(AJ428,9)="direct-wa", N428,0)</f>
        <v>0</v>
      </c>
      <c r="V428" s="6">
        <f>IF(AJ428="direct-wa",0,N428*Q428)</f>
        <v>584.7318019999999</v>
      </c>
      <c r="W428" s="20">
        <f>U428+V428</f>
        <v>584.7318019999999</v>
      </c>
      <c r="X428" s="6">
        <f>IF(LEFT(AJ428,9)="direct-or",N428,0)</f>
        <v>0</v>
      </c>
      <c r="Y428" s="6">
        <f>S428-V428</f>
        <v>6751.9281979999996</v>
      </c>
      <c r="Z428" s="20">
        <f>X428+Y428</f>
        <v>6751.9281979999996</v>
      </c>
      <c r="AA428" s="25">
        <f>IF(LEFT(AJ428,6)="Direct",O428,0)</f>
        <v>0</v>
      </c>
      <c r="AB428" s="25">
        <f>O428-AA428</f>
        <v>12615.52</v>
      </c>
      <c r="AC428" s="25">
        <f>AA428+AB428</f>
        <v>12615.52</v>
      </c>
      <c r="AD428" s="25">
        <f>IF(LEFT(AJ428,9)="direct-wa", O428,0)</f>
        <v>0</v>
      </c>
      <c r="AE428" s="25">
        <f>IF(AJ428="direct-wa",0,O428*Q428)</f>
        <v>1005.4569439999999</v>
      </c>
      <c r="AF428" s="25">
        <f>AD428+AE428</f>
        <v>1005.4569439999999</v>
      </c>
      <c r="AG428" s="25">
        <f>IF(LEFT(AJ428,9)="direct-or",O428,0)</f>
        <v>0</v>
      </c>
      <c r="AH428" s="25">
        <f>AB428-AE428</f>
        <v>11610.063056000001</v>
      </c>
      <c r="AI428" s="25">
        <f>AG428+AH428</f>
        <v>11610.063056000001</v>
      </c>
      <c r="AJ428" s="19" t="s">
        <v>48</v>
      </c>
    </row>
    <row r="429" spans="1:36" outlineLevel="2" x14ac:dyDescent="0.25">
      <c r="A429" s="102"/>
      <c r="B429" s="108"/>
      <c r="C429" s="108"/>
      <c r="D429" s="101"/>
      <c r="E429" s="101"/>
      <c r="F429" s="101"/>
      <c r="G429" s="101"/>
      <c r="H429" s="101"/>
      <c r="I429" s="101"/>
      <c r="J429" s="101"/>
      <c r="K429" s="101"/>
      <c r="L429" s="101"/>
      <c r="M429" s="101"/>
      <c r="N429" s="109"/>
      <c r="O429" s="109"/>
      <c r="P429" s="129"/>
      <c r="Q429" s="130"/>
      <c r="R429" s="11">
        <f t="shared" ref="R429:Z429" si="542">SUBTOTAL(9,R427:R428)</f>
        <v>0</v>
      </c>
      <c r="S429" s="6">
        <f t="shared" si="542"/>
        <v>7336.66</v>
      </c>
      <c r="T429" s="20">
        <f t="shared" si="542"/>
        <v>7336.66</v>
      </c>
      <c r="U429" s="6">
        <f t="shared" si="542"/>
        <v>0</v>
      </c>
      <c r="V429" s="6">
        <f t="shared" si="542"/>
        <v>584.7318019999999</v>
      </c>
      <c r="W429" s="20">
        <f t="shared" si="542"/>
        <v>584.7318019999999</v>
      </c>
      <c r="X429" s="6">
        <f t="shared" si="542"/>
        <v>0</v>
      </c>
      <c r="Y429" s="6">
        <f t="shared" si="542"/>
        <v>6751.9281979999996</v>
      </c>
      <c r="Z429" s="20">
        <f t="shared" si="542"/>
        <v>6751.9281979999996</v>
      </c>
      <c r="AA429" s="25"/>
      <c r="AB429" s="25"/>
      <c r="AC429" s="25"/>
      <c r="AD429" s="25"/>
      <c r="AE429" s="25"/>
      <c r="AF429" s="25"/>
      <c r="AG429" s="25"/>
      <c r="AH429" s="25"/>
      <c r="AI429" s="25"/>
      <c r="AJ429" s="131" t="s">
        <v>269</v>
      </c>
    </row>
    <row r="430" spans="1:36" outlineLevel="3" x14ac:dyDescent="0.25">
      <c r="A430" s="102" t="s">
        <v>120</v>
      </c>
      <c r="B430" s="10">
        <v>111.6</v>
      </c>
      <c r="C430" s="10"/>
      <c r="N430" s="23">
        <f>C430</f>
        <v>0</v>
      </c>
      <c r="O430" s="23">
        <f>SUM(B430:M430)</f>
        <v>111.6</v>
      </c>
      <c r="P430" s="129"/>
      <c r="Q430" s="130">
        <v>1.17E-2</v>
      </c>
      <c r="R430" s="11">
        <f>IF(LEFT(AJ430,6)="Direct",N430,0)</f>
        <v>0</v>
      </c>
      <c r="S430" s="6">
        <f>N430-R430</f>
        <v>0</v>
      </c>
      <c r="T430" s="20">
        <f>R430+S430</f>
        <v>0</v>
      </c>
      <c r="U430" s="6">
        <f>IF(LEFT(AJ430,9)="direct-wa", N430,0)</f>
        <v>0</v>
      </c>
      <c r="V430" s="6">
        <f>IF(AJ430="direct-wa",0,N430*Q430)</f>
        <v>0</v>
      </c>
      <c r="W430" s="20">
        <f>U430+V430</f>
        <v>0</v>
      </c>
      <c r="X430" s="6">
        <f>IF(LEFT(AJ430,9)="direct-or",N430,0)</f>
        <v>0</v>
      </c>
      <c r="Y430" s="6">
        <f>S430-V430</f>
        <v>0</v>
      </c>
      <c r="Z430" s="20">
        <f>X430+Y430</f>
        <v>0</v>
      </c>
      <c r="AA430" s="25">
        <f>IF(LEFT(AJ430,6)="Direct",O430,0)</f>
        <v>0</v>
      </c>
      <c r="AB430" s="25">
        <f>O430-AA430</f>
        <v>111.6</v>
      </c>
      <c r="AC430" s="25">
        <f>AA430+AB430</f>
        <v>111.6</v>
      </c>
      <c r="AD430" s="25">
        <f>IF(LEFT(AJ430,9)="direct-wa", O430,0)</f>
        <v>0</v>
      </c>
      <c r="AE430" s="25">
        <f>IF(AJ430="direct-wa",0,O430*Q430)</f>
        <v>1.30572</v>
      </c>
      <c r="AF430" s="25">
        <f>AD430+AE430</f>
        <v>1.30572</v>
      </c>
      <c r="AG430" s="25">
        <f>IF(LEFT(AJ430,9)="direct-or",O430,0)</f>
        <v>0</v>
      </c>
      <c r="AH430" s="25">
        <f>AB430-AE430</f>
        <v>110.29428</v>
      </c>
      <c r="AI430" s="25">
        <f>AG430+AH430</f>
        <v>110.29428</v>
      </c>
      <c r="AJ430" s="19" t="s">
        <v>262</v>
      </c>
    </row>
    <row r="431" spans="1:36" outlineLevel="3" x14ac:dyDescent="0.25">
      <c r="A431" s="102" t="s">
        <v>120</v>
      </c>
      <c r="B431" s="10">
        <v>19835.32</v>
      </c>
      <c r="C431" s="10">
        <v>2852.87</v>
      </c>
      <c r="N431" s="23">
        <f>C431</f>
        <v>2852.87</v>
      </c>
      <c r="O431" s="23">
        <f>SUM(B431:M431)</f>
        <v>22688.19</v>
      </c>
      <c r="P431" s="129"/>
      <c r="Q431" s="130">
        <v>1.17E-2</v>
      </c>
      <c r="R431" s="11">
        <f>IF(LEFT(AJ431,6)="Direct",N431,0)</f>
        <v>0</v>
      </c>
      <c r="S431" s="6">
        <f>N431-R431</f>
        <v>2852.87</v>
      </c>
      <c r="T431" s="20">
        <f>R431+S431</f>
        <v>2852.87</v>
      </c>
      <c r="U431" s="6">
        <f>IF(LEFT(AJ431,9)="direct-wa", N431,0)</f>
        <v>0</v>
      </c>
      <c r="V431" s="6">
        <f>IF(AJ431="direct-wa",0,N431*Q431)</f>
        <v>33.378579000000002</v>
      </c>
      <c r="W431" s="20">
        <f>U431+V431</f>
        <v>33.378579000000002</v>
      </c>
      <c r="X431" s="6">
        <f>IF(LEFT(AJ431,9)="direct-or",N431,0)</f>
        <v>0</v>
      </c>
      <c r="Y431" s="6">
        <f>S431-V431</f>
        <v>2819.4914209999997</v>
      </c>
      <c r="Z431" s="20">
        <f>X431+Y431</f>
        <v>2819.4914209999997</v>
      </c>
      <c r="AA431" s="25">
        <f>IF(LEFT(AJ431,6)="Direct",O431,0)</f>
        <v>0</v>
      </c>
      <c r="AB431" s="25">
        <f>O431-AA431</f>
        <v>22688.19</v>
      </c>
      <c r="AC431" s="25">
        <f>AA431+AB431</f>
        <v>22688.19</v>
      </c>
      <c r="AD431" s="25">
        <f>IF(LEFT(AJ431,9)="direct-wa", O431,0)</f>
        <v>0</v>
      </c>
      <c r="AE431" s="25">
        <f>IF(AJ431="direct-wa",0,O431*Q431)</f>
        <v>265.45182299999999</v>
      </c>
      <c r="AF431" s="25">
        <f>AD431+AE431</f>
        <v>265.45182299999999</v>
      </c>
      <c r="AG431" s="25">
        <f>IF(LEFT(AJ431,9)="direct-or",O431,0)</f>
        <v>0</v>
      </c>
      <c r="AH431" s="25">
        <f>AB431-AE431</f>
        <v>22422.738176999999</v>
      </c>
      <c r="AI431" s="25">
        <f>AG431+AH431</f>
        <v>22422.738176999999</v>
      </c>
      <c r="AJ431" s="19" t="s">
        <v>262</v>
      </c>
    </row>
    <row r="432" spans="1:36" outlineLevel="3" x14ac:dyDescent="0.25">
      <c r="A432" s="102" t="s">
        <v>120</v>
      </c>
      <c r="B432" s="10">
        <v>-1086.4000000000001</v>
      </c>
      <c r="C432" s="10"/>
      <c r="N432" s="23">
        <f>C432</f>
        <v>0</v>
      </c>
      <c r="O432" s="23">
        <f>SUM(B432:M432)</f>
        <v>-1086.4000000000001</v>
      </c>
      <c r="P432" s="129"/>
      <c r="Q432" s="130">
        <v>1.17E-2</v>
      </c>
      <c r="R432" s="11">
        <f>IF(LEFT(AJ432,6)="Direct",N432,0)</f>
        <v>0</v>
      </c>
      <c r="S432" s="6">
        <f>N432-R432</f>
        <v>0</v>
      </c>
      <c r="T432" s="20">
        <f>R432+S432</f>
        <v>0</v>
      </c>
      <c r="U432" s="6">
        <f>IF(LEFT(AJ432,9)="direct-wa", N432,0)</f>
        <v>0</v>
      </c>
      <c r="V432" s="6">
        <f>IF(AJ432="direct-wa",0,N432*Q432)</f>
        <v>0</v>
      </c>
      <c r="W432" s="20">
        <f>U432+V432</f>
        <v>0</v>
      </c>
      <c r="X432" s="6">
        <f>IF(LEFT(AJ432,9)="direct-or",N432,0)</f>
        <v>0</v>
      </c>
      <c r="Y432" s="6">
        <f>S432-V432</f>
        <v>0</v>
      </c>
      <c r="Z432" s="20">
        <f>X432+Y432</f>
        <v>0</v>
      </c>
      <c r="AA432" s="25">
        <f>IF(LEFT(AJ432,6)="Direct",O432,0)</f>
        <v>0</v>
      </c>
      <c r="AB432" s="25">
        <f>O432-AA432</f>
        <v>-1086.4000000000001</v>
      </c>
      <c r="AC432" s="25">
        <f>AA432+AB432</f>
        <v>-1086.4000000000001</v>
      </c>
      <c r="AD432" s="25">
        <f>IF(LEFT(AJ432,9)="direct-wa", O432,0)</f>
        <v>0</v>
      </c>
      <c r="AE432" s="25">
        <f>IF(AJ432="direct-wa",0,O432*Q432)</f>
        <v>-12.710880000000001</v>
      </c>
      <c r="AF432" s="25">
        <f>AD432+AE432</f>
        <v>-12.710880000000001</v>
      </c>
      <c r="AG432" s="25">
        <f>IF(LEFT(AJ432,9)="direct-or",O432,0)</f>
        <v>0</v>
      </c>
      <c r="AH432" s="25">
        <f>AB432-AE432</f>
        <v>-1073.68912</v>
      </c>
      <c r="AI432" s="25">
        <f>AG432+AH432</f>
        <v>-1073.68912</v>
      </c>
      <c r="AJ432" s="19" t="s">
        <v>262</v>
      </c>
    </row>
    <row r="433" spans="1:36" outlineLevel="2" x14ac:dyDescent="0.25">
      <c r="A433" s="102"/>
      <c r="B433" s="108"/>
      <c r="C433" s="108"/>
      <c r="D433" s="101"/>
      <c r="E433" s="101"/>
      <c r="F433" s="101"/>
      <c r="G433" s="101"/>
      <c r="H433" s="101"/>
      <c r="I433" s="101"/>
      <c r="J433" s="101"/>
      <c r="K433" s="101"/>
      <c r="L433" s="101"/>
      <c r="M433" s="101"/>
      <c r="N433" s="109"/>
      <c r="O433" s="109"/>
      <c r="P433" s="129"/>
      <c r="Q433" s="130"/>
      <c r="R433" s="11">
        <f t="shared" ref="R433:Z433" si="543">SUBTOTAL(9,R430:R432)</f>
        <v>0</v>
      </c>
      <c r="S433" s="6">
        <f t="shared" si="543"/>
        <v>2852.87</v>
      </c>
      <c r="T433" s="20">
        <f t="shared" si="543"/>
        <v>2852.87</v>
      </c>
      <c r="U433" s="6">
        <f t="shared" si="543"/>
        <v>0</v>
      </c>
      <c r="V433" s="6">
        <f t="shared" si="543"/>
        <v>33.378579000000002</v>
      </c>
      <c r="W433" s="20">
        <f t="shared" si="543"/>
        <v>33.378579000000002</v>
      </c>
      <c r="X433" s="6">
        <f t="shared" si="543"/>
        <v>0</v>
      </c>
      <c r="Y433" s="6">
        <f t="shared" si="543"/>
        <v>2819.4914209999997</v>
      </c>
      <c r="Z433" s="20">
        <f t="shared" si="543"/>
        <v>2819.4914209999997</v>
      </c>
      <c r="AA433" s="25"/>
      <c r="AB433" s="25"/>
      <c r="AC433" s="25"/>
      <c r="AD433" s="25"/>
      <c r="AE433" s="25"/>
      <c r="AF433" s="25"/>
      <c r="AG433" s="25"/>
      <c r="AH433" s="25"/>
      <c r="AI433" s="25"/>
      <c r="AJ433" s="131" t="s">
        <v>270</v>
      </c>
    </row>
    <row r="434" spans="1:36" outlineLevel="1" x14ac:dyDescent="0.25">
      <c r="A434" s="128" t="s">
        <v>119</v>
      </c>
      <c r="B434" s="132"/>
      <c r="C434" s="132"/>
      <c r="D434" s="120"/>
      <c r="E434" s="120"/>
      <c r="F434" s="120"/>
      <c r="G434" s="120"/>
      <c r="H434" s="120"/>
      <c r="I434" s="120"/>
      <c r="J434" s="120"/>
      <c r="K434" s="120"/>
      <c r="L434" s="120"/>
      <c r="M434" s="120"/>
      <c r="N434" s="121"/>
      <c r="O434" s="121"/>
      <c r="P434" s="133"/>
      <c r="Q434" s="134"/>
      <c r="R434" s="124">
        <f t="shared" ref="R434:Z434" si="544">SUBTOTAL(9,R412:R432)</f>
        <v>52694.930000000008</v>
      </c>
      <c r="S434" s="125">
        <f t="shared" si="544"/>
        <v>13992.059999999998</v>
      </c>
      <c r="T434" s="126">
        <f t="shared" si="544"/>
        <v>66686.990000000005</v>
      </c>
      <c r="U434" s="125">
        <f t="shared" si="544"/>
        <v>489.23</v>
      </c>
      <c r="V434" s="125">
        <f t="shared" si="544"/>
        <v>1019.0938689999998</v>
      </c>
      <c r="W434" s="126">
        <f t="shared" si="544"/>
        <v>1508.3238690000001</v>
      </c>
      <c r="X434" s="125">
        <f t="shared" si="544"/>
        <v>52205.700000000004</v>
      </c>
      <c r="Y434" s="125">
        <f t="shared" si="544"/>
        <v>12972.966130999997</v>
      </c>
      <c r="Z434" s="126">
        <f t="shared" si="544"/>
        <v>65178.666130999998</v>
      </c>
      <c r="AA434" s="125"/>
      <c r="AB434" s="125"/>
      <c r="AC434" s="125"/>
      <c r="AD434" s="125"/>
      <c r="AE434" s="125"/>
      <c r="AF434" s="125"/>
      <c r="AG434" s="125"/>
      <c r="AH434" s="125"/>
      <c r="AI434" s="125"/>
      <c r="AJ434" s="135"/>
    </row>
    <row r="435" spans="1:36" outlineLevel="3" x14ac:dyDescent="0.25">
      <c r="A435" s="102" t="s">
        <v>122</v>
      </c>
      <c r="B435" s="10">
        <v>48</v>
      </c>
      <c r="C435" s="10"/>
      <c r="N435" s="23">
        <f>C435</f>
        <v>0</v>
      </c>
      <c r="O435" s="23">
        <f>SUM(B435:M435)</f>
        <v>48</v>
      </c>
      <c r="P435" s="129"/>
      <c r="Q435" s="130">
        <v>0.1013</v>
      </c>
      <c r="R435" s="11">
        <f>IF(LEFT(AJ435,6)="Direct",N435,0)</f>
        <v>0</v>
      </c>
      <c r="S435" s="6">
        <f>N435-R435</f>
        <v>0</v>
      </c>
      <c r="T435" s="20">
        <f>R435+S435</f>
        <v>0</v>
      </c>
      <c r="U435" s="6">
        <f>IF(LEFT(AJ435,9)="direct-wa", N435,0)</f>
        <v>0</v>
      </c>
      <c r="V435" s="6">
        <f>IF(AJ435="direct-wa",0,N435*Q435)</f>
        <v>0</v>
      </c>
      <c r="W435" s="20">
        <f>U435+V435</f>
        <v>0</v>
      </c>
      <c r="X435" s="6">
        <f>IF(LEFT(AJ435,9)="direct-or",N435,0)</f>
        <v>0</v>
      </c>
      <c r="Y435" s="6">
        <f>S435-V435</f>
        <v>0</v>
      </c>
      <c r="Z435" s="20">
        <f>X435+Y435</f>
        <v>0</v>
      </c>
      <c r="AA435" s="25">
        <f>IF(LEFT(AJ435,6)="Direct",O435,0)</f>
        <v>0</v>
      </c>
      <c r="AB435" s="25">
        <f>O435-AA435</f>
        <v>48</v>
      </c>
      <c r="AC435" s="25">
        <f>AA435+AB435</f>
        <v>48</v>
      </c>
      <c r="AD435" s="25">
        <f>IF(LEFT(AJ435,9)="direct-wa", O435,0)</f>
        <v>0</v>
      </c>
      <c r="AE435" s="25">
        <f>IF(AJ435="direct-wa",0,O435*Q435)</f>
        <v>4.8624000000000001</v>
      </c>
      <c r="AF435" s="25">
        <f>AD435+AE435</f>
        <v>4.8624000000000001</v>
      </c>
      <c r="AG435" s="25">
        <f>IF(LEFT(AJ435,9)="direct-or",O435,0)</f>
        <v>0</v>
      </c>
      <c r="AH435" s="25">
        <f>AB435-AE435</f>
        <v>43.137599999999999</v>
      </c>
      <c r="AI435" s="25">
        <f>AG435+AH435</f>
        <v>43.137599999999999</v>
      </c>
      <c r="AJ435" s="19" t="s">
        <v>52</v>
      </c>
    </row>
    <row r="436" spans="1:36" outlineLevel="3" x14ac:dyDescent="0.25">
      <c r="A436" s="102" t="s">
        <v>122</v>
      </c>
      <c r="B436" s="10">
        <v>12.95</v>
      </c>
      <c r="C436" s="10"/>
      <c r="N436" s="23">
        <f>C436</f>
        <v>0</v>
      </c>
      <c r="O436" s="23">
        <f>SUM(B436:M436)</f>
        <v>12.95</v>
      </c>
      <c r="P436" s="129"/>
      <c r="Q436" s="130">
        <v>0.1013</v>
      </c>
      <c r="R436" s="11">
        <f>IF(LEFT(AJ436,6)="Direct",N436,0)</f>
        <v>0</v>
      </c>
      <c r="S436" s="6">
        <f>N436-R436</f>
        <v>0</v>
      </c>
      <c r="T436" s="20">
        <f>R436+S436</f>
        <v>0</v>
      </c>
      <c r="U436" s="6">
        <f>IF(LEFT(AJ436,9)="direct-wa", N436,0)</f>
        <v>0</v>
      </c>
      <c r="V436" s="6">
        <f>IF(AJ436="direct-wa",0,N436*Q436)</f>
        <v>0</v>
      </c>
      <c r="W436" s="20">
        <f>U436+V436</f>
        <v>0</v>
      </c>
      <c r="X436" s="6">
        <f>IF(LEFT(AJ436,9)="direct-or",N436,0)</f>
        <v>0</v>
      </c>
      <c r="Y436" s="6">
        <f>S436-V436</f>
        <v>0</v>
      </c>
      <c r="Z436" s="20">
        <f>X436+Y436</f>
        <v>0</v>
      </c>
      <c r="AA436" s="25">
        <f>IF(LEFT(AJ436,6)="Direct",O436,0)</f>
        <v>0</v>
      </c>
      <c r="AB436" s="25">
        <f>O436-AA436</f>
        <v>12.95</v>
      </c>
      <c r="AC436" s="25">
        <f>AA436+AB436</f>
        <v>12.95</v>
      </c>
      <c r="AD436" s="25">
        <f>IF(LEFT(AJ436,9)="direct-wa", O436,0)</f>
        <v>0</v>
      </c>
      <c r="AE436" s="25">
        <f>IF(AJ436="direct-wa",0,O436*Q436)</f>
        <v>1.3118349999999999</v>
      </c>
      <c r="AF436" s="25">
        <f>AD436+AE436</f>
        <v>1.3118349999999999</v>
      </c>
      <c r="AG436" s="25">
        <f>IF(LEFT(AJ436,9)="direct-or",O436,0)</f>
        <v>0</v>
      </c>
      <c r="AH436" s="25">
        <f>AB436-AE436</f>
        <v>11.638164999999999</v>
      </c>
      <c r="AI436" s="25">
        <f>AG436+AH436</f>
        <v>11.638164999999999</v>
      </c>
      <c r="AJ436" s="19" t="s">
        <v>52</v>
      </c>
    </row>
    <row r="437" spans="1:36" outlineLevel="2" x14ac:dyDescent="0.25">
      <c r="A437" s="102"/>
      <c r="B437" s="108"/>
      <c r="C437" s="108"/>
      <c r="D437" s="101"/>
      <c r="E437" s="101"/>
      <c r="F437" s="101"/>
      <c r="G437" s="101"/>
      <c r="H437" s="101"/>
      <c r="I437" s="101"/>
      <c r="J437" s="101"/>
      <c r="K437" s="101"/>
      <c r="L437" s="101"/>
      <c r="M437" s="101"/>
      <c r="N437" s="109"/>
      <c r="O437" s="109"/>
      <c r="P437" s="129"/>
      <c r="Q437" s="130"/>
      <c r="R437" s="11">
        <f t="shared" ref="R437:Z437" si="545">SUBTOTAL(9,R435:R436)</f>
        <v>0</v>
      </c>
      <c r="S437" s="6">
        <f t="shared" si="545"/>
        <v>0</v>
      </c>
      <c r="T437" s="20">
        <f t="shared" si="545"/>
        <v>0</v>
      </c>
      <c r="U437" s="6">
        <f t="shared" si="545"/>
        <v>0</v>
      </c>
      <c r="V437" s="6">
        <f t="shared" si="545"/>
        <v>0</v>
      </c>
      <c r="W437" s="20">
        <f t="shared" si="545"/>
        <v>0</v>
      </c>
      <c r="X437" s="6">
        <f t="shared" si="545"/>
        <v>0</v>
      </c>
      <c r="Y437" s="6">
        <f t="shared" si="545"/>
        <v>0</v>
      </c>
      <c r="Z437" s="20">
        <f t="shared" si="545"/>
        <v>0</v>
      </c>
      <c r="AA437" s="25"/>
      <c r="AB437" s="25"/>
      <c r="AC437" s="25"/>
      <c r="AD437" s="25"/>
      <c r="AE437" s="25"/>
      <c r="AF437" s="25"/>
      <c r="AG437" s="25"/>
      <c r="AH437" s="25"/>
      <c r="AI437" s="25"/>
      <c r="AJ437" s="131" t="s">
        <v>268</v>
      </c>
    </row>
    <row r="438" spans="1:36" outlineLevel="3" x14ac:dyDescent="0.25">
      <c r="A438" s="102" t="s">
        <v>122</v>
      </c>
      <c r="B438" s="10">
        <v>6752.43</v>
      </c>
      <c r="C438" s="10">
        <v>10646.91</v>
      </c>
      <c r="N438" s="23">
        <f t="shared" ref="N438:N445" si="546">C438</f>
        <v>10646.91</v>
      </c>
      <c r="O438" s="23">
        <f t="shared" ref="O438:O445" si="547">SUM(B438:M438)</f>
        <v>17399.34</v>
      </c>
      <c r="P438" s="129"/>
      <c r="Q438" s="130">
        <v>0.1086</v>
      </c>
      <c r="R438" s="11">
        <f t="shared" ref="R438:R445" si="548">IF(LEFT(AJ438,6)="Direct",N438,0)</f>
        <v>0</v>
      </c>
      <c r="S438" s="6">
        <f t="shared" ref="S438:S445" si="549">N438-R438</f>
        <v>10646.91</v>
      </c>
      <c r="T438" s="20">
        <f t="shared" ref="T438:T445" si="550">R438+S438</f>
        <v>10646.91</v>
      </c>
      <c r="U438" s="6">
        <f t="shared" ref="U438:U445" si="551">IF(LEFT(AJ438,9)="direct-wa", N438,0)</f>
        <v>0</v>
      </c>
      <c r="V438" s="6">
        <f t="shared" ref="V438:V445" si="552">IF(AJ438="direct-wa",0,N438*Q438)</f>
        <v>1156.254426</v>
      </c>
      <c r="W438" s="20">
        <f t="shared" ref="W438:W445" si="553">U438+V438</f>
        <v>1156.254426</v>
      </c>
      <c r="X438" s="6">
        <f t="shared" ref="X438:X445" si="554">IF(LEFT(AJ438,9)="direct-or",N438,0)</f>
        <v>0</v>
      </c>
      <c r="Y438" s="6">
        <f t="shared" ref="Y438:Y445" si="555">S438-V438</f>
        <v>9490.6555740000003</v>
      </c>
      <c r="Z438" s="20">
        <f t="shared" ref="Z438:Z445" si="556">X438+Y438</f>
        <v>9490.6555740000003</v>
      </c>
      <c r="AA438" s="25">
        <f t="shared" ref="AA438:AA445" si="557">IF(LEFT(AJ438,6)="Direct",O438,0)</f>
        <v>0</v>
      </c>
      <c r="AB438" s="25">
        <f t="shared" ref="AB438:AB445" si="558">O438-AA438</f>
        <v>17399.34</v>
      </c>
      <c r="AC438" s="25">
        <f t="shared" ref="AC438:AC445" si="559">AA438+AB438</f>
        <v>17399.34</v>
      </c>
      <c r="AD438" s="25">
        <f t="shared" ref="AD438:AD445" si="560">IF(LEFT(AJ438,9)="direct-wa", O438,0)</f>
        <v>0</v>
      </c>
      <c r="AE438" s="25">
        <f t="shared" ref="AE438:AE445" si="561">IF(AJ438="direct-wa",0,O438*Q438)</f>
        <v>1889.5683240000001</v>
      </c>
      <c r="AF438" s="25">
        <f t="shared" ref="AF438:AF445" si="562">AD438+AE438</f>
        <v>1889.5683240000001</v>
      </c>
      <c r="AG438" s="25">
        <f t="shared" ref="AG438:AG445" si="563">IF(LEFT(AJ438,9)="direct-or",O438,0)</f>
        <v>0</v>
      </c>
      <c r="AH438" s="25">
        <f t="shared" ref="AH438:AH445" si="564">AB438-AE438</f>
        <v>15509.771676</v>
      </c>
      <c r="AI438" s="25">
        <f t="shared" ref="AI438:AI445" si="565">AG438+AH438</f>
        <v>15509.771676</v>
      </c>
      <c r="AJ438" s="19" t="s">
        <v>60</v>
      </c>
    </row>
    <row r="439" spans="1:36" outlineLevel="3" x14ac:dyDescent="0.25">
      <c r="A439" s="102" t="s">
        <v>122</v>
      </c>
      <c r="B439" s="10">
        <v>1643.27</v>
      </c>
      <c r="C439" s="10">
        <v>944.01</v>
      </c>
      <c r="N439" s="23">
        <f t="shared" si="546"/>
        <v>944.01</v>
      </c>
      <c r="O439" s="23">
        <f t="shared" si="547"/>
        <v>2587.2799999999997</v>
      </c>
      <c r="P439" s="129"/>
      <c r="Q439" s="130">
        <v>0.1086</v>
      </c>
      <c r="R439" s="11">
        <f t="shared" si="548"/>
        <v>0</v>
      </c>
      <c r="S439" s="6">
        <f t="shared" si="549"/>
        <v>944.01</v>
      </c>
      <c r="T439" s="20">
        <f t="shared" si="550"/>
        <v>944.01</v>
      </c>
      <c r="U439" s="6">
        <f t="shared" si="551"/>
        <v>0</v>
      </c>
      <c r="V439" s="6">
        <f t="shared" si="552"/>
        <v>102.519486</v>
      </c>
      <c r="W439" s="20">
        <f t="shared" si="553"/>
        <v>102.519486</v>
      </c>
      <c r="X439" s="6">
        <f t="shared" si="554"/>
        <v>0</v>
      </c>
      <c r="Y439" s="6">
        <f t="shared" si="555"/>
        <v>841.49051399999996</v>
      </c>
      <c r="Z439" s="20">
        <f t="shared" si="556"/>
        <v>841.49051399999996</v>
      </c>
      <c r="AA439" s="25">
        <f t="shared" si="557"/>
        <v>0</v>
      </c>
      <c r="AB439" s="25">
        <f t="shared" si="558"/>
        <v>2587.2799999999997</v>
      </c>
      <c r="AC439" s="25">
        <f t="shared" si="559"/>
        <v>2587.2799999999997</v>
      </c>
      <c r="AD439" s="25">
        <f t="shared" si="560"/>
        <v>0</v>
      </c>
      <c r="AE439" s="25">
        <f t="shared" si="561"/>
        <v>280.97860799999995</v>
      </c>
      <c r="AF439" s="25">
        <f t="shared" si="562"/>
        <v>280.97860799999995</v>
      </c>
      <c r="AG439" s="25">
        <f t="shared" si="563"/>
        <v>0</v>
      </c>
      <c r="AH439" s="25">
        <f t="shared" si="564"/>
        <v>2306.3013919999999</v>
      </c>
      <c r="AI439" s="25">
        <f t="shared" si="565"/>
        <v>2306.3013919999999</v>
      </c>
      <c r="AJ439" s="19" t="s">
        <v>60</v>
      </c>
    </row>
    <row r="440" spans="1:36" outlineLevel="3" x14ac:dyDescent="0.25">
      <c r="A440" s="102" t="s">
        <v>122</v>
      </c>
      <c r="B440" s="10">
        <v>1430.14</v>
      </c>
      <c r="C440" s="10">
        <v>435.26</v>
      </c>
      <c r="N440" s="23">
        <f t="shared" si="546"/>
        <v>435.26</v>
      </c>
      <c r="O440" s="23">
        <f t="shared" si="547"/>
        <v>1865.4</v>
      </c>
      <c r="P440" s="129"/>
      <c r="Q440" s="130">
        <v>0.1086</v>
      </c>
      <c r="R440" s="11">
        <f t="shared" si="548"/>
        <v>0</v>
      </c>
      <c r="S440" s="6">
        <f t="shared" si="549"/>
        <v>435.26</v>
      </c>
      <c r="T440" s="20">
        <f t="shared" si="550"/>
        <v>435.26</v>
      </c>
      <c r="U440" s="6">
        <f t="shared" si="551"/>
        <v>0</v>
      </c>
      <c r="V440" s="6">
        <f t="shared" si="552"/>
        <v>47.269235999999999</v>
      </c>
      <c r="W440" s="20">
        <f t="shared" si="553"/>
        <v>47.269235999999999</v>
      </c>
      <c r="X440" s="6">
        <f t="shared" si="554"/>
        <v>0</v>
      </c>
      <c r="Y440" s="6">
        <f t="shared" si="555"/>
        <v>387.99076400000001</v>
      </c>
      <c r="Z440" s="20">
        <f t="shared" si="556"/>
        <v>387.99076400000001</v>
      </c>
      <c r="AA440" s="25">
        <f t="shared" si="557"/>
        <v>0</v>
      </c>
      <c r="AB440" s="25">
        <f t="shared" si="558"/>
        <v>1865.4</v>
      </c>
      <c r="AC440" s="25">
        <f t="shared" si="559"/>
        <v>1865.4</v>
      </c>
      <c r="AD440" s="25">
        <f t="shared" si="560"/>
        <v>0</v>
      </c>
      <c r="AE440" s="25">
        <f t="shared" si="561"/>
        <v>202.58244000000002</v>
      </c>
      <c r="AF440" s="25">
        <f t="shared" si="562"/>
        <v>202.58244000000002</v>
      </c>
      <c r="AG440" s="25">
        <f t="shared" si="563"/>
        <v>0</v>
      </c>
      <c r="AH440" s="25">
        <f t="shared" si="564"/>
        <v>1662.81756</v>
      </c>
      <c r="AI440" s="25">
        <f t="shared" si="565"/>
        <v>1662.81756</v>
      </c>
      <c r="AJ440" s="19" t="s">
        <v>60</v>
      </c>
    </row>
    <row r="441" spans="1:36" outlineLevel="3" x14ac:dyDescent="0.25">
      <c r="A441" s="102" t="s">
        <v>122</v>
      </c>
      <c r="B441" s="10">
        <v>8446.2199999999993</v>
      </c>
      <c r="C441" s="10">
        <v>10283.15</v>
      </c>
      <c r="N441" s="23">
        <f t="shared" si="546"/>
        <v>10283.15</v>
      </c>
      <c r="O441" s="23">
        <f t="shared" si="547"/>
        <v>18729.37</v>
      </c>
      <c r="P441" s="129"/>
      <c r="Q441" s="130">
        <v>0.1086</v>
      </c>
      <c r="R441" s="11">
        <f t="shared" si="548"/>
        <v>0</v>
      </c>
      <c r="S441" s="6">
        <f t="shared" si="549"/>
        <v>10283.15</v>
      </c>
      <c r="T441" s="20">
        <f t="shared" si="550"/>
        <v>10283.15</v>
      </c>
      <c r="U441" s="6">
        <f t="shared" si="551"/>
        <v>0</v>
      </c>
      <c r="V441" s="6">
        <f t="shared" si="552"/>
        <v>1116.75009</v>
      </c>
      <c r="W441" s="20">
        <f t="shared" si="553"/>
        <v>1116.75009</v>
      </c>
      <c r="X441" s="6">
        <f t="shared" si="554"/>
        <v>0</v>
      </c>
      <c r="Y441" s="6">
        <f t="shared" si="555"/>
        <v>9166.3999100000001</v>
      </c>
      <c r="Z441" s="20">
        <f t="shared" si="556"/>
        <v>9166.3999100000001</v>
      </c>
      <c r="AA441" s="25">
        <f t="shared" si="557"/>
        <v>0</v>
      </c>
      <c r="AB441" s="25">
        <f t="shared" si="558"/>
        <v>18729.37</v>
      </c>
      <c r="AC441" s="25">
        <f t="shared" si="559"/>
        <v>18729.37</v>
      </c>
      <c r="AD441" s="25">
        <f t="shared" si="560"/>
        <v>0</v>
      </c>
      <c r="AE441" s="25">
        <f t="shared" si="561"/>
        <v>2034.0095819999999</v>
      </c>
      <c r="AF441" s="25">
        <f t="shared" si="562"/>
        <v>2034.0095819999999</v>
      </c>
      <c r="AG441" s="25">
        <f t="shared" si="563"/>
        <v>0</v>
      </c>
      <c r="AH441" s="25">
        <f t="shared" si="564"/>
        <v>16695.360418</v>
      </c>
      <c r="AI441" s="25">
        <f t="shared" si="565"/>
        <v>16695.360418</v>
      </c>
      <c r="AJ441" s="19" t="s">
        <v>60</v>
      </c>
    </row>
    <row r="442" spans="1:36" outlineLevel="3" x14ac:dyDescent="0.25">
      <c r="A442" s="102" t="s">
        <v>122</v>
      </c>
      <c r="B442" s="10">
        <v>17.38</v>
      </c>
      <c r="C442" s="10">
        <v>17.38</v>
      </c>
      <c r="N442" s="23">
        <f t="shared" si="546"/>
        <v>17.38</v>
      </c>
      <c r="O442" s="23">
        <f t="shared" si="547"/>
        <v>34.76</v>
      </c>
      <c r="P442" s="129"/>
      <c r="Q442" s="130">
        <v>0.1086</v>
      </c>
      <c r="R442" s="11">
        <f t="shared" si="548"/>
        <v>0</v>
      </c>
      <c r="S442" s="6">
        <f t="shared" si="549"/>
        <v>17.38</v>
      </c>
      <c r="T442" s="20">
        <f t="shared" si="550"/>
        <v>17.38</v>
      </c>
      <c r="U442" s="6">
        <f t="shared" si="551"/>
        <v>0</v>
      </c>
      <c r="V442" s="6">
        <f t="shared" si="552"/>
        <v>1.8874679999999999</v>
      </c>
      <c r="W442" s="20">
        <f t="shared" si="553"/>
        <v>1.8874679999999999</v>
      </c>
      <c r="X442" s="6">
        <f t="shared" si="554"/>
        <v>0</v>
      </c>
      <c r="Y442" s="6">
        <f t="shared" si="555"/>
        <v>15.492531999999999</v>
      </c>
      <c r="Z442" s="20">
        <f t="shared" si="556"/>
        <v>15.492531999999999</v>
      </c>
      <c r="AA442" s="25">
        <f t="shared" si="557"/>
        <v>0</v>
      </c>
      <c r="AB442" s="25">
        <f t="shared" si="558"/>
        <v>34.76</v>
      </c>
      <c r="AC442" s="25">
        <f t="shared" si="559"/>
        <v>34.76</v>
      </c>
      <c r="AD442" s="25">
        <f t="shared" si="560"/>
        <v>0</v>
      </c>
      <c r="AE442" s="25">
        <f t="shared" si="561"/>
        <v>3.7749359999999998</v>
      </c>
      <c r="AF442" s="25">
        <f t="shared" si="562"/>
        <v>3.7749359999999998</v>
      </c>
      <c r="AG442" s="25">
        <f t="shared" si="563"/>
        <v>0</v>
      </c>
      <c r="AH442" s="25">
        <f t="shared" si="564"/>
        <v>30.985063999999998</v>
      </c>
      <c r="AI442" s="25">
        <f t="shared" si="565"/>
        <v>30.985063999999998</v>
      </c>
      <c r="AJ442" s="19" t="s">
        <v>64</v>
      </c>
    </row>
    <row r="443" spans="1:36" outlineLevel="3" x14ac:dyDescent="0.25">
      <c r="A443" s="102" t="s">
        <v>122</v>
      </c>
      <c r="B443" s="10"/>
      <c r="C443" s="10">
        <v>130.13</v>
      </c>
      <c r="N443" s="23">
        <f t="shared" si="546"/>
        <v>130.13</v>
      </c>
      <c r="O443" s="23">
        <f t="shared" si="547"/>
        <v>130.13</v>
      </c>
      <c r="P443" s="129"/>
      <c r="Q443" s="130">
        <v>0.1086</v>
      </c>
      <c r="R443" s="11">
        <f t="shared" si="548"/>
        <v>0</v>
      </c>
      <c r="S443" s="6">
        <f t="shared" si="549"/>
        <v>130.13</v>
      </c>
      <c r="T443" s="20">
        <f t="shared" si="550"/>
        <v>130.13</v>
      </c>
      <c r="U443" s="6">
        <f t="shared" si="551"/>
        <v>0</v>
      </c>
      <c r="V443" s="6">
        <f t="shared" si="552"/>
        <v>14.132118</v>
      </c>
      <c r="W443" s="20">
        <f t="shared" si="553"/>
        <v>14.132118</v>
      </c>
      <c r="X443" s="6">
        <f t="shared" si="554"/>
        <v>0</v>
      </c>
      <c r="Y443" s="6">
        <f t="shared" si="555"/>
        <v>115.99788199999999</v>
      </c>
      <c r="Z443" s="20">
        <f t="shared" si="556"/>
        <v>115.99788199999999</v>
      </c>
      <c r="AA443" s="25">
        <f t="shared" si="557"/>
        <v>0</v>
      </c>
      <c r="AB443" s="25">
        <f t="shared" si="558"/>
        <v>130.13</v>
      </c>
      <c r="AC443" s="25">
        <f t="shared" si="559"/>
        <v>130.13</v>
      </c>
      <c r="AD443" s="25">
        <f t="shared" si="560"/>
        <v>0</v>
      </c>
      <c r="AE443" s="25">
        <f t="shared" si="561"/>
        <v>14.132118</v>
      </c>
      <c r="AF443" s="25">
        <f t="shared" si="562"/>
        <v>14.132118</v>
      </c>
      <c r="AG443" s="25">
        <f t="shared" si="563"/>
        <v>0</v>
      </c>
      <c r="AH443" s="25">
        <f t="shared" si="564"/>
        <v>115.99788199999999</v>
      </c>
      <c r="AI443" s="25">
        <f t="shared" si="565"/>
        <v>115.99788199999999</v>
      </c>
      <c r="AJ443" s="19" t="s">
        <v>60</v>
      </c>
    </row>
    <row r="444" spans="1:36" outlineLevel="3" x14ac:dyDescent="0.25">
      <c r="A444" s="102" t="s">
        <v>122</v>
      </c>
      <c r="B444" s="10">
        <v>932.98</v>
      </c>
      <c r="C444" s="10"/>
      <c r="N444" s="23">
        <f t="shared" si="546"/>
        <v>0</v>
      </c>
      <c r="O444" s="23">
        <f t="shared" si="547"/>
        <v>932.98</v>
      </c>
      <c r="P444" s="129"/>
      <c r="Q444" s="130">
        <v>0.1086</v>
      </c>
      <c r="R444" s="11">
        <f t="shared" si="548"/>
        <v>0</v>
      </c>
      <c r="S444" s="6">
        <f t="shared" si="549"/>
        <v>0</v>
      </c>
      <c r="T444" s="20">
        <f t="shared" si="550"/>
        <v>0</v>
      </c>
      <c r="U444" s="6">
        <f t="shared" si="551"/>
        <v>0</v>
      </c>
      <c r="V444" s="6">
        <f t="shared" si="552"/>
        <v>0</v>
      </c>
      <c r="W444" s="20">
        <f t="shared" si="553"/>
        <v>0</v>
      </c>
      <c r="X444" s="6">
        <f t="shared" si="554"/>
        <v>0</v>
      </c>
      <c r="Y444" s="6">
        <f t="shared" si="555"/>
        <v>0</v>
      </c>
      <c r="Z444" s="20">
        <f t="shared" si="556"/>
        <v>0</v>
      </c>
      <c r="AA444" s="25">
        <f t="shared" si="557"/>
        <v>0</v>
      </c>
      <c r="AB444" s="25">
        <f t="shared" si="558"/>
        <v>932.98</v>
      </c>
      <c r="AC444" s="25">
        <f t="shared" si="559"/>
        <v>932.98</v>
      </c>
      <c r="AD444" s="25">
        <f t="shared" si="560"/>
        <v>0</v>
      </c>
      <c r="AE444" s="25">
        <f t="shared" si="561"/>
        <v>101.321628</v>
      </c>
      <c r="AF444" s="25">
        <f t="shared" si="562"/>
        <v>101.321628</v>
      </c>
      <c r="AG444" s="25">
        <f t="shared" si="563"/>
        <v>0</v>
      </c>
      <c r="AH444" s="25">
        <f t="shared" si="564"/>
        <v>831.65837199999999</v>
      </c>
      <c r="AI444" s="25">
        <f t="shared" si="565"/>
        <v>831.65837199999999</v>
      </c>
      <c r="AJ444" s="19" t="s">
        <v>60</v>
      </c>
    </row>
    <row r="445" spans="1:36" outlineLevel="3" x14ac:dyDescent="0.25">
      <c r="A445" s="102" t="s">
        <v>122</v>
      </c>
      <c r="B445" s="10">
        <v>84129.13</v>
      </c>
      <c r="C445" s="10">
        <v>80279.259999999995</v>
      </c>
      <c r="N445" s="23">
        <f t="shared" si="546"/>
        <v>80279.259999999995</v>
      </c>
      <c r="O445" s="23">
        <f t="shared" si="547"/>
        <v>164408.39000000001</v>
      </c>
      <c r="P445" s="129"/>
      <c r="Q445" s="130">
        <v>0.1086</v>
      </c>
      <c r="R445" s="11">
        <f t="shared" si="548"/>
        <v>0</v>
      </c>
      <c r="S445" s="6">
        <f t="shared" si="549"/>
        <v>80279.259999999995</v>
      </c>
      <c r="T445" s="20">
        <f t="shared" si="550"/>
        <v>80279.259999999995</v>
      </c>
      <c r="U445" s="6">
        <f t="shared" si="551"/>
        <v>0</v>
      </c>
      <c r="V445" s="6">
        <f t="shared" si="552"/>
        <v>8718.327636</v>
      </c>
      <c r="W445" s="20">
        <f t="shared" si="553"/>
        <v>8718.327636</v>
      </c>
      <c r="X445" s="6">
        <f t="shared" si="554"/>
        <v>0</v>
      </c>
      <c r="Y445" s="6">
        <f t="shared" si="555"/>
        <v>71560.932363999993</v>
      </c>
      <c r="Z445" s="20">
        <f t="shared" si="556"/>
        <v>71560.932363999993</v>
      </c>
      <c r="AA445" s="25">
        <f t="shared" si="557"/>
        <v>0</v>
      </c>
      <c r="AB445" s="25">
        <f t="shared" si="558"/>
        <v>164408.39000000001</v>
      </c>
      <c r="AC445" s="25">
        <f t="shared" si="559"/>
        <v>164408.39000000001</v>
      </c>
      <c r="AD445" s="25">
        <f t="shared" si="560"/>
        <v>0</v>
      </c>
      <c r="AE445" s="25">
        <f t="shared" si="561"/>
        <v>17854.751154000001</v>
      </c>
      <c r="AF445" s="25">
        <f t="shared" si="562"/>
        <v>17854.751154000001</v>
      </c>
      <c r="AG445" s="25">
        <f t="shared" si="563"/>
        <v>0</v>
      </c>
      <c r="AH445" s="25">
        <f t="shared" si="564"/>
        <v>146553.63884600002</v>
      </c>
      <c r="AI445" s="25">
        <f t="shared" si="565"/>
        <v>146553.63884600002</v>
      </c>
      <c r="AJ445" s="19" t="s">
        <v>60</v>
      </c>
    </row>
    <row r="446" spans="1:36" outlineLevel="2" x14ac:dyDescent="0.25">
      <c r="A446" s="102"/>
      <c r="B446" s="108"/>
      <c r="C446" s="108"/>
      <c r="D446" s="101"/>
      <c r="E446" s="101"/>
      <c r="F446" s="101"/>
      <c r="G446" s="101"/>
      <c r="H446" s="101"/>
      <c r="I446" s="101"/>
      <c r="J446" s="101"/>
      <c r="K446" s="101"/>
      <c r="L446" s="101"/>
      <c r="M446" s="101"/>
      <c r="N446" s="109"/>
      <c r="O446" s="109"/>
      <c r="P446" s="129"/>
      <c r="Q446" s="130"/>
      <c r="R446" s="11">
        <f t="shared" ref="R446:Z446" si="566">SUBTOTAL(9,R438:R445)</f>
        <v>0</v>
      </c>
      <c r="S446" s="6">
        <f t="shared" si="566"/>
        <v>102736.1</v>
      </c>
      <c r="T446" s="20">
        <f t="shared" si="566"/>
        <v>102736.1</v>
      </c>
      <c r="U446" s="6">
        <f t="shared" si="566"/>
        <v>0</v>
      </c>
      <c r="V446" s="6">
        <f t="shared" si="566"/>
        <v>11157.140460000001</v>
      </c>
      <c r="W446" s="20">
        <f t="shared" si="566"/>
        <v>11157.140460000001</v>
      </c>
      <c r="X446" s="6">
        <f t="shared" si="566"/>
        <v>0</v>
      </c>
      <c r="Y446" s="6">
        <f t="shared" si="566"/>
        <v>91578.959539999996</v>
      </c>
      <c r="Z446" s="20">
        <f t="shared" si="566"/>
        <v>91578.959539999996</v>
      </c>
      <c r="AA446" s="25"/>
      <c r="AB446" s="25"/>
      <c r="AC446" s="25"/>
      <c r="AD446" s="25"/>
      <c r="AE446" s="25"/>
      <c r="AF446" s="25"/>
      <c r="AG446" s="25"/>
      <c r="AH446" s="25"/>
      <c r="AI446" s="25"/>
      <c r="AJ446" s="131" t="s">
        <v>266</v>
      </c>
    </row>
    <row r="447" spans="1:36" outlineLevel="3" x14ac:dyDescent="0.25">
      <c r="A447" s="102" t="s">
        <v>122</v>
      </c>
      <c r="B447" s="10">
        <v>2563.96</v>
      </c>
      <c r="C447" s="10"/>
      <c r="N447" s="23">
        <f>C447</f>
        <v>0</v>
      </c>
      <c r="O447" s="23">
        <f>SUM(B447:M447)</f>
        <v>2563.96</v>
      </c>
      <c r="P447" s="129"/>
      <c r="Q447" s="130">
        <v>9.7000000000000003E-2</v>
      </c>
      <c r="R447" s="11">
        <f>IF(LEFT(AJ447,6)="Direct",N447,0)</f>
        <v>0</v>
      </c>
      <c r="S447" s="6">
        <f>N447-R447</f>
        <v>0</v>
      </c>
      <c r="T447" s="20">
        <f>R447+S447</f>
        <v>0</v>
      </c>
      <c r="U447" s="6">
        <f>IF(LEFT(AJ447,9)="direct-wa", N447,0)</f>
        <v>0</v>
      </c>
      <c r="V447" s="6">
        <f>IF(AJ447="direct-wa",0,N447*Q447)</f>
        <v>0</v>
      </c>
      <c r="W447" s="20">
        <f>U447+V447</f>
        <v>0</v>
      </c>
      <c r="X447" s="6">
        <f>IF(LEFT(AJ447,9)="direct-or",N447,0)</f>
        <v>0</v>
      </c>
      <c r="Y447" s="6">
        <f>S447-V447</f>
        <v>0</v>
      </c>
      <c r="Z447" s="20">
        <f>X447+Y447</f>
        <v>0</v>
      </c>
      <c r="AA447" s="25">
        <f>IF(LEFT(AJ447,6)="Direct",O447,0)</f>
        <v>0</v>
      </c>
      <c r="AB447" s="25">
        <f>O447-AA447</f>
        <v>2563.96</v>
      </c>
      <c r="AC447" s="25">
        <f>AA447+AB447</f>
        <v>2563.96</v>
      </c>
      <c r="AD447" s="25">
        <f>IF(LEFT(AJ447,9)="direct-wa", O447,0)</f>
        <v>0</v>
      </c>
      <c r="AE447" s="25">
        <f>IF(AJ447="direct-wa",0,O447*Q447)</f>
        <v>248.70412000000002</v>
      </c>
      <c r="AF447" s="25">
        <f>AD447+AE447</f>
        <v>248.70412000000002</v>
      </c>
      <c r="AG447" s="25">
        <f>IF(LEFT(AJ447,9)="direct-or",O447,0)</f>
        <v>0</v>
      </c>
      <c r="AH447" s="25">
        <f>AB447-AE447</f>
        <v>2315.2558800000002</v>
      </c>
      <c r="AI447" s="25">
        <f>AG447+AH447</f>
        <v>2315.2558800000002</v>
      </c>
      <c r="AJ447" s="19" t="s">
        <v>47</v>
      </c>
    </row>
    <row r="448" spans="1:36" outlineLevel="3" x14ac:dyDescent="0.25">
      <c r="A448" s="102" t="s">
        <v>122</v>
      </c>
      <c r="B448" s="10">
        <v>7592</v>
      </c>
      <c r="C448" s="10">
        <v>6244.1</v>
      </c>
      <c r="N448" s="23">
        <f>C448</f>
        <v>6244.1</v>
      </c>
      <c r="O448" s="23">
        <f>SUM(B448:M448)</f>
        <v>13836.1</v>
      </c>
      <c r="P448" s="129"/>
      <c r="Q448" s="130">
        <v>9.7000000000000003E-2</v>
      </c>
      <c r="R448" s="11">
        <f>IF(LEFT(AJ448,6)="Direct",N448,0)</f>
        <v>0</v>
      </c>
      <c r="S448" s="6">
        <f>N448-R448</f>
        <v>6244.1</v>
      </c>
      <c r="T448" s="20">
        <f>R448+S448</f>
        <v>6244.1</v>
      </c>
      <c r="U448" s="6">
        <f>IF(LEFT(AJ448,9)="direct-wa", N448,0)</f>
        <v>0</v>
      </c>
      <c r="V448" s="6">
        <f>IF(AJ448="direct-wa",0,N448*Q448)</f>
        <v>605.67770000000007</v>
      </c>
      <c r="W448" s="20">
        <f>U448+V448</f>
        <v>605.67770000000007</v>
      </c>
      <c r="X448" s="6">
        <f>IF(LEFT(AJ448,9)="direct-or",N448,0)</f>
        <v>0</v>
      </c>
      <c r="Y448" s="6">
        <f>S448-V448</f>
        <v>5638.4223000000002</v>
      </c>
      <c r="Z448" s="20">
        <f>X448+Y448</f>
        <v>5638.4223000000002</v>
      </c>
      <c r="AA448" s="25">
        <f>IF(LEFT(AJ448,6)="Direct",O448,0)</f>
        <v>0</v>
      </c>
      <c r="AB448" s="25">
        <f>O448-AA448</f>
        <v>13836.1</v>
      </c>
      <c r="AC448" s="25">
        <f>AA448+AB448</f>
        <v>13836.1</v>
      </c>
      <c r="AD448" s="25">
        <f>IF(LEFT(AJ448,9)="direct-wa", O448,0)</f>
        <v>0</v>
      </c>
      <c r="AE448" s="25">
        <f>IF(AJ448="direct-wa",0,O448*Q448)</f>
        <v>1342.1017000000002</v>
      </c>
      <c r="AF448" s="25">
        <f>AD448+AE448</f>
        <v>1342.1017000000002</v>
      </c>
      <c r="AG448" s="25">
        <f>IF(LEFT(AJ448,9)="direct-or",O448,0)</f>
        <v>0</v>
      </c>
      <c r="AH448" s="25">
        <f>AB448-AE448</f>
        <v>12493.998299999999</v>
      </c>
      <c r="AI448" s="25">
        <f>AG448+AH448</f>
        <v>12493.998299999999</v>
      </c>
      <c r="AJ448" s="19" t="s">
        <v>47</v>
      </c>
    </row>
    <row r="449" spans="1:36" outlineLevel="2" x14ac:dyDescent="0.25">
      <c r="A449" s="102"/>
      <c r="B449" s="108"/>
      <c r="C449" s="108"/>
      <c r="D449" s="101"/>
      <c r="E449" s="101"/>
      <c r="F449" s="101"/>
      <c r="G449" s="101"/>
      <c r="H449" s="101"/>
      <c r="I449" s="101"/>
      <c r="J449" s="101"/>
      <c r="K449" s="101"/>
      <c r="L449" s="101"/>
      <c r="M449" s="101"/>
      <c r="N449" s="109"/>
      <c r="O449" s="109"/>
      <c r="P449" s="129"/>
      <c r="Q449" s="130"/>
      <c r="R449" s="11">
        <f t="shared" ref="R449:Z449" si="567">SUBTOTAL(9,R447:R448)</f>
        <v>0</v>
      </c>
      <c r="S449" s="6">
        <f t="shared" si="567"/>
        <v>6244.1</v>
      </c>
      <c r="T449" s="20">
        <f t="shared" si="567"/>
        <v>6244.1</v>
      </c>
      <c r="U449" s="6">
        <f t="shared" si="567"/>
        <v>0</v>
      </c>
      <c r="V449" s="6">
        <f t="shared" si="567"/>
        <v>605.67770000000007</v>
      </c>
      <c r="W449" s="20">
        <f t="shared" si="567"/>
        <v>605.67770000000007</v>
      </c>
      <c r="X449" s="6">
        <f t="shared" si="567"/>
        <v>0</v>
      </c>
      <c r="Y449" s="6">
        <f t="shared" si="567"/>
        <v>5638.4223000000002</v>
      </c>
      <c r="Z449" s="20">
        <f t="shared" si="567"/>
        <v>5638.4223000000002</v>
      </c>
      <c r="AA449" s="25"/>
      <c r="AB449" s="25"/>
      <c r="AC449" s="25"/>
      <c r="AD449" s="25"/>
      <c r="AE449" s="25"/>
      <c r="AF449" s="25"/>
      <c r="AG449" s="25"/>
      <c r="AH449" s="25"/>
      <c r="AI449" s="25"/>
      <c r="AJ449" s="131" t="s">
        <v>283</v>
      </c>
    </row>
    <row r="450" spans="1:36" outlineLevel="3" x14ac:dyDescent="0.25">
      <c r="A450" s="102" t="s">
        <v>122</v>
      </c>
      <c r="B450" s="10">
        <v>309.67</v>
      </c>
      <c r="C450" s="10">
        <v>1219.83</v>
      </c>
      <c r="N450" s="23">
        <f>C450</f>
        <v>1219.83</v>
      </c>
      <c r="O450" s="23">
        <f>SUM(B450:M450)</f>
        <v>1529.5</v>
      </c>
      <c r="P450" s="129"/>
      <c r="Q450" s="130">
        <v>7.7100000000000002E-2</v>
      </c>
      <c r="R450" s="11">
        <f>IF(LEFT(AJ450,6)="Direct",N450,0)</f>
        <v>0</v>
      </c>
      <c r="S450" s="6">
        <f>N450-R450</f>
        <v>1219.83</v>
      </c>
      <c r="T450" s="20">
        <f>R450+S450</f>
        <v>1219.83</v>
      </c>
      <c r="U450" s="6">
        <f>IF(LEFT(AJ450,9)="direct-wa", N450,0)</f>
        <v>0</v>
      </c>
      <c r="V450" s="6">
        <f>IF(AJ450="direct-wa",0,N450*Q450)</f>
        <v>94.048892999999993</v>
      </c>
      <c r="W450" s="20">
        <f>U450+V450</f>
        <v>94.048892999999993</v>
      </c>
      <c r="X450" s="6">
        <f>IF(LEFT(AJ450,9)="direct-or",N450,0)</f>
        <v>0</v>
      </c>
      <c r="Y450" s="6">
        <f>S450-V450</f>
        <v>1125.781107</v>
      </c>
      <c r="Z450" s="20">
        <f>X450+Y450</f>
        <v>1125.781107</v>
      </c>
      <c r="AA450" s="25">
        <f>IF(LEFT(AJ450,6)="Direct",O450,0)</f>
        <v>0</v>
      </c>
      <c r="AB450" s="25">
        <f>O450-AA450</f>
        <v>1529.5</v>
      </c>
      <c r="AC450" s="25">
        <f>AA450+AB450</f>
        <v>1529.5</v>
      </c>
      <c r="AD450" s="25">
        <f>IF(LEFT(AJ450,9)="direct-wa", O450,0)</f>
        <v>0</v>
      </c>
      <c r="AE450" s="25">
        <f>IF(AJ450="direct-wa",0,O450*Q450)</f>
        <v>117.92445000000001</v>
      </c>
      <c r="AF450" s="25">
        <f>AD450+AE450</f>
        <v>117.92445000000001</v>
      </c>
      <c r="AG450" s="25">
        <f>IF(LEFT(AJ450,9)="direct-or",O450,0)</f>
        <v>0</v>
      </c>
      <c r="AH450" s="25">
        <f>AB450-AE450</f>
        <v>1411.57555</v>
      </c>
      <c r="AI450" s="25">
        <f>AG450+AH450</f>
        <v>1411.57555</v>
      </c>
      <c r="AJ450" s="19" t="s">
        <v>49</v>
      </c>
    </row>
    <row r="451" spans="1:36" outlineLevel="2" x14ac:dyDescent="0.25">
      <c r="A451" s="102"/>
      <c r="B451" s="108"/>
      <c r="C451" s="108"/>
      <c r="D451" s="101"/>
      <c r="E451" s="101"/>
      <c r="F451" s="101"/>
      <c r="G451" s="101"/>
      <c r="H451" s="101"/>
      <c r="I451" s="101"/>
      <c r="J451" s="101"/>
      <c r="K451" s="101"/>
      <c r="L451" s="101"/>
      <c r="M451" s="101"/>
      <c r="N451" s="109"/>
      <c r="O451" s="109"/>
      <c r="P451" s="129"/>
      <c r="Q451" s="130"/>
      <c r="R451" s="11">
        <f t="shared" ref="R451:Z451" si="568">SUBTOTAL(9,R450:R450)</f>
        <v>0</v>
      </c>
      <c r="S451" s="6">
        <f t="shared" si="568"/>
        <v>1219.83</v>
      </c>
      <c r="T451" s="20">
        <f t="shared" si="568"/>
        <v>1219.83</v>
      </c>
      <c r="U451" s="6">
        <f t="shared" si="568"/>
        <v>0</v>
      </c>
      <c r="V451" s="6">
        <f t="shared" si="568"/>
        <v>94.048892999999993</v>
      </c>
      <c r="W451" s="20">
        <f t="shared" si="568"/>
        <v>94.048892999999993</v>
      </c>
      <c r="X451" s="6">
        <f t="shared" si="568"/>
        <v>0</v>
      </c>
      <c r="Y451" s="6">
        <f t="shared" si="568"/>
        <v>1125.781107</v>
      </c>
      <c r="Z451" s="20">
        <f t="shared" si="568"/>
        <v>1125.781107</v>
      </c>
      <c r="AA451" s="25"/>
      <c r="AB451" s="25"/>
      <c r="AC451" s="25"/>
      <c r="AD451" s="25"/>
      <c r="AE451" s="25"/>
      <c r="AF451" s="25"/>
      <c r="AG451" s="25"/>
      <c r="AH451" s="25"/>
      <c r="AI451" s="25"/>
      <c r="AJ451" s="131" t="s">
        <v>277</v>
      </c>
    </row>
    <row r="452" spans="1:36" outlineLevel="3" x14ac:dyDescent="0.25">
      <c r="A452" s="102" t="s">
        <v>122</v>
      </c>
      <c r="B452" s="10">
        <v>21815.46</v>
      </c>
      <c r="C452" s="10">
        <v>15217.6</v>
      </c>
      <c r="N452" s="23">
        <f>C452</f>
        <v>15217.6</v>
      </c>
      <c r="O452" s="23">
        <f>SUM(B452:M452)</f>
        <v>37033.06</v>
      </c>
      <c r="P452" s="129"/>
      <c r="Q452" s="130">
        <v>0.10979999999999999</v>
      </c>
      <c r="R452" s="11">
        <f>IF(LEFT(AJ452,6)="Direct",N452,0)</f>
        <v>0</v>
      </c>
      <c r="S452" s="6">
        <f>N452-R452</f>
        <v>15217.6</v>
      </c>
      <c r="T452" s="20">
        <f>R452+S452</f>
        <v>15217.6</v>
      </c>
      <c r="U452" s="6">
        <f>IF(LEFT(AJ452,9)="direct-wa", N452,0)</f>
        <v>0</v>
      </c>
      <c r="V452" s="6">
        <f>IF(AJ452="direct-wa",0,N452*Q452)</f>
        <v>1670.89248</v>
      </c>
      <c r="W452" s="20">
        <f>U452+V452</f>
        <v>1670.89248</v>
      </c>
      <c r="X452" s="6">
        <f>IF(LEFT(AJ452,9)="direct-or",N452,0)</f>
        <v>0</v>
      </c>
      <c r="Y452" s="6">
        <f>S452-V452</f>
        <v>13546.70752</v>
      </c>
      <c r="Z452" s="20">
        <f>X452+Y452</f>
        <v>13546.70752</v>
      </c>
      <c r="AA452" s="25">
        <f>IF(LEFT(AJ452,6)="Direct",O452,0)</f>
        <v>0</v>
      </c>
      <c r="AB452" s="25">
        <f>O452-AA452</f>
        <v>37033.06</v>
      </c>
      <c r="AC452" s="25">
        <f>AA452+AB452</f>
        <v>37033.06</v>
      </c>
      <c r="AD452" s="25">
        <f>IF(LEFT(AJ452,9)="direct-wa", O452,0)</f>
        <v>0</v>
      </c>
      <c r="AE452" s="25">
        <f>IF(AJ452="direct-wa",0,O452*Q452)</f>
        <v>4066.2299879999996</v>
      </c>
      <c r="AF452" s="25">
        <f>AD452+AE452</f>
        <v>4066.2299879999996</v>
      </c>
      <c r="AG452" s="25">
        <f>IF(LEFT(AJ452,9)="direct-or",O452,0)</f>
        <v>0</v>
      </c>
      <c r="AH452" s="25">
        <f>AB452-AE452</f>
        <v>32966.830011999999</v>
      </c>
      <c r="AI452" s="25">
        <f>AG452+AH452</f>
        <v>32966.830011999999</v>
      </c>
      <c r="AJ452" s="19" t="s">
        <v>46</v>
      </c>
    </row>
    <row r="453" spans="1:36" outlineLevel="3" x14ac:dyDescent="0.25">
      <c r="A453" s="102" t="s">
        <v>122</v>
      </c>
      <c r="B453" s="10">
        <v>527.12</v>
      </c>
      <c r="C453" s="10"/>
      <c r="N453" s="23">
        <f>C453</f>
        <v>0</v>
      </c>
      <c r="O453" s="23">
        <f>SUM(B453:M453)</f>
        <v>527.12</v>
      </c>
      <c r="P453" s="129"/>
      <c r="Q453" s="130">
        <v>0.10979999999999999</v>
      </c>
      <c r="R453" s="11">
        <f>IF(LEFT(AJ453,6)="Direct",N453,0)</f>
        <v>0</v>
      </c>
      <c r="S453" s="6">
        <f>N453-R453</f>
        <v>0</v>
      </c>
      <c r="T453" s="20">
        <f>R453+S453</f>
        <v>0</v>
      </c>
      <c r="U453" s="6">
        <f>IF(LEFT(AJ453,9)="direct-wa", N453,0)</f>
        <v>0</v>
      </c>
      <c r="V453" s="6">
        <f>IF(AJ453="direct-wa",0,N453*Q453)</f>
        <v>0</v>
      </c>
      <c r="W453" s="20">
        <f>U453+V453</f>
        <v>0</v>
      </c>
      <c r="X453" s="6">
        <f>IF(LEFT(AJ453,9)="direct-or",N453,0)</f>
        <v>0</v>
      </c>
      <c r="Y453" s="6">
        <f>S453-V453</f>
        <v>0</v>
      </c>
      <c r="Z453" s="20">
        <f>X453+Y453</f>
        <v>0</v>
      </c>
      <c r="AA453" s="25">
        <f>IF(LEFT(AJ453,6)="Direct",O453,0)</f>
        <v>0</v>
      </c>
      <c r="AB453" s="25">
        <f>O453-AA453</f>
        <v>527.12</v>
      </c>
      <c r="AC453" s="25">
        <f>AA453+AB453</f>
        <v>527.12</v>
      </c>
      <c r="AD453" s="25">
        <f>IF(LEFT(AJ453,9)="direct-wa", O453,0)</f>
        <v>0</v>
      </c>
      <c r="AE453" s="25">
        <f>IF(AJ453="direct-wa",0,O453*Q453)</f>
        <v>57.877775999999997</v>
      </c>
      <c r="AF453" s="25">
        <f>AD453+AE453</f>
        <v>57.877775999999997</v>
      </c>
      <c r="AG453" s="25">
        <f>IF(LEFT(AJ453,9)="direct-or",O453,0)</f>
        <v>0</v>
      </c>
      <c r="AH453" s="25">
        <f>AB453-AE453</f>
        <v>469.24222400000002</v>
      </c>
      <c r="AI453" s="25">
        <f>AG453+AH453</f>
        <v>469.24222400000002</v>
      </c>
      <c r="AJ453" s="19" t="s">
        <v>46</v>
      </c>
    </row>
    <row r="454" spans="1:36" outlineLevel="3" x14ac:dyDescent="0.25">
      <c r="A454" s="102" t="s">
        <v>122</v>
      </c>
      <c r="B454" s="10">
        <v>864.68</v>
      </c>
      <c r="C454" s="10">
        <v>470.22</v>
      </c>
      <c r="N454" s="23">
        <f>C454</f>
        <v>470.22</v>
      </c>
      <c r="O454" s="23">
        <f>SUM(B454:M454)</f>
        <v>1334.9</v>
      </c>
      <c r="P454" s="129"/>
      <c r="Q454" s="130">
        <v>0.10979999999999999</v>
      </c>
      <c r="R454" s="11">
        <f>IF(LEFT(AJ454,6)="Direct",N454,0)</f>
        <v>0</v>
      </c>
      <c r="S454" s="6">
        <f>N454-R454</f>
        <v>470.22</v>
      </c>
      <c r="T454" s="20">
        <f>R454+S454</f>
        <v>470.22</v>
      </c>
      <c r="U454" s="6">
        <f>IF(LEFT(AJ454,9)="direct-wa", N454,0)</f>
        <v>0</v>
      </c>
      <c r="V454" s="6">
        <f>IF(AJ454="direct-wa",0,N454*Q454)</f>
        <v>51.630155999999999</v>
      </c>
      <c r="W454" s="20">
        <f>U454+V454</f>
        <v>51.630155999999999</v>
      </c>
      <c r="X454" s="6">
        <f>IF(LEFT(AJ454,9)="direct-or",N454,0)</f>
        <v>0</v>
      </c>
      <c r="Y454" s="6">
        <f>S454-V454</f>
        <v>418.58984400000003</v>
      </c>
      <c r="Z454" s="20">
        <f>X454+Y454</f>
        <v>418.58984400000003</v>
      </c>
      <c r="AA454" s="25">
        <f>IF(LEFT(AJ454,6)="Direct",O454,0)</f>
        <v>0</v>
      </c>
      <c r="AB454" s="25">
        <f>O454-AA454</f>
        <v>1334.9</v>
      </c>
      <c r="AC454" s="25">
        <f>AA454+AB454</f>
        <v>1334.9</v>
      </c>
      <c r="AD454" s="25">
        <f>IF(LEFT(AJ454,9)="direct-wa", O454,0)</f>
        <v>0</v>
      </c>
      <c r="AE454" s="25">
        <f>IF(AJ454="direct-wa",0,O454*Q454)</f>
        <v>146.57202000000001</v>
      </c>
      <c r="AF454" s="25">
        <f>AD454+AE454</f>
        <v>146.57202000000001</v>
      </c>
      <c r="AG454" s="25">
        <f>IF(LEFT(AJ454,9)="direct-or",O454,0)</f>
        <v>0</v>
      </c>
      <c r="AH454" s="25">
        <f>AB454-AE454</f>
        <v>1188.32798</v>
      </c>
      <c r="AI454" s="25">
        <f>AG454+AH454</f>
        <v>1188.32798</v>
      </c>
      <c r="AJ454" s="19" t="s">
        <v>46</v>
      </c>
    </row>
    <row r="455" spans="1:36" outlineLevel="2" x14ac:dyDescent="0.25">
      <c r="A455" s="102"/>
      <c r="B455" s="108"/>
      <c r="C455" s="108"/>
      <c r="D455" s="101"/>
      <c r="E455" s="101"/>
      <c r="F455" s="101"/>
      <c r="G455" s="101"/>
      <c r="H455" s="101"/>
      <c r="I455" s="101"/>
      <c r="J455" s="101"/>
      <c r="K455" s="101"/>
      <c r="L455" s="101"/>
      <c r="M455" s="101"/>
      <c r="N455" s="109"/>
      <c r="O455" s="109"/>
      <c r="P455" s="129"/>
      <c r="Q455" s="130"/>
      <c r="R455" s="11">
        <f t="shared" ref="R455:Z455" si="569">SUBTOTAL(9,R452:R454)</f>
        <v>0</v>
      </c>
      <c r="S455" s="6">
        <f t="shared" si="569"/>
        <v>15687.82</v>
      </c>
      <c r="T455" s="20">
        <f t="shared" si="569"/>
        <v>15687.82</v>
      </c>
      <c r="U455" s="6">
        <f t="shared" si="569"/>
        <v>0</v>
      </c>
      <c r="V455" s="6">
        <f t="shared" si="569"/>
        <v>1722.5226359999999</v>
      </c>
      <c r="W455" s="20">
        <f t="shared" si="569"/>
        <v>1722.5226359999999</v>
      </c>
      <c r="X455" s="6">
        <f t="shared" si="569"/>
        <v>0</v>
      </c>
      <c r="Y455" s="6">
        <f t="shared" si="569"/>
        <v>13965.297364</v>
      </c>
      <c r="Z455" s="20">
        <f t="shared" si="569"/>
        <v>13965.297364</v>
      </c>
      <c r="AA455" s="25"/>
      <c r="AB455" s="25"/>
      <c r="AC455" s="25"/>
      <c r="AD455" s="25"/>
      <c r="AE455" s="25"/>
      <c r="AF455" s="25"/>
      <c r="AG455" s="25"/>
      <c r="AH455" s="25"/>
      <c r="AI455" s="25"/>
      <c r="AJ455" s="131" t="s">
        <v>284</v>
      </c>
    </row>
    <row r="456" spans="1:36" outlineLevel="3" x14ac:dyDescent="0.25">
      <c r="A456" s="102" t="s">
        <v>122</v>
      </c>
      <c r="B456" s="10"/>
      <c r="C456" s="10"/>
      <c r="N456" s="23">
        <f>C456</f>
        <v>0</v>
      </c>
      <c r="O456" s="23">
        <f>SUM(B456:M456)</f>
        <v>0</v>
      </c>
      <c r="P456" s="129"/>
      <c r="Q456" s="130">
        <v>0</v>
      </c>
      <c r="R456" s="11">
        <f>IF(LEFT(AJ456,6)="Direct",N456,0)</f>
        <v>0</v>
      </c>
      <c r="S456" s="6">
        <f>N456-R456</f>
        <v>0</v>
      </c>
      <c r="T456" s="20">
        <f>R456+S456</f>
        <v>0</v>
      </c>
      <c r="U456" s="6">
        <f>IF(LEFT(AJ456,9)="direct-wa", N456,0)</f>
        <v>0</v>
      </c>
      <c r="V456" s="6">
        <f>IF(AJ456="direct-wa",0,N456*Q456)</f>
        <v>0</v>
      </c>
      <c r="W456" s="20">
        <f>U456+V456</f>
        <v>0</v>
      </c>
      <c r="X456" s="6">
        <f>IF(LEFT(AJ456,9)="direct-or",N456,0)</f>
        <v>0</v>
      </c>
      <c r="Y456" s="6">
        <f>S456-V456</f>
        <v>0</v>
      </c>
      <c r="Z456" s="20">
        <f>X456+Y456</f>
        <v>0</v>
      </c>
      <c r="AA456" s="25">
        <f>IF(LEFT(AJ456,6)="Direct",O456,0)</f>
        <v>0</v>
      </c>
      <c r="AB456" s="25">
        <f>O456-AA456</f>
        <v>0</v>
      </c>
      <c r="AC456" s="25">
        <f>AA456+AB456</f>
        <v>0</v>
      </c>
      <c r="AD456" s="25">
        <f>IF(LEFT(AJ456,9)="direct-wa", O456,0)</f>
        <v>0</v>
      </c>
      <c r="AE456" s="25">
        <f>IF(AJ456="direct-wa",0,O456*Q456)</f>
        <v>0</v>
      </c>
      <c r="AF456" s="25">
        <f>AD456+AE456</f>
        <v>0</v>
      </c>
      <c r="AG456" s="25">
        <f>IF(LEFT(AJ456,9)="direct-or",O456,0)</f>
        <v>0</v>
      </c>
      <c r="AH456" s="25">
        <f>AB456-AE456</f>
        <v>0</v>
      </c>
      <c r="AI456" s="25">
        <f>AG456+AH456</f>
        <v>0</v>
      </c>
      <c r="AJ456" s="19" t="s">
        <v>61</v>
      </c>
    </row>
    <row r="457" spans="1:36" outlineLevel="3" x14ac:dyDescent="0.25">
      <c r="A457" s="102" t="s">
        <v>122</v>
      </c>
      <c r="B457" s="10">
        <v>33.28</v>
      </c>
      <c r="C457" s="10">
        <v>-4216.33</v>
      </c>
      <c r="N457" s="23">
        <f>C457</f>
        <v>-4216.33</v>
      </c>
      <c r="O457" s="23">
        <f>SUM(B457:M457)</f>
        <v>-4183.05</v>
      </c>
      <c r="P457" s="129"/>
      <c r="Q457" s="130">
        <v>0</v>
      </c>
      <c r="R457" s="11">
        <f>IF(LEFT(AJ457,6)="Direct",N457,0)</f>
        <v>-4216.33</v>
      </c>
      <c r="S457" s="6">
        <f>N457-R457</f>
        <v>0</v>
      </c>
      <c r="T457" s="20">
        <f>R457+S457</f>
        <v>-4216.33</v>
      </c>
      <c r="U457" s="6">
        <f>IF(LEFT(AJ457,9)="direct-wa", N457,0)</f>
        <v>0</v>
      </c>
      <c r="V457" s="6">
        <f>IF(AJ457="direct-wa",0,N457*Q457)</f>
        <v>0</v>
      </c>
      <c r="W457" s="20">
        <f>U457+V457</f>
        <v>0</v>
      </c>
      <c r="X457" s="6">
        <f>IF(LEFT(AJ457,9)="direct-or",N457,0)</f>
        <v>-4216.33</v>
      </c>
      <c r="Y457" s="6">
        <f>S457-V457</f>
        <v>0</v>
      </c>
      <c r="Z457" s="20">
        <f>X457+Y457</f>
        <v>-4216.33</v>
      </c>
      <c r="AA457" s="25">
        <f>IF(LEFT(AJ457,6)="Direct",O457,0)</f>
        <v>-4183.05</v>
      </c>
      <c r="AB457" s="25">
        <f>O457-AA457</f>
        <v>0</v>
      </c>
      <c r="AC457" s="25">
        <f>AA457+AB457</f>
        <v>-4183.05</v>
      </c>
      <c r="AD457" s="25">
        <f>IF(LEFT(AJ457,9)="direct-wa", O457,0)</f>
        <v>0</v>
      </c>
      <c r="AE457" s="25">
        <f>IF(AJ457="direct-wa",0,O457*Q457)</f>
        <v>0</v>
      </c>
      <c r="AF457" s="25">
        <f>AD457+AE457</f>
        <v>0</v>
      </c>
      <c r="AG457" s="25">
        <f>IF(LEFT(AJ457,9)="direct-or",O457,0)</f>
        <v>-4183.05</v>
      </c>
      <c r="AH457" s="25">
        <f>AB457-AE457</f>
        <v>0</v>
      </c>
      <c r="AI457" s="25">
        <f>AG457+AH457</f>
        <v>-4183.05</v>
      </c>
      <c r="AJ457" s="19" t="s">
        <v>61</v>
      </c>
    </row>
    <row r="458" spans="1:36" outlineLevel="3" x14ac:dyDescent="0.25">
      <c r="A458" s="102" t="s">
        <v>122</v>
      </c>
      <c r="B458" s="10"/>
      <c r="C458" s="10"/>
      <c r="N458" s="23">
        <f>C458</f>
        <v>0</v>
      </c>
      <c r="O458" s="23">
        <f>SUM(B458:M458)</f>
        <v>0</v>
      </c>
      <c r="P458" s="129"/>
      <c r="Q458" s="130">
        <v>0</v>
      </c>
      <c r="R458" s="11">
        <f>IF(LEFT(AJ458,6)="Direct",N458,0)</f>
        <v>0</v>
      </c>
      <c r="S458" s="6">
        <f>N458-R458</f>
        <v>0</v>
      </c>
      <c r="T458" s="20">
        <f>R458+S458</f>
        <v>0</v>
      </c>
      <c r="U458" s="6">
        <f>IF(LEFT(AJ458,9)="direct-wa", N458,0)</f>
        <v>0</v>
      </c>
      <c r="V458" s="6">
        <f>IF(AJ458="direct-wa",0,N458*Q458)</f>
        <v>0</v>
      </c>
      <c r="W458" s="20">
        <f>U458+V458</f>
        <v>0</v>
      </c>
      <c r="X458" s="6">
        <f>IF(LEFT(AJ458,9)="direct-or",N458,0)</f>
        <v>0</v>
      </c>
      <c r="Y458" s="6">
        <f>S458-V458</f>
        <v>0</v>
      </c>
      <c r="Z458" s="20">
        <f>X458+Y458</f>
        <v>0</v>
      </c>
      <c r="AA458" s="25">
        <f>IF(LEFT(AJ458,6)="Direct",O458,0)</f>
        <v>0</v>
      </c>
      <c r="AB458" s="25">
        <f>O458-AA458</f>
        <v>0</v>
      </c>
      <c r="AC458" s="25">
        <f>AA458+AB458</f>
        <v>0</v>
      </c>
      <c r="AD458" s="25">
        <f>IF(LEFT(AJ458,9)="direct-wa", O458,0)</f>
        <v>0</v>
      </c>
      <c r="AE458" s="25">
        <f>IF(AJ458="direct-wa",0,O458*Q458)</f>
        <v>0</v>
      </c>
      <c r="AF458" s="25">
        <f>AD458+AE458</f>
        <v>0</v>
      </c>
      <c r="AG458" s="25">
        <f>IF(LEFT(AJ458,9)="direct-or",O458,0)</f>
        <v>0</v>
      </c>
      <c r="AH458" s="25">
        <f>AB458-AE458</f>
        <v>0</v>
      </c>
      <c r="AI458" s="25">
        <f>AG458+AH458</f>
        <v>0</v>
      </c>
      <c r="AJ458" s="19" t="s">
        <v>67</v>
      </c>
    </row>
    <row r="459" spans="1:36" outlineLevel="2" x14ac:dyDescent="0.25">
      <c r="A459" s="102"/>
      <c r="B459" s="108"/>
      <c r="C459" s="108"/>
      <c r="D459" s="101"/>
      <c r="E459" s="101"/>
      <c r="F459" s="101"/>
      <c r="G459" s="101"/>
      <c r="H459" s="101"/>
      <c r="I459" s="101"/>
      <c r="J459" s="101"/>
      <c r="K459" s="101"/>
      <c r="L459" s="101"/>
      <c r="M459" s="101"/>
      <c r="N459" s="109"/>
      <c r="O459" s="109"/>
      <c r="P459" s="129"/>
      <c r="Q459" s="130"/>
      <c r="R459" s="11">
        <f t="shared" ref="R459:Z459" si="570">SUBTOTAL(9,R456:R458)</f>
        <v>-4216.33</v>
      </c>
      <c r="S459" s="6">
        <f t="shared" si="570"/>
        <v>0</v>
      </c>
      <c r="T459" s="20">
        <f t="shared" si="570"/>
        <v>-4216.33</v>
      </c>
      <c r="U459" s="6">
        <f t="shared" si="570"/>
        <v>0</v>
      </c>
      <c r="V459" s="6">
        <f t="shared" si="570"/>
        <v>0</v>
      </c>
      <c r="W459" s="20">
        <f t="shared" si="570"/>
        <v>0</v>
      </c>
      <c r="X459" s="6">
        <f t="shared" si="570"/>
        <v>-4216.33</v>
      </c>
      <c r="Y459" s="6">
        <f t="shared" si="570"/>
        <v>0</v>
      </c>
      <c r="Z459" s="20">
        <f t="shared" si="570"/>
        <v>-4216.33</v>
      </c>
      <c r="AA459" s="25"/>
      <c r="AB459" s="25"/>
      <c r="AC459" s="25"/>
      <c r="AD459" s="25"/>
      <c r="AE459" s="25"/>
      <c r="AF459" s="25"/>
      <c r="AG459" s="25"/>
      <c r="AH459" s="25"/>
      <c r="AI459" s="25"/>
      <c r="AJ459" s="131" t="s">
        <v>267</v>
      </c>
    </row>
    <row r="460" spans="1:36" outlineLevel="3" x14ac:dyDescent="0.25">
      <c r="A460" s="102" t="s">
        <v>122</v>
      </c>
      <c r="B460" s="10">
        <v>34346.39</v>
      </c>
      <c r="C460" s="10">
        <v>38437.25</v>
      </c>
      <c r="N460" s="23">
        <f t="shared" ref="N460:N470" si="571">C460</f>
        <v>38437.25</v>
      </c>
      <c r="O460" s="23">
        <f t="shared" ref="O460:O470" si="572">SUM(B460:M460)</f>
        <v>72783.64</v>
      </c>
      <c r="P460" s="129"/>
      <c r="Q460" s="130">
        <v>7.9699999999999993E-2</v>
      </c>
      <c r="R460" s="11">
        <f t="shared" ref="R460:R470" si="573">IF(LEFT(AJ460,6)="Direct",N460,0)</f>
        <v>0</v>
      </c>
      <c r="S460" s="6">
        <f t="shared" ref="S460:S470" si="574">N460-R460</f>
        <v>38437.25</v>
      </c>
      <c r="T460" s="20">
        <f t="shared" ref="T460:T470" si="575">R460+S460</f>
        <v>38437.25</v>
      </c>
      <c r="U460" s="6">
        <f t="shared" ref="U460:U470" si="576">IF(LEFT(AJ460,9)="direct-wa", N460,0)</f>
        <v>0</v>
      </c>
      <c r="V460" s="6">
        <f t="shared" ref="V460:V470" si="577">IF(AJ460="direct-wa",0,N460*Q460)</f>
        <v>3063.4488249999999</v>
      </c>
      <c r="W460" s="20">
        <f t="shared" ref="W460:W470" si="578">U460+V460</f>
        <v>3063.4488249999999</v>
      </c>
      <c r="X460" s="6">
        <f t="shared" ref="X460:X470" si="579">IF(LEFT(AJ460,9)="direct-or",N460,0)</f>
        <v>0</v>
      </c>
      <c r="Y460" s="6">
        <f t="shared" ref="Y460:Y470" si="580">S460-V460</f>
        <v>35373.801175000001</v>
      </c>
      <c r="Z460" s="20">
        <f t="shared" ref="Z460:Z470" si="581">X460+Y460</f>
        <v>35373.801175000001</v>
      </c>
      <c r="AA460" s="25">
        <f t="shared" ref="AA460:AA470" si="582">IF(LEFT(AJ460,6)="Direct",O460,0)</f>
        <v>0</v>
      </c>
      <c r="AB460" s="25">
        <f t="shared" ref="AB460:AB470" si="583">O460-AA460</f>
        <v>72783.64</v>
      </c>
      <c r="AC460" s="25">
        <f t="shared" ref="AC460:AC470" si="584">AA460+AB460</f>
        <v>72783.64</v>
      </c>
      <c r="AD460" s="25">
        <f t="shared" ref="AD460:AD470" si="585">IF(LEFT(AJ460,9)="direct-wa", O460,0)</f>
        <v>0</v>
      </c>
      <c r="AE460" s="25">
        <f t="shared" ref="AE460:AE470" si="586">IF(AJ460="direct-wa",0,O460*Q460)</f>
        <v>5800.856107999999</v>
      </c>
      <c r="AF460" s="25">
        <f t="shared" ref="AF460:AF470" si="587">AD460+AE460</f>
        <v>5800.856107999999</v>
      </c>
      <c r="AG460" s="25">
        <f t="shared" ref="AG460:AG470" si="588">IF(LEFT(AJ460,9)="direct-or",O460,0)</f>
        <v>0</v>
      </c>
      <c r="AH460" s="25">
        <f t="shared" ref="AH460:AH470" si="589">AB460-AE460</f>
        <v>66982.783892000007</v>
      </c>
      <c r="AI460" s="25">
        <f t="shared" ref="AI460:AI470" si="590">AG460+AH460</f>
        <v>66982.783892000007</v>
      </c>
      <c r="AJ460" s="19" t="s">
        <v>48</v>
      </c>
    </row>
    <row r="461" spans="1:36" outlineLevel="3" x14ac:dyDescent="0.25">
      <c r="A461" s="102" t="s">
        <v>122</v>
      </c>
      <c r="B461" s="10">
        <v>17894.79</v>
      </c>
      <c r="C461" s="10">
        <v>12172.75</v>
      </c>
      <c r="N461" s="23">
        <f t="shared" si="571"/>
        <v>12172.75</v>
      </c>
      <c r="O461" s="23">
        <f t="shared" si="572"/>
        <v>30067.54</v>
      </c>
      <c r="P461" s="129"/>
      <c r="Q461" s="130">
        <v>7.9699999999999993E-2</v>
      </c>
      <c r="R461" s="11">
        <f t="shared" si="573"/>
        <v>0</v>
      </c>
      <c r="S461" s="6">
        <f t="shared" si="574"/>
        <v>12172.75</v>
      </c>
      <c r="T461" s="20">
        <f t="shared" si="575"/>
        <v>12172.75</v>
      </c>
      <c r="U461" s="6">
        <f t="shared" si="576"/>
        <v>0</v>
      </c>
      <c r="V461" s="6">
        <f t="shared" si="577"/>
        <v>970.16817499999991</v>
      </c>
      <c r="W461" s="20">
        <f t="shared" si="578"/>
        <v>970.16817499999991</v>
      </c>
      <c r="X461" s="6">
        <f t="shared" si="579"/>
        <v>0</v>
      </c>
      <c r="Y461" s="6">
        <f t="shared" si="580"/>
        <v>11202.581824999999</v>
      </c>
      <c r="Z461" s="20">
        <f t="shared" si="581"/>
        <v>11202.581824999999</v>
      </c>
      <c r="AA461" s="25">
        <f t="shared" si="582"/>
        <v>0</v>
      </c>
      <c r="AB461" s="25">
        <f t="shared" si="583"/>
        <v>30067.54</v>
      </c>
      <c r="AC461" s="25">
        <f t="shared" si="584"/>
        <v>30067.54</v>
      </c>
      <c r="AD461" s="25">
        <f t="shared" si="585"/>
        <v>0</v>
      </c>
      <c r="AE461" s="25">
        <f t="shared" si="586"/>
        <v>2396.3829379999997</v>
      </c>
      <c r="AF461" s="25">
        <f t="shared" si="587"/>
        <v>2396.3829379999997</v>
      </c>
      <c r="AG461" s="25">
        <f t="shared" si="588"/>
        <v>0</v>
      </c>
      <c r="AH461" s="25">
        <f t="shared" si="589"/>
        <v>27671.157062000002</v>
      </c>
      <c r="AI461" s="25">
        <f t="shared" si="590"/>
        <v>27671.157062000002</v>
      </c>
      <c r="AJ461" s="19" t="s">
        <v>48</v>
      </c>
    </row>
    <row r="462" spans="1:36" outlineLevel="3" x14ac:dyDescent="0.25">
      <c r="A462" s="102" t="s">
        <v>122</v>
      </c>
      <c r="B462" s="10">
        <v>9380.65</v>
      </c>
      <c r="C462" s="10">
        <v>328.09</v>
      </c>
      <c r="N462" s="23">
        <f t="shared" si="571"/>
        <v>328.09</v>
      </c>
      <c r="O462" s="23">
        <f t="shared" si="572"/>
        <v>9708.74</v>
      </c>
      <c r="P462" s="129"/>
      <c r="Q462" s="130">
        <v>7.9699999999999993E-2</v>
      </c>
      <c r="R462" s="11">
        <f t="shared" si="573"/>
        <v>0</v>
      </c>
      <c r="S462" s="6">
        <f t="shared" si="574"/>
        <v>328.09</v>
      </c>
      <c r="T462" s="20">
        <f t="shared" si="575"/>
        <v>328.09</v>
      </c>
      <c r="U462" s="6">
        <f t="shared" si="576"/>
        <v>0</v>
      </c>
      <c r="V462" s="6">
        <f t="shared" si="577"/>
        <v>26.148772999999995</v>
      </c>
      <c r="W462" s="20">
        <f t="shared" si="578"/>
        <v>26.148772999999995</v>
      </c>
      <c r="X462" s="6">
        <f t="shared" si="579"/>
        <v>0</v>
      </c>
      <c r="Y462" s="6">
        <f t="shared" si="580"/>
        <v>301.94122699999997</v>
      </c>
      <c r="Z462" s="20">
        <f t="shared" si="581"/>
        <v>301.94122699999997</v>
      </c>
      <c r="AA462" s="25">
        <f t="shared" si="582"/>
        <v>0</v>
      </c>
      <c r="AB462" s="25">
        <f t="shared" si="583"/>
        <v>9708.74</v>
      </c>
      <c r="AC462" s="25">
        <f t="shared" si="584"/>
        <v>9708.74</v>
      </c>
      <c r="AD462" s="25">
        <f t="shared" si="585"/>
        <v>0</v>
      </c>
      <c r="AE462" s="25">
        <f t="shared" si="586"/>
        <v>773.78657799999996</v>
      </c>
      <c r="AF462" s="25">
        <f t="shared" si="587"/>
        <v>773.78657799999996</v>
      </c>
      <c r="AG462" s="25">
        <f t="shared" si="588"/>
        <v>0</v>
      </c>
      <c r="AH462" s="25">
        <f t="shared" si="589"/>
        <v>8934.9534220000005</v>
      </c>
      <c r="AI462" s="25">
        <f t="shared" si="590"/>
        <v>8934.9534220000005</v>
      </c>
      <c r="AJ462" s="19" t="s">
        <v>48</v>
      </c>
    </row>
    <row r="463" spans="1:36" outlineLevel="3" x14ac:dyDescent="0.25">
      <c r="A463" s="102" t="s">
        <v>122</v>
      </c>
      <c r="B463" s="10">
        <v>1867.27</v>
      </c>
      <c r="C463" s="10">
        <v>3797.65</v>
      </c>
      <c r="N463" s="23">
        <f t="shared" si="571"/>
        <v>3797.65</v>
      </c>
      <c r="O463" s="23">
        <f t="shared" si="572"/>
        <v>5664.92</v>
      </c>
      <c r="P463" s="129"/>
      <c r="Q463" s="130">
        <v>7.9699999999999993E-2</v>
      </c>
      <c r="R463" s="11">
        <f t="shared" si="573"/>
        <v>0</v>
      </c>
      <c r="S463" s="6">
        <f t="shared" si="574"/>
        <v>3797.65</v>
      </c>
      <c r="T463" s="20">
        <f t="shared" si="575"/>
        <v>3797.65</v>
      </c>
      <c r="U463" s="6">
        <f t="shared" si="576"/>
        <v>0</v>
      </c>
      <c r="V463" s="6">
        <f t="shared" si="577"/>
        <v>302.67270500000001</v>
      </c>
      <c r="W463" s="20">
        <f t="shared" si="578"/>
        <v>302.67270500000001</v>
      </c>
      <c r="X463" s="6">
        <f t="shared" si="579"/>
        <v>0</v>
      </c>
      <c r="Y463" s="6">
        <f t="shared" si="580"/>
        <v>3494.9772950000001</v>
      </c>
      <c r="Z463" s="20">
        <f t="shared" si="581"/>
        <v>3494.9772950000001</v>
      </c>
      <c r="AA463" s="25">
        <f t="shared" si="582"/>
        <v>0</v>
      </c>
      <c r="AB463" s="25">
        <f t="shared" si="583"/>
        <v>5664.92</v>
      </c>
      <c r="AC463" s="25">
        <f t="shared" si="584"/>
        <v>5664.92</v>
      </c>
      <c r="AD463" s="25">
        <f t="shared" si="585"/>
        <v>0</v>
      </c>
      <c r="AE463" s="25">
        <f t="shared" si="586"/>
        <v>451.49412399999994</v>
      </c>
      <c r="AF463" s="25">
        <f t="shared" si="587"/>
        <v>451.49412399999994</v>
      </c>
      <c r="AG463" s="25">
        <f t="shared" si="588"/>
        <v>0</v>
      </c>
      <c r="AH463" s="25">
        <f t="shared" si="589"/>
        <v>5213.4258760000002</v>
      </c>
      <c r="AI463" s="25">
        <f t="shared" si="590"/>
        <v>5213.4258760000002</v>
      </c>
      <c r="AJ463" s="19" t="s">
        <v>48</v>
      </c>
    </row>
    <row r="464" spans="1:36" outlineLevel="3" x14ac:dyDescent="0.25">
      <c r="A464" s="102" t="s">
        <v>122</v>
      </c>
      <c r="B464" s="10">
        <v>7119.45</v>
      </c>
      <c r="C464" s="10">
        <v>11719.03</v>
      </c>
      <c r="N464" s="23">
        <f t="shared" si="571"/>
        <v>11719.03</v>
      </c>
      <c r="O464" s="23">
        <f t="shared" si="572"/>
        <v>18838.48</v>
      </c>
      <c r="P464" s="129"/>
      <c r="Q464" s="130">
        <v>7.9699999999999993E-2</v>
      </c>
      <c r="R464" s="11">
        <f t="shared" si="573"/>
        <v>0</v>
      </c>
      <c r="S464" s="6">
        <f t="shared" si="574"/>
        <v>11719.03</v>
      </c>
      <c r="T464" s="20">
        <f t="shared" si="575"/>
        <v>11719.03</v>
      </c>
      <c r="U464" s="6">
        <f t="shared" si="576"/>
        <v>0</v>
      </c>
      <c r="V464" s="6">
        <f t="shared" si="577"/>
        <v>934.00669099999993</v>
      </c>
      <c r="W464" s="20">
        <f t="shared" si="578"/>
        <v>934.00669099999993</v>
      </c>
      <c r="X464" s="6">
        <f t="shared" si="579"/>
        <v>0</v>
      </c>
      <c r="Y464" s="6">
        <f t="shared" si="580"/>
        <v>10785.023309</v>
      </c>
      <c r="Z464" s="20">
        <f t="shared" si="581"/>
        <v>10785.023309</v>
      </c>
      <c r="AA464" s="25">
        <f t="shared" si="582"/>
        <v>0</v>
      </c>
      <c r="AB464" s="25">
        <f t="shared" si="583"/>
        <v>18838.48</v>
      </c>
      <c r="AC464" s="25">
        <f t="shared" si="584"/>
        <v>18838.48</v>
      </c>
      <c r="AD464" s="25">
        <f t="shared" si="585"/>
        <v>0</v>
      </c>
      <c r="AE464" s="25">
        <f t="shared" si="586"/>
        <v>1501.4268559999998</v>
      </c>
      <c r="AF464" s="25">
        <f t="shared" si="587"/>
        <v>1501.4268559999998</v>
      </c>
      <c r="AG464" s="25">
        <f t="shared" si="588"/>
        <v>0</v>
      </c>
      <c r="AH464" s="25">
        <f t="shared" si="589"/>
        <v>17337.053144000001</v>
      </c>
      <c r="AI464" s="25">
        <f t="shared" si="590"/>
        <v>17337.053144000001</v>
      </c>
      <c r="AJ464" s="19" t="s">
        <v>48</v>
      </c>
    </row>
    <row r="465" spans="1:36" outlineLevel="3" x14ac:dyDescent="0.25">
      <c r="A465" s="102" t="s">
        <v>122</v>
      </c>
      <c r="B465" s="10">
        <v>618.07000000000005</v>
      </c>
      <c r="C465" s="10">
        <v>570.53</v>
      </c>
      <c r="N465" s="23">
        <f t="shared" si="571"/>
        <v>570.53</v>
      </c>
      <c r="O465" s="23">
        <f t="shared" si="572"/>
        <v>1188.5999999999999</v>
      </c>
      <c r="P465" s="129"/>
      <c r="Q465" s="130">
        <v>7.9699999999999993E-2</v>
      </c>
      <c r="R465" s="11">
        <f t="shared" si="573"/>
        <v>0</v>
      </c>
      <c r="S465" s="6">
        <f t="shared" si="574"/>
        <v>570.53</v>
      </c>
      <c r="T465" s="20">
        <f t="shared" si="575"/>
        <v>570.53</v>
      </c>
      <c r="U465" s="6">
        <f t="shared" si="576"/>
        <v>0</v>
      </c>
      <c r="V465" s="6">
        <f t="shared" si="577"/>
        <v>45.471240999999992</v>
      </c>
      <c r="W465" s="20">
        <f t="shared" si="578"/>
        <v>45.471240999999992</v>
      </c>
      <c r="X465" s="6">
        <f t="shared" si="579"/>
        <v>0</v>
      </c>
      <c r="Y465" s="6">
        <f t="shared" si="580"/>
        <v>525.05875900000001</v>
      </c>
      <c r="Z465" s="20">
        <f t="shared" si="581"/>
        <v>525.05875900000001</v>
      </c>
      <c r="AA465" s="25">
        <f t="shared" si="582"/>
        <v>0</v>
      </c>
      <c r="AB465" s="25">
        <f t="shared" si="583"/>
        <v>1188.5999999999999</v>
      </c>
      <c r="AC465" s="25">
        <f t="shared" si="584"/>
        <v>1188.5999999999999</v>
      </c>
      <c r="AD465" s="25">
        <f t="shared" si="585"/>
        <v>0</v>
      </c>
      <c r="AE465" s="25">
        <f t="shared" si="586"/>
        <v>94.731419999999986</v>
      </c>
      <c r="AF465" s="25">
        <f t="shared" si="587"/>
        <v>94.731419999999986</v>
      </c>
      <c r="AG465" s="25">
        <f t="shared" si="588"/>
        <v>0</v>
      </c>
      <c r="AH465" s="25">
        <f t="shared" si="589"/>
        <v>1093.8685799999998</v>
      </c>
      <c r="AI465" s="25">
        <f t="shared" si="590"/>
        <v>1093.8685799999998</v>
      </c>
      <c r="AJ465" s="19" t="s">
        <v>48</v>
      </c>
    </row>
    <row r="466" spans="1:36" outlineLevel="3" x14ac:dyDescent="0.25">
      <c r="A466" s="102" t="s">
        <v>122</v>
      </c>
      <c r="B466" s="10">
        <v>2140.0300000000002</v>
      </c>
      <c r="C466" s="10">
        <v>9902.07</v>
      </c>
      <c r="N466" s="23">
        <f t="shared" si="571"/>
        <v>9902.07</v>
      </c>
      <c r="O466" s="23">
        <f t="shared" si="572"/>
        <v>12042.1</v>
      </c>
      <c r="P466" s="129"/>
      <c r="Q466" s="130">
        <v>7.9699999999999993E-2</v>
      </c>
      <c r="R466" s="11">
        <f t="shared" si="573"/>
        <v>0</v>
      </c>
      <c r="S466" s="6">
        <f t="shared" si="574"/>
        <v>9902.07</v>
      </c>
      <c r="T466" s="20">
        <f t="shared" si="575"/>
        <v>9902.07</v>
      </c>
      <c r="U466" s="6">
        <f t="shared" si="576"/>
        <v>0</v>
      </c>
      <c r="V466" s="6">
        <f t="shared" si="577"/>
        <v>789.19497899999988</v>
      </c>
      <c r="W466" s="20">
        <f t="shared" si="578"/>
        <v>789.19497899999988</v>
      </c>
      <c r="X466" s="6">
        <f t="shared" si="579"/>
        <v>0</v>
      </c>
      <c r="Y466" s="6">
        <f t="shared" si="580"/>
        <v>9112.8750209999998</v>
      </c>
      <c r="Z466" s="20">
        <f t="shared" si="581"/>
        <v>9112.8750209999998</v>
      </c>
      <c r="AA466" s="25">
        <f t="shared" si="582"/>
        <v>0</v>
      </c>
      <c r="AB466" s="25">
        <f t="shared" si="583"/>
        <v>12042.1</v>
      </c>
      <c r="AC466" s="25">
        <f t="shared" si="584"/>
        <v>12042.1</v>
      </c>
      <c r="AD466" s="25">
        <f t="shared" si="585"/>
        <v>0</v>
      </c>
      <c r="AE466" s="25">
        <f t="shared" si="586"/>
        <v>959.75536999999997</v>
      </c>
      <c r="AF466" s="25">
        <f t="shared" si="587"/>
        <v>959.75536999999997</v>
      </c>
      <c r="AG466" s="25">
        <f t="shared" si="588"/>
        <v>0</v>
      </c>
      <c r="AH466" s="25">
        <f t="shared" si="589"/>
        <v>11082.34463</v>
      </c>
      <c r="AI466" s="25">
        <f t="shared" si="590"/>
        <v>11082.34463</v>
      </c>
      <c r="AJ466" s="19" t="s">
        <v>48</v>
      </c>
    </row>
    <row r="467" spans="1:36" outlineLevel="3" x14ac:dyDescent="0.25">
      <c r="A467" s="102" t="s">
        <v>122</v>
      </c>
      <c r="B467" s="10">
        <v>22765.67</v>
      </c>
      <c r="C467" s="10">
        <v>28303.66</v>
      </c>
      <c r="N467" s="23">
        <f t="shared" si="571"/>
        <v>28303.66</v>
      </c>
      <c r="O467" s="23">
        <f t="shared" si="572"/>
        <v>51069.33</v>
      </c>
      <c r="P467" s="129"/>
      <c r="Q467" s="130">
        <v>7.9699999999999993E-2</v>
      </c>
      <c r="R467" s="11">
        <f t="shared" si="573"/>
        <v>0</v>
      </c>
      <c r="S467" s="6">
        <f t="shared" si="574"/>
        <v>28303.66</v>
      </c>
      <c r="T467" s="20">
        <f t="shared" si="575"/>
        <v>28303.66</v>
      </c>
      <c r="U467" s="6">
        <f t="shared" si="576"/>
        <v>0</v>
      </c>
      <c r="V467" s="6">
        <f t="shared" si="577"/>
        <v>2255.8017019999998</v>
      </c>
      <c r="W467" s="20">
        <f t="shared" si="578"/>
        <v>2255.8017019999998</v>
      </c>
      <c r="X467" s="6">
        <f t="shared" si="579"/>
        <v>0</v>
      </c>
      <c r="Y467" s="6">
        <f t="shared" si="580"/>
        <v>26047.858297999999</v>
      </c>
      <c r="Z467" s="20">
        <f t="shared" si="581"/>
        <v>26047.858297999999</v>
      </c>
      <c r="AA467" s="25">
        <f t="shared" si="582"/>
        <v>0</v>
      </c>
      <c r="AB467" s="25">
        <f t="shared" si="583"/>
        <v>51069.33</v>
      </c>
      <c r="AC467" s="25">
        <f t="shared" si="584"/>
        <v>51069.33</v>
      </c>
      <c r="AD467" s="25">
        <f t="shared" si="585"/>
        <v>0</v>
      </c>
      <c r="AE467" s="25">
        <f t="shared" si="586"/>
        <v>4070.2256009999996</v>
      </c>
      <c r="AF467" s="25">
        <f t="shared" si="587"/>
        <v>4070.2256009999996</v>
      </c>
      <c r="AG467" s="25">
        <f t="shared" si="588"/>
        <v>0</v>
      </c>
      <c r="AH467" s="25">
        <f t="shared" si="589"/>
        <v>46999.104399000003</v>
      </c>
      <c r="AI467" s="25">
        <f t="shared" si="590"/>
        <v>46999.104399000003</v>
      </c>
      <c r="AJ467" s="19" t="s">
        <v>48</v>
      </c>
    </row>
    <row r="468" spans="1:36" outlineLevel="3" x14ac:dyDescent="0.25">
      <c r="A468" s="102" t="s">
        <v>122</v>
      </c>
      <c r="B468" s="10">
        <v>7404.46</v>
      </c>
      <c r="C468" s="10">
        <v>4451.22</v>
      </c>
      <c r="N468" s="23">
        <f t="shared" si="571"/>
        <v>4451.22</v>
      </c>
      <c r="O468" s="23">
        <f t="shared" si="572"/>
        <v>11855.68</v>
      </c>
      <c r="P468" s="129"/>
      <c r="Q468" s="130">
        <v>7.9699999999999993E-2</v>
      </c>
      <c r="R468" s="11">
        <f t="shared" si="573"/>
        <v>0</v>
      </c>
      <c r="S468" s="6">
        <f t="shared" si="574"/>
        <v>4451.22</v>
      </c>
      <c r="T468" s="20">
        <f t="shared" si="575"/>
        <v>4451.22</v>
      </c>
      <c r="U468" s="6">
        <f t="shared" si="576"/>
        <v>0</v>
      </c>
      <c r="V468" s="6">
        <f t="shared" si="577"/>
        <v>354.76223399999998</v>
      </c>
      <c r="W468" s="20">
        <f t="shared" si="578"/>
        <v>354.76223399999998</v>
      </c>
      <c r="X468" s="6">
        <f t="shared" si="579"/>
        <v>0</v>
      </c>
      <c r="Y468" s="6">
        <f t="shared" si="580"/>
        <v>4096.4577660000004</v>
      </c>
      <c r="Z468" s="20">
        <f t="shared" si="581"/>
        <v>4096.4577660000004</v>
      </c>
      <c r="AA468" s="25">
        <f t="shared" si="582"/>
        <v>0</v>
      </c>
      <c r="AB468" s="25">
        <f t="shared" si="583"/>
        <v>11855.68</v>
      </c>
      <c r="AC468" s="25">
        <f t="shared" si="584"/>
        <v>11855.68</v>
      </c>
      <c r="AD468" s="25">
        <f t="shared" si="585"/>
        <v>0</v>
      </c>
      <c r="AE468" s="25">
        <f t="shared" si="586"/>
        <v>944.897696</v>
      </c>
      <c r="AF468" s="25">
        <f t="shared" si="587"/>
        <v>944.897696</v>
      </c>
      <c r="AG468" s="25">
        <f t="shared" si="588"/>
        <v>0</v>
      </c>
      <c r="AH468" s="25">
        <f t="shared" si="589"/>
        <v>10910.782304</v>
      </c>
      <c r="AI468" s="25">
        <f t="shared" si="590"/>
        <v>10910.782304</v>
      </c>
      <c r="AJ468" s="19" t="s">
        <v>48</v>
      </c>
    </row>
    <row r="469" spans="1:36" outlineLevel="3" x14ac:dyDescent="0.25">
      <c r="A469" s="102" t="s">
        <v>122</v>
      </c>
      <c r="B469" s="10"/>
      <c r="C469" s="10"/>
      <c r="N469" s="23">
        <f t="shared" si="571"/>
        <v>0</v>
      </c>
      <c r="O469" s="23">
        <f t="shared" si="572"/>
        <v>0</v>
      </c>
      <c r="P469" s="129"/>
      <c r="Q469" s="130">
        <v>7.9699999999999993E-2</v>
      </c>
      <c r="R469" s="11">
        <f t="shared" si="573"/>
        <v>0</v>
      </c>
      <c r="S469" s="6">
        <f t="shared" si="574"/>
        <v>0</v>
      </c>
      <c r="T469" s="20">
        <f t="shared" si="575"/>
        <v>0</v>
      </c>
      <c r="U469" s="6">
        <f t="shared" si="576"/>
        <v>0</v>
      </c>
      <c r="V469" s="6">
        <f t="shared" si="577"/>
        <v>0</v>
      </c>
      <c r="W469" s="20">
        <f t="shared" si="578"/>
        <v>0</v>
      </c>
      <c r="X469" s="6">
        <f t="shared" si="579"/>
        <v>0</v>
      </c>
      <c r="Y469" s="6">
        <f t="shared" si="580"/>
        <v>0</v>
      </c>
      <c r="Z469" s="20">
        <f t="shared" si="581"/>
        <v>0</v>
      </c>
      <c r="AA469" s="25">
        <f t="shared" si="582"/>
        <v>0</v>
      </c>
      <c r="AB469" s="25">
        <f t="shared" si="583"/>
        <v>0</v>
      </c>
      <c r="AC469" s="25">
        <f t="shared" si="584"/>
        <v>0</v>
      </c>
      <c r="AD469" s="25">
        <f t="shared" si="585"/>
        <v>0</v>
      </c>
      <c r="AE469" s="25">
        <f t="shared" si="586"/>
        <v>0</v>
      </c>
      <c r="AF469" s="25">
        <f t="shared" si="587"/>
        <v>0</v>
      </c>
      <c r="AG469" s="25">
        <f t="shared" si="588"/>
        <v>0</v>
      </c>
      <c r="AH469" s="25">
        <f t="shared" si="589"/>
        <v>0</v>
      </c>
      <c r="AI469" s="25">
        <f t="shared" si="590"/>
        <v>0</v>
      </c>
      <c r="AJ469" s="19" t="s">
        <v>50</v>
      </c>
    </row>
    <row r="470" spans="1:36" outlineLevel="3" x14ac:dyDescent="0.25">
      <c r="A470" s="102" t="s">
        <v>122</v>
      </c>
      <c r="B470" s="10">
        <v>1713.14</v>
      </c>
      <c r="C470" s="10">
        <v>1054.24</v>
      </c>
      <c r="N470" s="23">
        <f t="shared" si="571"/>
        <v>1054.24</v>
      </c>
      <c r="O470" s="23">
        <f t="shared" si="572"/>
        <v>2767.38</v>
      </c>
      <c r="P470" s="129"/>
      <c r="Q470" s="130">
        <v>7.9699999999999993E-2</v>
      </c>
      <c r="R470" s="11">
        <f t="shared" si="573"/>
        <v>0</v>
      </c>
      <c r="S470" s="6">
        <f t="shared" si="574"/>
        <v>1054.24</v>
      </c>
      <c r="T470" s="20">
        <f t="shared" si="575"/>
        <v>1054.24</v>
      </c>
      <c r="U470" s="6">
        <f t="shared" si="576"/>
        <v>0</v>
      </c>
      <c r="V470" s="6">
        <f t="shared" si="577"/>
        <v>84.022927999999993</v>
      </c>
      <c r="W470" s="20">
        <f t="shared" si="578"/>
        <v>84.022927999999993</v>
      </c>
      <c r="X470" s="6">
        <f t="shared" si="579"/>
        <v>0</v>
      </c>
      <c r="Y470" s="6">
        <f t="shared" si="580"/>
        <v>970.21707200000003</v>
      </c>
      <c r="Z470" s="20">
        <f t="shared" si="581"/>
        <v>970.21707200000003</v>
      </c>
      <c r="AA470" s="25">
        <f t="shared" si="582"/>
        <v>0</v>
      </c>
      <c r="AB470" s="25">
        <f t="shared" si="583"/>
        <v>2767.38</v>
      </c>
      <c r="AC470" s="25">
        <f t="shared" si="584"/>
        <v>2767.38</v>
      </c>
      <c r="AD470" s="25">
        <f t="shared" si="585"/>
        <v>0</v>
      </c>
      <c r="AE470" s="25">
        <f t="shared" si="586"/>
        <v>220.56018599999999</v>
      </c>
      <c r="AF470" s="25">
        <f t="shared" si="587"/>
        <v>220.56018599999999</v>
      </c>
      <c r="AG470" s="25">
        <f t="shared" si="588"/>
        <v>0</v>
      </c>
      <c r="AH470" s="25">
        <f t="shared" si="589"/>
        <v>2546.819814</v>
      </c>
      <c r="AI470" s="25">
        <f t="shared" si="590"/>
        <v>2546.819814</v>
      </c>
      <c r="AJ470" s="19" t="s">
        <v>48</v>
      </c>
    </row>
    <row r="471" spans="1:36" outlineLevel="2" x14ac:dyDescent="0.25">
      <c r="A471" s="102"/>
      <c r="B471" s="108"/>
      <c r="C471" s="108"/>
      <c r="D471" s="101"/>
      <c r="E471" s="101"/>
      <c r="F471" s="101"/>
      <c r="G471" s="101"/>
      <c r="H471" s="101"/>
      <c r="I471" s="101"/>
      <c r="J471" s="101"/>
      <c r="K471" s="101"/>
      <c r="L471" s="101"/>
      <c r="M471" s="101"/>
      <c r="N471" s="109"/>
      <c r="O471" s="109"/>
      <c r="P471" s="129"/>
      <c r="Q471" s="130"/>
      <c r="R471" s="11">
        <f t="shared" ref="R471:Z471" si="591">SUBTOTAL(9,R460:R470)</f>
        <v>0</v>
      </c>
      <c r="S471" s="6">
        <f t="shared" si="591"/>
        <v>110736.49</v>
      </c>
      <c r="T471" s="20">
        <f t="shared" si="591"/>
        <v>110736.49</v>
      </c>
      <c r="U471" s="6">
        <f t="shared" si="591"/>
        <v>0</v>
      </c>
      <c r="V471" s="6">
        <f t="shared" si="591"/>
        <v>8825.6982529999987</v>
      </c>
      <c r="W471" s="20">
        <f t="shared" si="591"/>
        <v>8825.6982529999987</v>
      </c>
      <c r="X471" s="6">
        <f t="shared" si="591"/>
        <v>0</v>
      </c>
      <c r="Y471" s="6">
        <f t="shared" si="591"/>
        <v>101910.79174700001</v>
      </c>
      <c r="Z471" s="20">
        <f t="shared" si="591"/>
        <v>101910.79174700001</v>
      </c>
      <c r="AA471" s="25"/>
      <c r="AB471" s="25"/>
      <c r="AC471" s="25"/>
      <c r="AD471" s="25"/>
      <c r="AE471" s="25"/>
      <c r="AF471" s="25"/>
      <c r="AG471" s="25"/>
      <c r="AH471" s="25"/>
      <c r="AI471" s="25"/>
      <c r="AJ471" s="131" t="s">
        <v>269</v>
      </c>
    </row>
    <row r="472" spans="1:36" outlineLevel="3" x14ac:dyDescent="0.25">
      <c r="A472" s="102" t="s">
        <v>122</v>
      </c>
      <c r="B472" s="10">
        <v>98</v>
      </c>
      <c r="C472" s="10">
        <v>-107.81</v>
      </c>
      <c r="N472" s="23">
        <f>C472</f>
        <v>-107.81</v>
      </c>
      <c r="O472" s="23">
        <f>SUM(B472:M472)</f>
        <v>-9.8100000000000023</v>
      </c>
      <c r="P472" s="129"/>
      <c r="Q472" s="130">
        <v>1.17E-2</v>
      </c>
      <c r="R472" s="11">
        <f>IF(LEFT(AJ472,6)="Direct",N472,0)</f>
        <v>0</v>
      </c>
      <c r="S472" s="6">
        <f>N472-R472</f>
        <v>-107.81</v>
      </c>
      <c r="T472" s="20">
        <f>R472+S472</f>
        <v>-107.81</v>
      </c>
      <c r="U472" s="6">
        <f>IF(LEFT(AJ472,9)="direct-wa", N472,0)</f>
        <v>0</v>
      </c>
      <c r="V472" s="6">
        <f>IF(AJ472="direct-wa",0,N472*Q472)</f>
        <v>-1.261377</v>
      </c>
      <c r="W472" s="20">
        <f>U472+V472</f>
        <v>-1.261377</v>
      </c>
      <c r="X472" s="6">
        <f>IF(LEFT(AJ472,9)="direct-or",N472,0)</f>
        <v>0</v>
      </c>
      <c r="Y472" s="6">
        <f>S472-V472</f>
        <v>-106.54862300000001</v>
      </c>
      <c r="Z472" s="20">
        <f>X472+Y472</f>
        <v>-106.54862300000001</v>
      </c>
      <c r="AA472" s="25">
        <f>IF(LEFT(AJ472,6)="Direct",O472,0)</f>
        <v>0</v>
      </c>
      <c r="AB472" s="25">
        <f>O472-AA472</f>
        <v>-9.8100000000000023</v>
      </c>
      <c r="AC472" s="25">
        <f>AA472+AB472</f>
        <v>-9.8100000000000023</v>
      </c>
      <c r="AD472" s="25">
        <f>IF(LEFT(AJ472,9)="direct-wa", O472,0)</f>
        <v>0</v>
      </c>
      <c r="AE472" s="25">
        <f>IF(AJ472="direct-wa",0,O472*Q472)</f>
        <v>-0.11477700000000003</v>
      </c>
      <c r="AF472" s="25">
        <f>AD472+AE472</f>
        <v>-0.11477700000000003</v>
      </c>
      <c r="AG472" s="25">
        <f>IF(LEFT(AJ472,9)="direct-or",O472,0)</f>
        <v>0</v>
      </c>
      <c r="AH472" s="25">
        <f>AB472-AE472</f>
        <v>-9.6952230000000021</v>
      </c>
      <c r="AI472" s="25">
        <f>AG472+AH472</f>
        <v>-9.6952230000000021</v>
      </c>
      <c r="AJ472" s="19" t="s">
        <v>262</v>
      </c>
    </row>
    <row r="473" spans="1:36" outlineLevel="3" x14ac:dyDescent="0.25">
      <c r="A473" s="102" t="s">
        <v>122</v>
      </c>
      <c r="B473" s="10">
        <v>2121.4499999999998</v>
      </c>
      <c r="C473" s="10">
        <v>-1870.25</v>
      </c>
      <c r="N473" s="23">
        <f>C473</f>
        <v>-1870.25</v>
      </c>
      <c r="O473" s="23">
        <f>SUM(B473:M473)</f>
        <v>251.19999999999982</v>
      </c>
      <c r="P473" s="129"/>
      <c r="Q473" s="130">
        <v>1.17E-2</v>
      </c>
      <c r="R473" s="11">
        <f>IF(LEFT(AJ473,6)="Direct",N473,0)</f>
        <v>0</v>
      </c>
      <c r="S473" s="6">
        <f>N473-R473</f>
        <v>-1870.25</v>
      </c>
      <c r="T473" s="20">
        <f>R473+S473</f>
        <v>-1870.25</v>
      </c>
      <c r="U473" s="6">
        <f>IF(LEFT(AJ473,9)="direct-wa", N473,0)</f>
        <v>0</v>
      </c>
      <c r="V473" s="6">
        <f>IF(AJ473="direct-wa",0,N473*Q473)</f>
        <v>-21.881924999999999</v>
      </c>
      <c r="W473" s="20">
        <f>U473+V473</f>
        <v>-21.881924999999999</v>
      </c>
      <c r="X473" s="6">
        <f>IF(LEFT(AJ473,9)="direct-or",N473,0)</f>
        <v>0</v>
      </c>
      <c r="Y473" s="6">
        <f>S473-V473</f>
        <v>-1848.3680750000001</v>
      </c>
      <c r="Z473" s="20">
        <f>X473+Y473</f>
        <v>-1848.3680750000001</v>
      </c>
      <c r="AA473" s="25">
        <f>IF(LEFT(AJ473,6)="Direct",O473,0)</f>
        <v>0</v>
      </c>
      <c r="AB473" s="25">
        <f>O473-AA473</f>
        <v>251.19999999999982</v>
      </c>
      <c r="AC473" s="25">
        <f>AA473+AB473</f>
        <v>251.19999999999982</v>
      </c>
      <c r="AD473" s="25">
        <f>IF(LEFT(AJ473,9)="direct-wa", O473,0)</f>
        <v>0</v>
      </c>
      <c r="AE473" s="25">
        <f>IF(AJ473="direct-wa",0,O473*Q473)</f>
        <v>2.9390399999999981</v>
      </c>
      <c r="AF473" s="25">
        <f>AD473+AE473</f>
        <v>2.9390399999999981</v>
      </c>
      <c r="AG473" s="25">
        <f>IF(LEFT(AJ473,9)="direct-or",O473,0)</f>
        <v>0</v>
      </c>
      <c r="AH473" s="25">
        <f>AB473-AE473</f>
        <v>248.26095999999981</v>
      </c>
      <c r="AI473" s="25">
        <f>AG473+AH473</f>
        <v>248.26095999999981</v>
      </c>
      <c r="AJ473" s="19" t="s">
        <v>262</v>
      </c>
    </row>
    <row r="474" spans="1:36" outlineLevel="3" x14ac:dyDescent="0.25">
      <c r="A474" s="102" t="s">
        <v>122</v>
      </c>
      <c r="B474" s="10"/>
      <c r="C474" s="10">
        <v>311.23</v>
      </c>
      <c r="N474" s="23">
        <f>C474</f>
        <v>311.23</v>
      </c>
      <c r="O474" s="23">
        <f>SUM(B474:M474)</f>
        <v>311.23</v>
      </c>
      <c r="P474" s="129"/>
      <c r="Q474" s="130">
        <v>1.17E-2</v>
      </c>
      <c r="R474" s="11">
        <f>IF(LEFT(AJ474,6)="Direct",N474,0)</f>
        <v>0</v>
      </c>
      <c r="S474" s="6">
        <f>N474-R474</f>
        <v>311.23</v>
      </c>
      <c r="T474" s="20">
        <f>R474+S474</f>
        <v>311.23</v>
      </c>
      <c r="U474" s="6">
        <f>IF(LEFT(AJ474,9)="direct-wa", N474,0)</f>
        <v>0</v>
      </c>
      <c r="V474" s="6">
        <f>IF(AJ474="direct-wa",0,N474*Q474)</f>
        <v>3.6413910000000005</v>
      </c>
      <c r="W474" s="20">
        <f>U474+V474</f>
        <v>3.6413910000000005</v>
      </c>
      <c r="X474" s="6">
        <f>IF(LEFT(AJ474,9)="direct-or",N474,0)</f>
        <v>0</v>
      </c>
      <c r="Y474" s="6">
        <f>S474-V474</f>
        <v>307.58860900000002</v>
      </c>
      <c r="Z474" s="20">
        <f>X474+Y474</f>
        <v>307.58860900000002</v>
      </c>
      <c r="AA474" s="25">
        <f>IF(LEFT(AJ474,6)="Direct",O474,0)</f>
        <v>0</v>
      </c>
      <c r="AB474" s="25">
        <f>O474-AA474</f>
        <v>311.23</v>
      </c>
      <c r="AC474" s="25">
        <f>AA474+AB474</f>
        <v>311.23</v>
      </c>
      <c r="AD474" s="25">
        <f>IF(LEFT(AJ474,9)="direct-wa", O474,0)</f>
        <v>0</v>
      </c>
      <c r="AE474" s="25">
        <f>IF(AJ474="direct-wa",0,O474*Q474)</f>
        <v>3.6413910000000005</v>
      </c>
      <c r="AF474" s="25">
        <f>AD474+AE474</f>
        <v>3.6413910000000005</v>
      </c>
      <c r="AG474" s="25">
        <f>IF(LEFT(AJ474,9)="direct-or",O474,0)</f>
        <v>0</v>
      </c>
      <c r="AH474" s="25">
        <f>AB474-AE474</f>
        <v>307.58860900000002</v>
      </c>
      <c r="AI474" s="25">
        <f>AG474+AH474</f>
        <v>307.58860900000002</v>
      </c>
      <c r="AJ474" s="19" t="s">
        <v>262</v>
      </c>
    </row>
    <row r="475" spans="1:36" outlineLevel="3" x14ac:dyDescent="0.25">
      <c r="A475" s="102" t="s">
        <v>122</v>
      </c>
      <c r="B475" s="10"/>
      <c r="C475" s="10">
        <v>207.1</v>
      </c>
      <c r="N475" s="23">
        <f>C475</f>
        <v>207.1</v>
      </c>
      <c r="O475" s="23">
        <f>SUM(B475:M475)</f>
        <v>207.1</v>
      </c>
      <c r="P475" s="129"/>
      <c r="Q475" s="130">
        <v>1.17E-2</v>
      </c>
      <c r="R475" s="11">
        <f>IF(LEFT(AJ475,6)="Direct",N475,0)</f>
        <v>0</v>
      </c>
      <c r="S475" s="6">
        <f>N475-R475</f>
        <v>207.1</v>
      </c>
      <c r="T475" s="20">
        <f>R475+S475</f>
        <v>207.1</v>
      </c>
      <c r="U475" s="6">
        <f>IF(LEFT(AJ475,9)="direct-wa", N475,0)</f>
        <v>0</v>
      </c>
      <c r="V475" s="6">
        <f>IF(AJ475="direct-wa",0,N475*Q475)</f>
        <v>2.4230700000000001</v>
      </c>
      <c r="W475" s="20">
        <f>U475+V475</f>
        <v>2.4230700000000001</v>
      </c>
      <c r="X475" s="6">
        <f>IF(LEFT(AJ475,9)="direct-or",N475,0)</f>
        <v>0</v>
      </c>
      <c r="Y475" s="6">
        <f>S475-V475</f>
        <v>204.67693</v>
      </c>
      <c r="Z475" s="20">
        <f>X475+Y475</f>
        <v>204.67693</v>
      </c>
      <c r="AA475" s="25">
        <f>IF(LEFT(AJ475,6)="Direct",O475,0)</f>
        <v>0</v>
      </c>
      <c r="AB475" s="25">
        <f>O475-AA475</f>
        <v>207.1</v>
      </c>
      <c r="AC475" s="25">
        <f>AA475+AB475</f>
        <v>207.1</v>
      </c>
      <c r="AD475" s="25">
        <f>IF(LEFT(AJ475,9)="direct-wa", O475,0)</f>
        <v>0</v>
      </c>
      <c r="AE475" s="25">
        <f>IF(AJ475="direct-wa",0,O475*Q475)</f>
        <v>2.4230700000000001</v>
      </c>
      <c r="AF475" s="25">
        <f>AD475+AE475</f>
        <v>2.4230700000000001</v>
      </c>
      <c r="AG475" s="25">
        <f>IF(LEFT(AJ475,9)="direct-or",O475,0)</f>
        <v>0</v>
      </c>
      <c r="AH475" s="25">
        <f>AB475-AE475</f>
        <v>204.67693</v>
      </c>
      <c r="AI475" s="25">
        <f>AG475+AH475</f>
        <v>204.67693</v>
      </c>
      <c r="AJ475" s="19" t="s">
        <v>262</v>
      </c>
    </row>
    <row r="476" spans="1:36" outlineLevel="3" x14ac:dyDescent="0.25">
      <c r="A476" s="102" t="s">
        <v>122</v>
      </c>
      <c r="B476" s="10"/>
      <c r="C476" s="10"/>
      <c r="N476" s="23">
        <f>C476</f>
        <v>0</v>
      </c>
      <c r="O476" s="23">
        <f>SUM(B476:M476)</f>
        <v>0</v>
      </c>
      <c r="P476" s="129"/>
      <c r="Q476" s="130">
        <v>1.17E-2</v>
      </c>
      <c r="R476" s="11">
        <f>IF(LEFT(AJ476,6)="Direct",N476,0)</f>
        <v>0</v>
      </c>
      <c r="S476" s="6">
        <f>N476-R476</f>
        <v>0</v>
      </c>
      <c r="T476" s="20">
        <f>R476+S476</f>
        <v>0</v>
      </c>
      <c r="U476" s="6">
        <f>IF(LEFT(AJ476,9)="direct-wa", N476,0)</f>
        <v>0</v>
      </c>
      <c r="V476" s="6">
        <f>IF(AJ476="direct-wa",0,N476*Q476)</f>
        <v>0</v>
      </c>
      <c r="W476" s="20">
        <f>U476+V476</f>
        <v>0</v>
      </c>
      <c r="X476" s="6">
        <f>IF(LEFT(AJ476,9)="direct-or",N476,0)</f>
        <v>0</v>
      </c>
      <c r="Y476" s="6">
        <f>S476-V476</f>
        <v>0</v>
      </c>
      <c r="Z476" s="20">
        <f>X476+Y476</f>
        <v>0</v>
      </c>
      <c r="AA476" s="25">
        <f>IF(LEFT(AJ476,6)="Direct",O476,0)</f>
        <v>0</v>
      </c>
      <c r="AB476" s="25">
        <f>O476-AA476</f>
        <v>0</v>
      </c>
      <c r="AC476" s="25">
        <f>AA476+AB476</f>
        <v>0</v>
      </c>
      <c r="AD476" s="25">
        <f>IF(LEFT(AJ476,9)="direct-wa", O476,0)</f>
        <v>0</v>
      </c>
      <c r="AE476" s="25">
        <f>IF(AJ476="direct-wa",0,O476*Q476)</f>
        <v>0</v>
      </c>
      <c r="AF476" s="25">
        <f>AD476+AE476</f>
        <v>0</v>
      </c>
      <c r="AG476" s="25">
        <f>IF(LEFT(AJ476,9)="direct-or",O476,0)</f>
        <v>0</v>
      </c>
      <c r="AH476" s="25">
        <f>AB476-AE476</f>
        <v>0</v>
      </c>
      <c r="AI476" s="25">
        <f>AG476+AH476</f>
        <v>0</v>
      </c>
      <c r="AJ476" s="19" t="s">
        <v>263</v>
      </c>
    </row>
    <row r="477" spans="1:36" outlineLevel="2" x14ac:dyDescent="0.25">
      <c r="A477" s="102"/>
      <c r="B477" s="108"/>
      <c r="C477" s="108"/>
      <c r="D477" s="101"/>
      <c r="E477" s="101"/>
      <c r="F477" s="101"/>
      <c r="G477" s="101"/>
      <c r="H477" s="101"/>
      <c r="I477" s="101"/>
      <c r="J477" s="101"/>
      <c r="K477" s="101"/>
      <c r="L477" s="101"/>
      <c r="M477" s="101"/>
      <c r="N477" s="109"/>
      <c r="O477" s="109"/>
      <c r="P477" s="129"/>
      <c r="Q477" s="130"/>
      <c r="R477" s="11">
        <f t="shared" ref="R477:Z477" si="592">SUBTOTAL(9,R472:R476)</f>
        <v>0</v>
      </c>
      <c r="S477" s="6">
        <f t="shared" si="592"/>
        <v>-1459.73</v>
      </c>
      <c r="T477" s="20">
        <f t="shared" si="592"/>
        <v>-1459.73</v>
      </c>
      <c r="U477" s="6">
        <f t="shared" si="592"/>
        <v>0</v>
      </c>
      <c r="V477" s="6">
        <f t="shared" si="592"/>
        <v>-17.078841000000001</v>
      </c>
      <c r="W477" s="20">
        <f t="shared" si="592"/>
        <v>-17.078841000000001</v>
      </c>
      <c r="X477" s="6">
        <f t="shared" si="592"/>
        <v>0</v>
      </c>
      <c r="Y477" s="6">
        <f t="shared" si="592"/>
        <v>-1442.651159</v>
      </c>
      <c r="Z477" s="20">
        <f t="shared" si="592"/>
        <v>-1442.651159</v>
      </c>
      <c r="AA477" s="25"/>
      <c r="AB477" s="25"/>
      <c r="AC477" s="25"/>
      <c r="AD477" s="25"/>
      <c r="AE477" s="25"/>
      <c r="AF477" s="25"/>
      <c r="AG477" s="25"/>
      <c r="AH477" s="25"/>
      <c r="AI477" s="25"/>
      <c r="AJ477" s="131" t="s">
        <v>270</v>
      </c>
    </row>
    <row r="478" spans="1:36" outlineLevel="1" x14ac:dyDescent="0.25">
      <c r="A478" s="128" t="s">
        <v>121</v>
      </c>
      <c r="B478" s="132"/>
      <c r="C478" s="132"/>
      <c r="D478" s="120"/>
      <c r="E478" s="120"/>
      <c r="F478" s="120"/>
      <c r="G478" s="120"/>
      <c r="H478" s="120"/>
      <c r="I478" s="120"/>
      <c r="J478" s="120"/>
      <c r="K478" s="120"/>
      <c r="L478" s="120"/>
      <c r="M478" s="120"/>
      <c r="N478" s="121"/>
      <c r="O478" s="121"/>
      <c r="P478" s="133"/>
      <c r="Q478" s="134"/>
      <c r="R478" s="124">
        <f t="shared" ref="R478:Z478" si="593">SUBTOTAL(9,R435:R476)</f>
        <v>-4216.33</v>
      </c>
      <c r="S478" s="125">
        <f t="shared" si="593"/>
        <v>235164.61000000004</v>
      </c>
      <c r="T478" s="126">
        <f t="shared" si="593"/>
        <v>230948.28000000003</v>
      </c>
      <c r="U478" s="125">
        <f t="shared" si="593"/>
        <v>0</v>
      </c>
      <c r="V478" s="125">
        <f t="shared" si="593"/>
        <v>22388.009101</v>
      </c>
      <c r="W478" s="126">
        <f t="shared" si="593"/>
        <v>22388.009101</v>
      </c>
      <c r="X478" s="125">
        <f t="shared" si="593"/>
        <v>-4216.33</v>
      </c>
      <c r="Y478" s="125">
        <f t="shared" si="593"/>
        <v>212776.60089900001</v>
      </c>
      <c r="Z478" s="126">
        <f t="shared" si="593"/>
        <v>208560.270899</v>
      </c>
      <c r="AA478" s="125"/>
      <c r="AB478" s="125"/>
      <c r="AC478" s="125"/>
      <c r="AD478" s="125"/>
      <c r="AE478" s="125"/>
      <c r="AF478" s="125"/>
      <c r="AG478" s="125"/>
      <c r="AH478" s="125"/>
      <c r="AI478" s="125"/>
      <c r="AJ478" s="135"/>
    </row>
    <row r="479" spans="1:36" outlineLevel="3" x14ac:dyDescent="0.25">
      <c r="A479" s="102" t="s">
        <v>124</v>
      </c>
      <c r="B479" s="10">
        <v>1375.08</v>
      </c>
      <c r="C479" s="10">
        <v>1572.87</v>
      </c>
      <c r="N479" s="23">
        <f>C479</f>
        <v>1572.87</v>
      </c>
      <c r="O479" s="23">
        <f>SUM(B479:M479)</f>
        <v>2947.95</v>
      </c>
      <c r="P479" s="129"/>
      <c r="Q479" s="130">
        <v>0.1013</v>
      </c>
      <c r="R479" s="11">
        <f>IF(LEFT(AJ479,6)="Direct",N479,0)</f>
        <v>0</v>
      </c>
      <c r="S479" s="6">
        <f>N479-R479</f>
        <v>1572.87</v>
      </c>
      <c r="T479" s="20">
        <f>R479+S479</f>
        <v>1572.87</v>
      </c>
      <c r="U479" s="6">
        <f>IF(LEFT(AJ479,9)="direct-wa", N479,0)</f>
        <v>0</v>
      </c>
      <c r="V479" s="6">
        <f>IF(AJ479="direct-wa",0,N479*Q479)</f>
        <v>159.33173099999999</v>
      </c>
      <c r="W479" s="20">
        <f>U479+V479</f>
        <v>159.33173099999999</v>
      </c>
      <c r="X479" s="6">
        <f>IF(LEFT(AJ479,9)="direct-or",N479,0)</f>
        <v>0</v>
      </c>
      <c r="Y479" s="6">
        <f>S479-V479</f>
        <v>1413.5382689999999</v>
      </c>
      <c r="Z479" s="20">
        <f>X479+Y479</f>
        <v>1413.5382689999999</v>
      </c>
      <c r="AA479" s="25">
        <f>IF(LEFT(AJ479,6)="Direct",O479,0)</f>
        <v>0</v>
      </c>
      <c r="AB479" s="25">
        <f>O479-AA479</f>
        <v>2947.95</v>
      </c>
      <c r="AC479" s="25">
        <f>AA479+AB479</f>
        <v>2947.95</v>
      </c>
      <c r="AD479" s="25">
        <f>IF(LEFT(AJ479,9)="direct-wa", O479,0)</f>
        <v>0</v>
      </c>
      <c r="AE479" s="25">
        <f>IF(AJ479="direct-wa",0,O479*Q479)</f>
        <v>298.62733499999996</v>
      </c>
      <c r="AF479" s="25">
        <f>AD479+AE479</f>
        <v>298.62733499999996</v>
      </c>
      <c r="AG479" s="25">
        <f>IF(LEFT(AJ479,9)="direct-or",O479,0)</f>
        <v>0</v>
      </c>
      <c r="AH479" s="25">
        <f>AB479-AE479</f>
        <v>2649.3226649999997</v>
      </c>
      <c r="AI479" s="25">
        <f>AG479+AH479</f>
        <v>2649.3226649999997</v>
      </c>
      <c r="AJ479" s="19" t="s">
        <v>52</v>
      </c>
    </row>
    <row r="480" spans="1:36" outlineLevel="2" x14ac:dyDescent="0.25">
      <c r="A480" s="102"/>
      <c r="B480" s="108"/>
      <c r="C480" s="108"/>
      <c r="D480" s="101"/>
      <c r="E480" s="101"/>
      <c r="F480" s="101"/>
      <c r="G480" s="101"/>
      <c r="H480" s="101"/>
      <c r="I480" s="101"/>
      <c r="J480" s="101"/>
      <c r="K480" s="101"/>
      <c r="L480" s="101"/>
      <c r="M480" s="101"/>
      <c r="N480" s="109"/>
      <c r="O480" s="109"/>
      <c r="P480" s="129"/>
      <c r="Q480" s="130"/>
      <c r="R480" s="11">
        <f t="shared" ref="R480:Z480" si="594">SUBTOTAL(9,R479:R479)</f>
        <v>0</v>
      </c>
      <c r="S480" s="6">
        <f t="shared" si="594"/>
        <v>1572.87</v>
      </c>
      <c r="T480" s="20">
        <f t="shared" si="594"/>
        <v>1572.87</v>
      </c>
      <c r="U480" s="6">
        <f t="shared" si="594"/>
        <v>0</v>
      </c>
      <c r="V480" s="6">
        <f t="shared" si="594"/>
        <v>159.33173099999999</v>
      </c>
      <c r="W480" s="20">
        <f t="shared" si="594"/>
        <v>159.33173099999999</v>
      </c>
      <c r="X480" s="6">
        <f t="shared" si="594"/>
        <v>0</v>
      </c>
      <c r="Y480" s="6">
        <f t="shared" si="594"/>
        <v>1413.5382689999999</v>
      </c>
      <c r="Z480" s="20">
        <f t="shared" si="594"/>
        <v>1413.5382689999999</v>
      </c>
      <c r="AA480" s="25"/>
      <c r="AB480" s="25"/>
      <c r="AC480" s="25"/>
      <c r="AD480" s="25"/>
      <c r="AE480" s="25"/>
      <c r="AF480" s="25"/>
      <c r="AG480" s="25"/>
      <c r="AH480" s="25"/>
      <c r="AI480" s="25"/>
      <c r="AJ480" s="131" t="s">
        <v>268</v>
      </c>
    </row>
    <row r="481" spans="1:36" outlineLevel="3" x14ac:dyDescent="0.25">
      <c r="A481" s="102" t="s">
        <v>124</v>
      </c>
      <c r="B481" s="10">
        <v>36.22</v>
      </c>
      <c r="C481" s="10">
        <v>1386.57</v>
      </c>
      <c r="N481" s="23">
        <f>C481</f>
        <v>1386.57</v>
      </c>
      <c r="O481" s="23">
        <f>SUM(B481:M481)</f>
        <v>1422.79</v>
      </c>
      <c r="P481" s="129"/>
      <c r="Q481" s="130">
        <v>1.17E-2</v>
      </c>
      <c r="R481" s="11">
        <f>IF(LEFT(AJ481,6)="Direct",N481,0)</f>
        <v>0</v>
      </c>
      <c r="S481" s="6">
        <f>N481-R481</f>
        <v>1386.57</v>
      </c>
      <c r="T481" s="20">
        <f>R481+S481</f>
        <v>1386.57</v>
      </c>
      <c r="U481" s="6">
        <f>IF(LEFT(AJ481,9)="direct-wa", N481,0)</f>
        <v>0</v>
      </c>
      <c r="V481" s="6">
        <f>IF(AJ481="direct-wa",0,N481*Q481)</f>
        <v>16.222868999999999</v>
      </c>
      <c r="W481" s="20">
        <f>U481+V481</f>
        <v>16.222868999999999</v>
      </c>
      <c r="X481" s="6">
        <f>IF(LEFT(AJ481,9)="direct-or",N481,0)</f>
        <v>0</v>
      </c>
      <c r="Y481" s="6">
        <f>S481-V481</f>
        <v>1370.347131</v>
      </c>
      <c r="Z481" s="20">
        <f>X481+Y481</f>
        <v>1370.347131</v>
      </c>
      <c r="AA481" s="25">
        <f>IF(LEFT(AJ481,6)="Direct",O481,0)</f>
        <v>0</v>
      </c>
      <c r="AB481" s="25">
        <f>O481-AA481</f>
        <v>1422.79</v>
      </c>
      <c r="AC481" s="25">
        <f>AA481+AB481</f>
        <v>1422.79</v>
      </c>
      <c r="AD481" s="25">
        <f>IF(LEFT(AJ481,9)="direct-wa", O481,0)</f>
        <v>0</v>
      </c>
      <c r="AE481" s="25">
        <f>IF(AJ481="direct-wa",0,O481*Q481)</f>
        <v>16.646643000000001</v>
      </c>
      <c r="AF481" s="25">
        <f>AD481+AE481</f>
        <v>16.646643000000001</v>
      </c>
      <c r="AG481" s="25">
        <f>IF(LEFT(AJ481,9)="direct-or",O481,0)</f>
        <v>0</v>
      </c>
      <c r="AH481" s="25">
        <f>AB481-AE481</f>
        <v>1406.1433569999999</v>
      </c>
      <c r="AI481" s="25">
        <f>AG481+AH481</f>
        <v>1406.1433569999999</v>
      </c>
      <c r="AJ481" s="19" t="s">
        <v>262</v>
      </c>
    </row>
    <row r="482" spans="1:36" outlineLevel="2" x14ac:dyDescent="0.25">
      <c r="A482" s="102"/>
      <c r="B482" s="108"/>
      <c r="C482" s="108"/>
      <c r="D482" s="101"/>
      <c r="E482" s="101"/>
      <c r="F482" s="101"/>
      <c r="G482" s="101"/>
      <c r="H482" s="101"/>
      <c r="I482" s="101"/>
      <c r="J482" s="101"/>
      <c r="K482" s="101"/>
      <c r="L482" s="101"/>
      <c r="M482" s="101"/>
      <c r="N482" s="109"/>
      <c r="O482" s="109"/>
      <c r="P482" s="129"/>
      <c r="Q482" s="130"/>
      <c r="R482" s="11">
        <f t="shared" ref="R482:Z482" si="595">SUBTOTAL(9,R481:R481)</f>
        <v>0</v>
      </c>
      <c r="S482" s="6">
        <f t="shared" si="595"/>
        <v>1386.57</v>
      </c>
      <c r="T482" s="20">
        <f t="shared" si="595"/>
        <v>1386.57</v>
      </c>
      <c r="U482" s="6">
        <f t="shared" si="595"/>
        <v>0</v>
      </c>
      <c r="V482" s="6">
        <f t="shared" si="595"/>
        <v>16.222868999999999</v>
      </c>
      <c r="W482" s="20">
        <f t="shared" si="595"/>
        <v>16.222868999999999</v>
      </c>
      <c r="X482" s="6">
        <f t="shared" si="595"/>
        <v>0</v>
      </c>
      <c r="Y482" s="6">
        <f t="shared" si="595"/>
        <v>1370.347131</v>
      </c>
      <c r="Z482" s="20">
        <f t="shared" si="595"/>
        <v>1370.347131</v>
      </c>
      <c r="AA482" s="25"/>
      <c r="AB482" s="25"/>
      <c r="AC482" s="25"/>
      <c r="AD482" s="25"/>
      <c r="AE482" s="25"/>
      <c r="AF482" s="25"/>
      <c r="AG482" s="25"/>
      <c r="AH482" s="25"/>
      <c r="AI482" s="25"/>
      <c r="AJ482" s="131" t="s">
        <v>270</v>
      </c>
    </row>
    <row r="483" spans="1:36" outlineLevel="1" x14ac:dyDescent="0.25">
      <c r="A483" s="128" t="s">
        <v>123</v>
      </c>
      <c r="B483" s="132"/>
      <c r="C483" s="132"/>
      <c r="D483" s="120"/>
      <c r="E483" s="120"/>
      <c r="F483" s="120"/>
      <c r="G483" s="120"/>
      <c r="H483" s="120"/>
      <c r="I483" s="120"/>
      <c r="J483" s="120"/>
      <c r="K483" s="120"/>
      <c r="L483" s="120"/>
      <c r="M483" s="120"/>
      <c r="N483" s="121"/>
      <c r="O483" s="121"/>
      <c r="P483" s="133"/>
      <c r="Q483" s="134"/>
      <c r="R483" s="124">
        <f t="shared" ref="R483:Z483" si="596">SUBTOTAL(9,R479:R481)</f>
        <v>0</v>
      </c>
      <c r="S483" s="125">
        <f t="shared" si="596"/>
        <v>2959.4399999999996</v>
      </c>
      <c r="T483" s="126">
        <f t="shared" si="596"/>
        <v>2959.4399999999996</v>
      </c>
      <c r="U483" s="125">
        <f t="shared" si="596"/>
        <v>0</v>
      </c>
      <c r="V483" s="125">
        <f t="shared" si="596"/>
        <v>175.55459999999999</v>
      </c>
      <c r="W483" s="126">
        <f t="shared" si="596"/>
        <v>175.55459999999999</v>
      </c>
      <c r="X483" s="125">
        <f t="shared" si="596"/>
        <v>0</v>
      </c>
      <c r="Y483" s="125">
        <f t="shared" si="596"/>
        <v>2783.8854000000001</v>
      </c>
      <c r="Z483" s="126">
        <f t="shared" si="596"/>
        <v>2783.8854000000001</v>
      </c>
      <c r="AA483" s="125"/>
      <c r="AB483" s="125"/>
      <c r="AC483" s="125"/>
      <c r="AD483" s="125"/>
      <c r="AE483" s="125"/>
      <c r="AF483" s="125"/>
      <c r="AG483" s="125"/>
      <c r="AH483" s="125"/>
      <c r="AI483" s="125"/>
      <c r="AJ483" s="135"/>
    </row>
    <row r="484" spans="1:36" outlineLevel="3" x14ac:dyDescent="0.25">
      <c r="A484" s="102" t="s">
        <v>126</v>
      </c>
      <c r="B484" s="10">
        <v>138411.53</v>
      </c>
      <c r="C484" s="10">
        <v>139855.96</v>
      </c>
      <c r="N484" s="23">
        <f>C484</f>
        <v>139855.96</v>
      </c>
      <c r="O484" s="23">
        <f>SUM(B484:M484)</f>
        <v>278267.49</v>
      </c>
      <c r="P484" s="129"/>
      <c r="Q484" s="130">
        <v>0.1086</v>
      </c>
      <c r="R484" s="11">
        <f>IF(LEFT(AJ484,6)="Direct",N484,0)</f>
        <v>0</v>
      </c>
      <c r="S484" s="6">
        <f>N484-R484</f>
        <v>139855.96</v>
      </c>
      <c r="T484" s="20">
        <f>R484+S484</f>
        <v>139855.96</v>
      </c>
      <c r="U484" s="6">
        <f>IF(LEFT(AJ484,9)="direct-wa", N484,0)</f>
        <v>0</v>
      </c>
      <c r="V484" s="6">
        <f>IF(AJ484="direct-wa",0,N484*Q484)</f>
        <v>15188.357255999999</v>
      </c>
      <c r="W484" s="20">
        <f>U484+V484</f>
        <v>15188.357255999999</v>
      </c>
      <c r="X484" s="6">
        <f>IF(LEFT(AJ484,9)="direct-or",N484,0)</f>
        <v>0</v>
      </c>
      <c r="Y484" s="6">
        <f>S484-V484</f>
        <v>124667.60274399999</v>
      </c>
      <c r="Z484" s="20">
        <f>X484+Y484</f>
        <v>124667.60274399999</v>
      </c>
      <c r="AA484" s="25">
        <f>IF(LEFT(AJ484,6)="Direct",O484,0)</f>
        <v>0</v>
      </c>
      <c r="AB484" s="25">
        <f>O484-AA484</f>
        <v>278267.49</v>
      </c>
      <c r="AC484" s="25">
        <f>AA484+AB484</f>
        <v>278267.49</v>
      </c>
      <c r="AD484" s="25">
        <f>IF(LEFT(AJ484,9)="direct-wa", O484,0)</f>
        <v>0</v>
      </c>
      <c r="AE484" s="25">
        <f>IF(AJ484="direct-wa",0,O484*Q484)</f>
        <v>30219.849414</v>
      </c>
      <c r="AF484" s="25">
        <f>AD484+AE484</f>
        <v>30219.849414</v>
      </c>
      <c r="AG484" s="25">
        <f>IF(LEFT(AJ484,9)="direct-or",O484,0)</f>
        <v>0</v>
      </c>
      <c r="AH484" s="25">
        <f>AB484-AE484</f>
        <v>248047.64058599999</v>
      </c>
      <c r="AI484" s="25">
        <f>AG484+AH484</f>
        <v>248047.64058599999</v>
      </c>
      <c r="AJ484" s="19" t="s">
        <v>60</v>
      </c>
    </row>
    <row r="485" spans="1:36" outlineLevel="2" x14ac:dyDescent="0.25">
      <c r="A485" s="102"/>
      <c r="B485" s="108"/>
      <c r="C485" s="108"/>
      <c r="D485" s="101"/>
      <c r="E485" s="101"/>
      <c r="F485" s="101"/>
      <c r="G485" s="101"/>
      <c r="H485" s="101"/>
      <c r="I485" s="101"/>
      <c r="J485" s="101"/>
      <c r="K485" s="101"/>
      <c r="L485" s="101"/>
      <c r="M485" s="101"/>
      <c r="N485" s="109"/>
      <c r="O485" s="109"/>
      <c r="P485" s="129"/>
      <c r="Q485" s="130"/>
      <c r="R485" s="11">
        <f t="shared" ref="R485:Z485" si="597">SUBTOTAL(9,R484:R484)</f>
        <v>0</v>
      </c>
      <c r="S485" s="6">
        <f t="shared" si="597"/>
        <v>139855.96</v>
      </c>
      <c r="T485" s="20">
        <f t="shared" si="597"/>
        <v>139855.96</v>
      </c>
      <c r="U485" s="6">
        <f t="shared" si="597"/>
        <v>0</v>
      </c>
      <c r="V485" s="6">
        <f t="shared" si="597"/>
        <v>15188.357255999999</v>
      </c>
      <c r="W485" s="20">
        <f t="shared" si="597"/>
        <v>15188.357255999999</v>
      </c>
      <c r="X485" s="6">
        <f t="shared" si="597"/>
        <v>0</v>
      </c>
      <c r="Y485" s="6">
        <f t="shared" si="597"/>
        <v>124667.60274399999</v>
      </c>
      <c r="Z485" s="20">
        <f t="shared" si="597"/>
        <v>124667.60274399999</v>
      </c>
      <c r="AA485" s="25"/>
      <c r="AB485" s="25"/>
      <c r="AC485" s="25"/>
      <c r="AD485" s="25"/>
      <c r="AE485" s="25"/>
      <c r="AF485" s="25"/>
      <c r="AG485" s="25"/>
      <c r="AH485" s="25"/>
      <c r="AI485" s="25"/>
      <c r="AJ485" s="131" t="s">
        <v>266</v>
      </c>
    </row>
    <row r="486" spans="1:36" outlineLevel="1" x14ac:dyDescent="0.25">
      <c r="A486" s="128" t="s">
        <v>125</v>
      </c>
      <c r="B486" s="132"/>
      <c r="C486" s="132"/>
      <c r="D486" s="120"/>
      <c r="E486" s="120"/>
      <c r="F486" s="120"/>
      <c r="G486" s="120"/>
      <c r="H486" s="120"/>
      <c r="I486" s="120"/>
      <c r="J486" s="120"/>
      <c r="K486" s="120"/>
      <c r="L486" s="120"/>
      <c r="M486" s="120"/>
      <c r="N486" s="121"/>
      <c r="O486" s="121"/>
      <c r="P486" s="133"/>
      <c r="Q486" s="134"/>
      <c r="R486" s="124">
        <f t="shared" ref="R486:Z486" si="598">SUBTOTAL(9,R484:R484)</f>
        <v>0</v>
      </c>
      <c r="S486" s="125">
        <f t="shared" si="598"/>
        <v>139855.96</v>
      </c>
      <c r="T486" s="126">
        <f t="shared" si="598"/>
        <v>139855.96</v>
      </c>
      <c r="U486" s="125">
        <f t="shared" si="598"/>
        <v>0</v>
      </c>
      <c r="V486" s="125">
        <f t="shared" si="598"/>
        <v>15188.357255999999</v>
      </c>
      <c r="W486" s="126">
        <f t="shared" si="598"/>
        <v>15188.357255999999</v>
      </c>
      <c r="X486" s="125">
        <f t="shared" si="598"/>
        <v>0</v>
      </c>
      <c r="Y486" s="125">
        <f t="shared" si="598"/>
        <v>124667.60274399999</v>
      </c>
      <c r="Z486" s="126">
        <f t="shared" si="598"/>
        <v>124667.60274399999</v>
      </c>
      <c r="AA486" s="125"/>
      <c r="AB486" s="125"/>
      <c r="AC486" s="125"/>
      <c r="AD486" s="125"/>
      <c r="AE486" s="125"/>
      <c r="AF486" s="125"/>
      <c r="AG486" s="125"/>
      <c r="AH486" s="125"/>
      <c r="AI486" s="125"/>
      <c r="AJ486" s="135"/>
    </row>
    <row r="487" spans="1:36" outlineLevel="3" x14ac:dyDescent="0.25">
      <c r="A487" s="102" t="s">
        <v>128</v>
      </c>
      <c r="B487" s="10">
        <v>31.45</v>
      </c>
      <c r="C487" s="10">
        <v>-31.45</v>
      </c>
      <c r="N487" s="23">
        <f>C487</f>
        <v>-31.45</v>
      </c>
      <c r="O487" s="23">
        <f>SUM(B487:M487)</f>
        <v>0</v>
      </c>
      <c r="P487" s="129"/>
      <c r="Q487" s="130">
        <v>0.1086</v>
      </c>
      <c r="R487" s="11">
        <f>IF(LEFT(AJ487,6)="Direct",N487,0)</f>
        <v>0</v>
      </c>
      <c r="S487" s="6">
        <f>N487-R487</f>
        <v>-31.45</v>
      </c>
      <c r="T487" s="20">
        <f>R487+S487</f>
        <v>-31.45</v>
      </c>
      <c r="U487" s="6">
        <f>IF(LEFT(AJ487,9)="direct-wa", N487,0)</f>
        <v>0</v>
      </c>
      <c r="V487" s="6">
        <f>IF(AJ487="direct-wa",0,N487*Q487)</f>
        <v>-3.41547</v>
      </c>
      <c r="W487" s="20">
        <f>U487+V487</f>
        <v>-3.41547</v>
      </c>
      <c r="X487" s="6">
        <f>IF(LEFT(AJ487,9)="direct-or",N487,0)</f>
        <v>0</v>
      </c>
      <c r="Y487" s="6">
        <f>S487-V487</f>
        <v>-28.03453</v>
      </c>
      <c r="Z487" s="20">
        <f>X487+Y487</f>
        <v>-28.03453</v>
      </c>
      <c r="AA487" s="25">
        <f>IF(LEFT(AJ487,6)="Direct",O487,0)</f>
        <v>0</v>
      </c>
      <c r="AB487" s="25">
        <f>O487-AA487</f>
        <v>0</v>
      </c>
      <c r="AC487" s="25">
        <f>AA487+AB487</f>
        <v>0</v>
      </c>
      <c r="AD487" s="25">
        <f>IF(LEFT(AJ487,9)="direct-wa", O487,0)</f>
        <v>0</v>
      </c>
      <c r="AE487" s="25">
        <f>IF(AJ487="direct-wa",0,O487*Q487)</f>
        <v>0</v>
      </c>
      <c r="AF487" s="25">
        <f>AD487+AE487</f>
        <v>0</v>
      </c>
      <c r="AG487" s="25">
        <f>IF(LEFT(AJ487,9)="direct-or",O487,0)</f>
        <v>0</v>
      </c>
      <c r="AH487" s="25">
        <f>AB487-AE487</f>
        <v>0</v>
      </c>
      <c r="AI487" s="25">
        <f>AG487+AH487</f>
        <v>0</v>
      </c>
      <c r="AJ487" s="19" t="s">
        <v>64</v>
      </c>
    </row>
    <row r="488" spans="1:36" outlineLevel="3" x14ac:dyDescent="0.25">
      <c r="A488" s="102" t="s">
        <v>128</v>
      </c>
      <c r="B488" s="10">
        <v>6279.09</v>
      </c>
      <c r="C488" s="10">
        <v>5146.7</v>
      </c>
      <c r="N488" s="23">
        <f>C488</f>
        <v>5146.7</v>
      </c>
      <c r="O488" s="23">
        <f>SUM(B488:M488)</f>
        <v>11425.79</v>
      </c>
      <c r="P488" s="129"/>
      <c r="Q488" s="130">
        <v>0.1086</v>
      </c>
      <c r="R488" s="11">
        <f>IF(LEFT(AJ488,6)="Direct",N488,0)</f>
        <v>0</v>
      </c>
      <c r="S488" s="6">
        <f>N488-R488</f>
        <v>5146.7</v>
      </c>
      <c r="T488" s="20">
        <f>R488+S488</f>
        <v>5146.7</v>
      </c>
      <c r="U488" s="6">
        <f>IF(LEFT(AJ488,9)="direct-wa", N488,0)</f>
        <v>0</v>
      </c>
      <c r="V488" s="6">
        <f>IF(AJ488="direct-wa",0,N488*Q488)</f>
        <v>558.93161999999995</v>
      </c>
      <c r="W488" s="20">
        <f>U488+V488</f>
        <v>558.93161999999995</v>
      </c>
      <c r="X488" s="6">
        <f>IF(LEFT(AJ488,9)="direct-or",N488,0)</f>
        <v>0</v>
      </c>
      <c r="Y488" s="6">
        <f>S488-V488</f>
        <v>4587.7683799999995</v>
      </c>
      <c r="Z488" s="20">
        <f>X488+Y488</f>
        <v>4587.7683799999995</v>
      </c>
      <c r="AA488" s="25">
        <f>IF(LEFT(AJ488,6)="Direct",O488,0)</f>
        <v>0</v>
      </c>
      <c r="AB488" s="25">
        <f>O488-AA488</f>
        <v>11425.79</v>
      </c>
      <c r="AC488" s="25">
        <f>AA488+AB488</f>
        <v>11425.79</v>
      </c>
      <c r="AD488" s="25">
        <f>IF(LEFT(AJ488,9)="direct-wa", O488,0)</f>
        <v>0</v>
      </c>
      <c r="AE488" s="25">
        <f>IF(AJ488="direct-wa",0,O488*Q488)</f>
        <v>1240.8407940000002</v>
      </c>
      <c r="AF488" s="25">
        <f>AD488+AE488</f>
        <v>1240.8407940000002</v>
      </c>
      <c r="AG488" s="25">
        <f>IF(LEFT(AJ488,9)="direct-or",O488,0)</f>
        <v>0</v>
      </c>
      <c r="AH488" s="25">
        <f>AB488-AE488</f>
        <v>10184.949206000001</v>
      </c>
      <c r="AI488" s="25">
        <f>AG488+AH488</f>
        <v>10184.949206000001</v>
      </c>
      <c r="AJ488" s="19" t="s">
        <v>60</v>
      </c>
    </row>
    <row r="489" spans="1:36" outlineLevel="3" x14ac:dyDescent="0.25">
      <c r="A489" s="102" t="s">
        <v>128</v>
      </c>
      <c r="B489" s="10"/>
      <c r="C489" s="10"/>
      <c r="N489" s="23">
        <f>C489</f>
        <v>0</v>
      </c>
      <c r="O489" s="23">
        <f>SUM(B489:M489)</f>
        <v>0</v>
      </c>
      <c r="P489" s="129"/>
      <c r="Q489" s="130">
        <v>0.1086</v>
      </c>
      <c r="R489" s="11">
        <f>IF(LEFT(AJ489,6)="Direct",N489,0)</f>
        <v>0</v>
      </c>
      <c r="S489" s="6">
        <f>N489-R489</f>
        <v>0</v>
      </c>
      <c r="T489" s="20">
        <f>R489+S489</f>
        <v>0</v>
      </c>
      <c r="U489" s="6">
        <f>IF(LEFT(AJ489,9)="direct-wa", N489,0)</f>
        <v>0</v>
      </c>
      <c r="V489" s="6">
        <f>IF(AJ489="direct-wa",0,N489*Q489)</f>
        <v>0</v>
      </c>
      <c r="W489" s="20">
        <f>U489+V489</f>
        <v>0</v>
      </c>
      <c r="X489" s="6">
        <f>IF(LEFT(AJ489,9)="direct-or",N489,0)</f>
        <v>0</v>
      </c>
      <c r="Y489" s="6">
        <f>S489-V489</f>
        <v>0</v>
      </c>
      <c r="Z489" s="20">
        <f>X489+Y489</f>
        <v>0</v>
      </c>
      <c r="AA489" s="25">
        <f>IF(LEFT(AJ489,6)="Direct",O489,0)</f>
        <v>0</v>
      </c>
      <c r="AB489" s="25">
        <f>O489-AA489</f>
        <v>0</v>
      </c>
      <c r="AC489" s="25">
        <f>AA489+AB489</f>
        <v>0</v>
      </c>
      <c r="AD489" s="25">
        <f>IF(LEFT(AJ489,9)="direct-wa", O489,0)</f>
        <v>0</v>
      </c>
      <c r="AE489" s="25">
        <f>IF(AJ489="direct-wa",0,O489*Q489)</f>
        <v>0</v>
      </c>
      <c r="AF489" s="25">
        <f>AD489+AE489</f>
        <v>0</v>
      </c>
      <c r="AG489" s="25">
        <f>IF(LEFT(AJ489,9)="direct-or",O489,0)</f>
        <v>0</v>
      </c>
      <c r="AH489" s="25">
        <f>AB489-AE489</f>
        <v>0</v>
      </c>
      <c r="AI489" s="25">
        <f>AG489+AH489</f>
        <v>0</v>
      </c>
      <c r="AJ489" s="19" t="s">
        <v>60</v>
      </c>
    </row>
    <row r="490" spans="1:36" outlineLevel="3" x14ac:dyDescent="0.25">
      <c r="A490" s="102" t="s">
        <v>128</v>
      </c>
      <c r="B490" s="10">
        <v>72914.11</v>
      </c>
      <c r="C490" s="10">
        <v>62698.55</v>
      </c>
      <c r="N490" s="23">
        <f>C490</f>
        <v>62698.55</v>
      </c>
      <c r="O490" s="23">
        <f>SUM(B490:M490)</f>
        <v>135612.66</v>
      </c>
      <c r="P490" s="129"/>
      <c r="Q490" s="130">
        <v>0.1086</v>
      </c>
      <c r="R490" s="11">
        <f>IF(LEFT(AJ490,6)="Direct",N490,0)</f>
        <v>0</v>
      </c>
      <c r="S490" s="6">
        <f>N490-R490</f>
        <v>62698.55</v>
      </c>
      <c r="T490" s="20">
        <f>R490+S490</f>
        <v>62698.55</v>
      </c>
      <c r="U490" s="6">
        <f>IF(LEFT(AJ490,9)="direct-wa", N490,0)</f>
        <v>0</v>
      </c>
      <c r="V490" s="6">
        <f>IF(AJ490="direct-wa",0,N490*Q490)</f>
        <v>6809.0625300000002</v>
      </c>
      <c r="W490" s="20">
        <f>U490+V490</f>
        <v>6809.0625300000002</v>
      </c>
      <c r="X490" s="6">
        <f>IF(LEFT(AJ490,9)="direct-or",N490,0)</f>
        <v>0</v>
      </c>
      <c r="Y490" s="6">
        <f>S490-V490</f>
        <v>55889.48747</v>
      </c>
      <c r="Z490" s="20">
        <f>X490+Y490</f>
        <v>55889.48747</v>
      </c>
      <c r="AA490" s="25">
        <f>IF(LEFT(AJ490,6)="Direct",O490,0)</f>
        <v>0</v>
      </c>
      <c r="AB490" s="25">
        <f>O490-AA490</f>
        <v>135612.66</v>
      </c>
      <c r="AC490" s="25">
        <f>AA490+AB490</f>
        <v>135612.66</v>
      </c>
      <c r="AD490" s="25">
        <f>IF(LEFT(AJ490,9)="direct-wa", O490,0)</f>
        <v>0</v>
      </c>
      <c r="AE490" s="25">
        <f>IF(AJ490="direct-wa",0,O490*Q490)</f>
        <v>14727.534876000002</v>
      </c>
      <c r="AF490" s="25">
        <f>AD490+AE490</f>
        <v>14727.534876000002</v>
      </c>
      <c r="AG490" s="25">
        <f>IF(LEFT(AJ490,9)="direct-or",O490,0)</f>
        <v>0</v>
      </c>
      <c r="AH490" s="25">
        <f>AB490-AE490</f>
        <v>120885.125124</v>
      </c>
      <c r="AI490" s="25">
        <f>AG490+AH490</f>
        <v>120885.125124</v>
      </c>
      <c r="AJ490" s="19" t="s">
        <v>60</v>
      </c>
    </row>
    <row r="491" spans="1:36" outlineLevel="2" x14ac:dyDescent="0.25">
      <c r="A491" s="102"/>
      <c r="B491" s="108"/>
      <c r="C491" s="108"/>
      <c r="D491" s="101"/>
      <c r="E491" s="101"/>
      <c r="F491" s="101"/>
      <c r="G491" s="101"/>
      <c r="H491" s="101"/>
      <c r="I491" s="101"/>
      <c r="J491" s="101"/>
      <c r="K491" s="101"/>
      <c r="L491" s="101"/>
      <c r="M491" s="101"/>
      <c r="N491" s="109"/>
      <c r="O491" s="109"/>
      <c r="P491" s="129"/>
      <c r="Q491" s="130"/>
      <c r="R491" s="11">
        <f t="shared" ref="R491:Z491" si="599">SUBTOTAL(9,R487:R490)</f>
        <v>0</v>
      </c>
      <c r="S491" s="6">
        <f t="shared" si="599"/>
        <v>67813.8</v>
      </c>
      <c r="T491" s="20">
        <f t="shared" si="599"/>
        <v>67813.8</v>
      </c>
      <c r="U491" s="6">
        <f t="shared" si="599"/>
        <v>0</v>
      </c>
      <c r="V491" s="6">
        <f t="shared" si="599"/>
        <v>7364.5786800000005</v>
      </c>
      <c r="W491" s="20">
        <f t="shared" si="599"/>
        <v>7364.5786800000005</v>
      </c>
      <c r="X491" s="6">
        <f t="shared" si="599"/>
        <v>0</v>
      </c>
      <c r="Y491" s="6">
        <f t="shared" si="599"/>
        <v>60449.221319999997</v>
      </c>
      <c r="Z491" s="20">
        <f t="shared" si="599"/>
        <v>60449.221319999997</v>
      </c>
      <c r="AA491" s="25"/>
      <c r="AB491" s="25"/>
      <c r="AC491" s="25"/>
      <c r="AD491" s="25"/>
      <c r="AE491" s="25"/>
      <c r="AF491" s="25"/>
      <c r="AG491" s="25"/>
      <c r="AH491" s="25"/>
      <c r="AI491" s="25"/>
      <c r="AJ491" s="131" t="s">
        <v>278</v>
      </c>
    </row>
    <row r="492" spans="1:36" outlineLevel="1" x14ac:dyDescent="0.25">
      <c r="A492" s="128" t="s">
        <v>127</v>
      </c>
      <c r="B492" s="132"/>
      <c r="C492" s="132"/>
      <c r="D492" s="120"/>
      <c r="E492" s="120"/>
      <c r="F492" s="120"/>
      <c r="G492" s="120"/>
      <c r="H492" s="120"/>
      <c r="I492" s="120"/>
      <c r="J492" s="120"/>
      <c r="K492" s="120"/>
      <c r="L492" s="120"/>
      <c r="M492" s="120"/>
      <c r="N492" s="121"/>
      <c r="O492" s="121"/>
      <c r="P492" s="133"/>
      <c r="Q492" s="134"/>
      <c r="R492" s="124">
        <f t="shared" ref="R492:Z492" si="600">SUBTOTAL(9,R487:R490)</f>
        <v>0</v>
      </c>
      <c r="S492" s="125">
        <f t="shared" si="600"/>
        <v>67813.8</v>
      </c>
      <c r="T492" s="126">
        <f t="shared" si="600"/>
        <v>67813.8</v>
      </c>
      <c r="U492" s="125">
        <f t="shared" si="600"/>
        <v>0</v>
      </c>
      <c r="V492" s="125">
        <f t="shared" si="600"/>
        <v>7364.5786800000005</v>
      </c>
      <c r="W492" s="126">
        <f t="shared" si="600"/>
        <v>7364.5786800000005</v>
      </c>
      <c r="X492" s="125">
        <f t="shared" si="600"/>
        <v>0</v>
      </c>
      <c r="Y492" s="125">
        <f t="shared" si="600"/>
        <v>60449.221319999997</v>
      </c>
      <c r="Z492" s="126">
        <f t="shared" si="600"/>
        <v>60449.221319999997</v>
      </c>
      <c r="AA492" s="125"/>
      <c r="AB492" s="125"/>
      <c r="AC492" s="125"/>
      <c r="AD492" s="125"/>
      <c r="AE492" s="125"/>
      <c r="AF492" s="125"/>
      <c r="AG492" s="125"/>
      <c r="AH492" s="125"/>
      <c r="AI492" s="125"/>
      <c r="AJ492" s="135"/>
    </row>
    <row r="493" spans="1:36" outlineLevel="3" x14ac:dyDescent="0.25">
      <c r="A493" s="102" t="s">
        <v>130</v>
      </c>
      <c r="B493" s="10">
        <v>20721.38</v>
      </c>
      <c r="C493" s="10">
        <v>11283.28</v>
      </c>
      <c r="N493" s="23">
        <f>C493</f>
        <v>11283.28</v>
      </c>
      <c r="O493" s="23">
        <f>SUM(B493:M493)</f>
        <v>32004.660000000003</v>
      </c>
      <c r="P493" s="129"/>
      <c r="Q493" s="130">
        <v>0.1013</v>
      </c>
      <c r="R493" s="11">
        <f>IF(LEFT(AJ493,6)="Direct",N493,0)</f>
        <v>0</v>
      </c>
      <c r="S493" s="6">
        <f>N493-R493</f>
        <v>11283.28</v>
      </c>
      <c r="T493" s="20">
        <f>R493+S493</f>
        <v>11283.28</v>
      </c>
      <c r="U493" s="6">
        <f>IF(LEFT(AJ493,9)="direct-wa", N493,0)</f>
        <v>0</v>
      </c>
      <c r="V493" s="6">
        <f>IF(AJ493="direct-wa",0,N493*Q493)</f>
        <v>1142.9962640000001</v>
      </c>
      <c r="W493" s="20">
        <f>U493+V493</f>
        <v>1142.9962640000001</v>
      </c>
      <c r="X493" s="6">
        <f>IF(LEFT(AJ493,9)="direct-or",N493,0)</f>
        <v>0</v>
      </c>
      <c r="Y493" s="6">
        <f>S493-V493</f>
        <v>10140.283736000001</v>
      </c>
      <c r="Z493" s="20">
        <f>X493+Y493</f>
        <v>10140.283736000001</v>
      </c>
      <c r="AA493" s="25">
        <f>IF(LEFT(AJ493,6)="Direct",O493,0)</f>
        <v>0</v>
      </c>
      <c r="AB493" s="25">
        <f>O493-AA493</f>
        <v>32004.660000000003</v>
      </c>
      <c r="AC493" s="25">
        <f>AA493+AB493</f>
        <v>32004.660000000003</v>
      </c>
      <c r="AD493" s="25">
        <f>IF(LEFT(AJ493,9)="direct-wa", O493,0)</f>
        <v>0</v>
      </c>
      <c r="AE493" s="25">
        <f>IF(AJ493="direct-wa",0,O493*Q493)</f>
        <v>3242.0720580000002</v>
      </c>
      <c r="AF493" s="25">
        <f>AD493+AE493</f>
        <v>3242.0720580000002</v>
      </c>
      <c r="AG493" s="25">
        <f>IF(LEFT(AJ493,9)="direct-or",O493,0)</f>
        <v>0</v>
      </c>
      <c r="AH493" s="25">
        <f>AB493-AE493</f>
        <v>28762.587942000002</v>
      </c>
      <c r="AI493" s="25">
        <f>AG493+AH493</f>
        <v>28762.587942000002</v>
      </c>
      <c r="AJ493" s="19" t="s">
        <v>52</v>
      </c>
    </row>
    <row r="494" spans="1:36" outlineLevel="3" x14ac:dyDescent="0.25">
      <c r="A494" s="102" t="s">
        <v>130</v>
      </c>
      <c r="B494" s="10">
        <v>774.93</v>
      </c>
      <c r="C494" s="10">
        <v>306.83</v>
      </c>
      <c r="N494" s="23">
        <f>C494</f>
        <v>306.83</v>
      </c>
      <c r="O494" s="23">
        <f>SUM(B494:M494)</f>
        <v>1081.76</v>
      </c>
      <c r="P494" s="129"/>
      <c r="Q494" s="130">
        <v>0.1013</v>
      </c>
      <c r="R494" s="11">
        <f>IF(LEFT(AJ494,6)="Direct",N494,0)</f>
        <v>0</v>
      </c>
      <c r="S494" s="6">
        <f>N494-R494</f>
        <v>306.83</v>
      </c>
      <c r="T494" s="20">
        <f>R494+S494</f>
        <v>306.83</v>
      </c>
      <c r="U494" s="6">
        <f>IF(LEFT(AJ494,9)="direct-wa", N494,0)</f>
        <v>0</v>
      </c>
      <c r="V494" s="6">
        <f>IF(AJ494="direct-wa",0,N494*Q494)</f>
        <v>31.081878999999997</v>
      </c>
      <c r="W494" s="20">
        <f>U494+V494</f>
        <v>31.081878999999997</v>
      </c>
      <c r="X494" s="6">
        <f>IF(LEFT(AJ494,9)="direct-or",N494,0)</f>
        <v>0</v>
      </c>
      <c r="Y494" s="6">
        <f>S494-V494</f>
        <v>275.74812099999997</v>
      </c>
      <c r="Z494" s="20">
        <f>X494+Y494</f>
        <v>275.74812099999997</v>
      </c>
      <c r="AA494" s="25">
        <f>IF(LEFT(AJ494,6)="Direct",O494,0)</f>
        <v>0</v>
      </c>
      <c r="AB494" s="25">
        <f>O494-AA494</f>
        <v>1081.76</v>
      </c>
      <c r="AC494" s="25">
        <f>AA494+AB494</f>
        <v>1081.76</v>
      </c>
      <c r="AD494" s="25">
        <f>IF(LEFT(AJ494,9)="direct-wa", O494,0)</f>
        <v>0</v>
      </c>
      <c r="AE494" s="25">
        <f>IF(AJ494="direct-wa",0,O494*Q494)</f>
        <v>109.58228800000001</v>
      </c>
      <c r="AF494" s="25">
        <f>AD494+AE494</f>
        <v>109.58228800000001</v>
      </c>
      <c r="AG494" s="25">
        <f>IF(LEFT(AJ494,9)="direct-or",O494,0)</f>
        <v>0</v>
      </c>
      <c r="AH494" s="25">
        <f>AB494-AE494</f>
        <v>972.17771199999993</v>
      </c>
      <c r="AI494" s="25">
        <f>AG494+AH494</f>
        <v>972.17771199999993</v>
      </c>
      <c r="AJ494" s="19" t="s">
        <v>52</v>
      </c>
    </row>
    <row r="495" spans="1:36" outlineLevel="3" x14ac:dyDescent="0.25">
      <c r="A495" s="102" t="s">
        <v>130</v>
      </c>
      <c r="B495" s="10">
        <v>468.82</v>
      </c>
      <c r="C495" s="10">
        <v>561.24</v>
      </c>
      <c r="N495" s="23">
        <f>C495</f>
        <v>561.24</v>
      </c>
      <c r="O495" s="23">
        <f>SUM(B495:M495)</f>
        <v>1030.06</v>
      </c>
      <c r="P495" s="129"/>
      <c r="Q495" s="130">
        <v>0.1013</v>
      </c>
      <c r="R495" s="11">
        <f>IF(LEFT(AJ495,6)="Direct",N495,0)</f>
        <v>0</v>
      </c>
      <c r="S495" s="6">
        <f>N495-R495</f>
        <v>561.24</v>
      </c>
      <c r="T495" s="20">
        <f>R495+S495</f>
        <v>561.24</v>
      </c>
      <c r="U495" s="6">
        <f>IF(LEFT(AJ495,9)="direct-wa", N495,0)</f>
        <v>0</v>
      </c>
      <c r="V495" s="6">
        <f>IF(AJ495="direct-wa",0,N495*Q495)</f>
        <v>56.853611999999998</v>
      </c>
      <c r="W495" s="20">
        <f>U495+V495</f>
        <v>56.853611999999998</v>
      </c>
      <c r="X495" s="6">
        <f>IF(LEFT(AJ495,9)="direct-or",N495,0)</f>
        <v>0</v>
      </c>
      <c r="Y495" s="6">
        <f>S495-V495</f>
        <v>504.38638800000001</v>
      </c>
      <c r="Z495" s="20">
        <f>X495+Y495</f>
        <v>504.38638800000001</v>
      </c>
      <c r="AA495" s="25">
        <f>IF(LEFT(AJ495,6)="Direct",O495,0)</f>
        <v>0</v>
      </c>
      <c r="AB495" s="25">
        <f>O495-AA495</f>
        <v>1030.06</v>
      </c>
      <c r="AC495" s="25">
        <f>AA495+AB495</f>
        <v>1030.06</v>
      </c>
      <c r="AD495" s="25">
        <f>IF(LEFT(AJ495,9)="direct-wa", O495,0)</f>
        <v>0</v>
      </c>
      <c r="AE495" s="25">
        <f>IF(AJ495="direct-wa",0,O495*Q495)</f>
        <v>104.345078</v>
      </c>
      <c r="AF495" s="25">
        <f>AD495+AE495</f>
        <v>104.345078</v>
      </c>
      <c r="AG495" s="25">
        <f>IF(LEFT(AJ495,9)="direct-or",O495,0)</f>
        <v>0</v>
      </c>
      <c r="AH495" s="25">
        <f>AB495-AE495</f>
        <v>925.71492199999989</v>
      </c>
      <c r="AI495" s="25">
        <f>AG495+AH495</f>
        <v>925.71492199999989</v>
      </c>
      <c r="AJ495" s="19" t="s">
        <v>52</v>
      </c>
    </row>
    <row r="496" spans="1:36" outlineLevel="3" x14ac:dyDescent="0.25">
      <c r="A496" s="102" t="s">
        <v>130</v>
      </c>
      <c r="B496" s="10">
        <v>169.12</v>
      </c>
      <c r="C496" s="10">
        <v>116.89</v>
      </c>
      <c r="N496" s="23">
        <f>C496</f>
        <v>116.89</v>
      </c>
      <c r="O496" s="23">
        <f>SUM(B496:M496)</f>
        <v>286.01</v>
      </c>
      <c r="P496" s="129"/>
      <c r="Q496" s="130">
        <v>0.1013</v>
      </c>
      <c r="R496" s="11">
        <f>IF(LEFT(AJ496,6)="Direct",N496,0)</f>
        <v>0</v>
      </c>
      <c r="S496" s="6">
        <f>N496-R496</f>
        <v>116.89</v>
      </c>
      <c r="T496" s="20">
        <f>R496+S496</f>
        <v>116.89</v>
      </c>
      <c r="U496" s="6">
        <f>IF(LEFT(AJ496,9)="direct-wa", N496,0)</f>
        <v>0</v>
      </c>
      <c r="V496" s="6">
        <f>IF(AJ496="direct-wa",0,N496*Q496)</f>
        <v>11.840957</v>
      </c>
      <c r="W496" s="20">
        <f>U496+V496</f>
        <v>11.840957</v>
      </c>
      <c r="X496" s="6">
        <f>IF(LEFT(AJ496,9)="direct-or",N496,0)</f>
        <v>0</v>
      </c>
      <c r="Y496" s="6">
        <f>S496-V496</f>
        <v>105.049043</v>
      </c>
      <c r="Z496" s="20">
        <f>X496+Y496</f>
        <v>105.049043</v>
      </c>
      <c r="AA496" s="25">
        <f>IF(LEFT(AJ496,6)="Direct",O496,0)</f>
        <v>0</v>
      </c>
      <c r="AB496" s="25">
        <f>O496-AA496</f>
        <v>286.01</v>
      </c>
      <c r="AC496" s="25">
        <f>AA496+AB496</f>
        <v>286.01</v>
      </c>
      <c r="AD496" s="25">
        <f>IF(LEFT(AJ496,9)="direct-wa", O496,0)</f>
        <v>0</v>
      </c>
      <c r="AE496" s="25">
        <f>IF(AJ496="direct-wa",0,O496*Q496)</f>
        <v>28.972812999999999</v>
      </c>
      <c r="AF496" s="25">
        <f>AD496+AE496</f>
        <v>28.972812999999999</v>
      </c>
      <c r="AG496" s="25">
        <f>IF(LEFT(AJ496,9)="direct-or",O496,0)</f>
        <v>0</v>
      </c>
      <c r="AH496" s="25">
        <f>AB496-AE496</f>
        <v>257.03718700000002</v>
      </c>
      <c r="AI496" s="25">
        <f>AG496+AH496</f>
        <v>257.03718700000002</v>
      </c>
      <c r="AJ496" s="19" t="s">
        <v>52</v>
      </c>
    </row>
    <row r="497" spans="1:36" outlineLevel="3" x14ac:dyDescent="0.25">
      <c r="A497" s="102" t="s">
        <v>130</v>
      </c>
      <c r="B497" s="10">
        <v>21043.1</v>
      </c>
      <c r="C497" s="10">
        <v>4621.07</v>
      </c>
      <c r="N497" s="23">
        <f>C497</f>
        <v>4621.07</v>
      </c>
      <c r="O497" s="23">
        <f>SUM(B497:M497)</f>
        <v>25664.17</v>
      </c>
      <c r="P497" s="129"/>
      <c r="Q497" s="130">
        <v>0.1013</v>
      </c>
      <c r="R497" s="11">
        <f>IF(LEFT(AJ497,6)="Direct",N497,0)</f>
        <v>0</v>
      </c>
      <c r="S497" s="6">
        <f>N497-R497</f>
        <v>4621.07</v>
      </c>
      <c r="T497" s="20">
        <f>R497+S497</f>
        <v>4621.07</v>
      </c>
      <c r="U497" s="6">
        <f>IF(LEFT(AJ497,9)="direct-wa", N497,0)</f>
        <v>0</v>
      </c>
      <c r="V497" s="6">
        <f>IF(AJ497="direct-wa",0,N497*Q497)</f>
        <v>468.11439099999996</v>
      </c>
      <c r="W497" s="20">
        <f>U497+V497</f>
        <v>468.11439099999996</v>
      </c>
      <c r="X497" s="6">
        <f>IF(LEFT(AJ497,9)="direct-or",N497,0)</f>
        <v>0</v>
      </c>
      <c r="Y497" s="6">
        <f>S497-V497</f>
        <v>4152.9556089999996</v>
      </c>
      <c r="Z497" s="20">
        <f>X497+Y497</f>
        <v>4152.9556089999996</v>
      </c>
      <c r="AA497" s="25">
        <f>IF(LEFT(AJ497,6)="Direct",O497,0)</f>
        <v>0</v>
      </c>
      <c r="AB497" s="25">
        <f>O497-AA497</f>
        <v>25664.17</v>
      </c>
      <c r="AC497" s="25">
        <f>AA497+AB497</f>
        <v>25664.17</v>
      </c>
      <c r="AD497" s="25">
        <f>IF(LEFT(AJ497,9)="direct-wa", O497,0)</f>
        <v>0</v>
      </c>
      <c r="AE497" s="25">
        <f>IF(AJ497="direct-wa",0,O497*Q497)</f>
        <v>2599.7804209999999</v>
      </c>
      <c r="AF497" s="25">
        <f>AD497+AE497</f>
        <v>2599.7804209999999</v>
      </c>
      <c r="AG497" s="25">
        <f>IF(LEFT(AJ497,9)="direct-or",O497,0)</f>
        <v>0</v>
      </c>
      <c r="AH497" s="25">
        <f>AB497-AE497</f>
        <v>23064.389578999999</v>
      </c>
      <c r="AI497" s="25">
        <f>AG497+AH497</f>
        <v>23064.389578999999</v>
      </c>
      <c r="AJ497" s="19" t="s">
        <v>52</v>
      </c>
    </row>
    <row r="498" spans="1:36" outlineLevel="2" x14ac:dyDescent="0.25">
      <c r="A498" s="102"/>
      <c r="B498" s="108"/>
      <c r="C498" s="108"/>
      <c r="D498" s="101"/>
      <c r="E498" s="101"/>
      <c r="F498" s="101"/>
      <c r="G498" s="101"/>
      <c r="H498" s="101"/>
      <c r="I498" s="101"/>
      <c r="J498" s="101"/>
      <c r="K498" s="101"/>
      <c r="L498" s="101"/>
      <c r="M498" s="101"/>
      <c r="N498" s="109"/>
      <c r="O498" s="109"/>
      <c r="P498" s="129"/>
      <c r="Q498" s="130"/>
      <c r="R498" s="11">
        <f t="shared" ref="R498:Z498" si="601">SUBTOTAL(9,R493:R497)</f>
        <v>0</v>
      </c>
      <c r="S498" s="6">
        <f t="shared" si="601"/>
        <v>16889.309999999998</v>
      </c>
      <c r="T498" s="20">
        <f t="shared" si="601"/>
        <v>16889.309999999998</v>
      </c>
      <c r="U498" s="6">
        <f t="shared" si="601"/>
        <v>0</v>
      </c>
      <c r="V498" s="6">
        <f t="shared" si="601"/>
        <v>1710.887103</v>
      </c>
      <c r="W498" s="20">
        <f t="shared" si="601"/>
        <v>1710.887103</v>
      </c>
      <c r="X498" s="6">
        <f t="shared" si="601"/>
        <v>0</v>
      </c>
      <c r="Y498" s="6">
        <f t="shared" si="601"/>
        <v>15178.422897000004</v>
      </c>
      <c r="Z498" s="20">
        <f t="shared" si="601"/>
        <v>15178.422897000004</v>
      </c>
      <c r="AA498" s="25"/>
      <c r="AB498" s="25"/>
      <c r="AC498" s="25"/>
      <c r="AD498" s="25"/>
      <c r="AE498" s="25"/>
      <c r="AF498" s="25"/>
      <c r="AG498" s="25"/>
      <c r="AH498" s="25"/>
      <c r="AI498" s="25"/>
      <c r="AJ498" s="131" t="s">
        <v>268</v>
      </c>
    </row>
    <row r="499" spans="1:36" outlineLevel="3" x14ac:dyDescent="0.25">
      <c r="A499" s="102" t="s">
        <v>130</v>
      </c>
      <c r="B499" s="10">
        <v>55.53</v>
      </c>
      <c r="C499" s="10">
        <v>222.12</v>
      </c>
      <c r="N499" s="23">
        <f t="shared" ref="N499:N507" si="602">C499</f>
        <v>222.12</v>
      </c>
      <c r="O499" s="23">
        <f t="shared" ref="O499:O507" si="603">SUM(B499:M499)</f>
        <v>277.64999999999998</v>
      </c>
      <c r="P499" s="129"/>
      <c r="Q499" s="130">
        <v>0.1086</v>
      </c>
      <c r="R499" s="11">
        <f t="shared" ref="R499:R507" si="604">IF(LEFT(AJ499,6)="Direct",N499,0)</f>
        <v>0</v>
      </c>
      <c r="S499" s="6">
        <f t="shared" ref="S499:S507" si="605">N499-R499</f>
        <v>222.12</v>
      </c>
      <c r="T499" s="20">
        <f t="shared" ref="T499:T507" si="606">R499+S499</f>
        <v>222.12</v>
      </c>
      <c r="U499" s="6">
        <f t="shared" ref="U499:U507" si="607">IF(LEFT(AJ499,9)="direct-wa", N499,0)</f>
        <v>0</v>
      </c>
      <c r="V499" s="6">
        <f t="shared" ref="V499:V507" si="608">IF(AJ499="direct-wa",0,N499*Q499)</f>
        <v>24.122232</v>
      </c>
      <c r="W499" s="20">
        <f t="shared" ref="W499:W507" si="609">U499+V499</f>
        <v>24.122232</v>
      </c>
      <c r="X499" s="6">
        <f t="shared" ref="X499:X507" si="610">IF(LEFT(AJ499,9)="direct-or",N499,0)</f>
        <v>0</v>
      </c>
      <c r="Y499" s="6">
        <f t="shared" ref="Y499:Y507" si="611">S499-V499</f>
        <v>197.99776800000001</v>
      </c>
      <c r="Z499" s="20">
        <f t="shared" ref="Z499:Z507" si="612">X499+Y499</f>
        <v>197.99776800000001</v>
      </c>
      <c r="AA499" s="25">
        <f t="shared" ref="AA499:AA507" si="613">IF(LEFT(AJ499,6)="Direct",O499,0)</f>
        <v>0</v>
      </c>
      <c r="AB499" s="25">
        <f t="shared" ref="AB499:AB507" si="614">O499-AA499</f>
        <v>277.64999999999998</v>
      </c>
      <c r="AC499" s="25">
        <f t="shared" ref="AC499:AC507" si="615">AA499+AB499</f>
        <v>277.64999999999998</v>
      </c>
      <c r="AD499" s="25">
        <f t="shared" ref="AD499:AD507" si="616">IF(LEFT(AJ499,9)="direct-wa", O499,0)</f>
        <v>0</v>
      </c>
      <c r="AE499" s="25">
        <f t="shared" ref="AE499:AE507" si="617">IF(AJ499="direct-wa",0,O499*Q499)</f>
        <v>30.15279</v>
      </c>
      <c r="AF499" s="25">
        <f t="shared" ref="AF499:AF507" si="618">AD499+AE499</f>
        <v>30.15279</v>
      </c>
      <c r="AG499" s="25">
        <f t="shared" ref="AG499:AG507" si="619">IF(LEFT(AJ499,9)="direct-or",O499,0)</f>
        <v>0</v>
      </c>
      <c r="AH499" s="25">
        <f t="shared" ref="AH499:AH507" si="620">AB499-AE499</f>
        <v>247.49720999999997</v>
      </c>
      <c r="AI499" s="25">
        <f t="shared" ref="AI499:AI507" si="621">AG499+AH499</f>
        <v>247.49720999999997</v>
      </c>
      <c r="AJ499" s="19" t="s">
        <v>64</v>
      </c>
    </row>
    <row r="500" spans="1:36" outlineLevel="3" x14ac:dyDescent="0.25">
      <c r="A500" s="102" t="s">
        <v>130</v>
      </c>
      <c r="B500" s="10">
        <v>995001.89</v>
      </c>
      <c r="C500" s="10">
        <v>840127.06</v>
      </c>
      <c r="N500" s="23">
        <f t="shared" si="602"/>
        <v>840127.06</v>
      </c>
      <c r="O500" s="23">
        <f t="shared" si="603"/>
        <v>1835128.9500000002</v>
      </c>
      <c r="P500" s="129"/>
      <c r="Q500" s="130">
        <v>0.1086</v>
      </c>
      <c r="R500" s="11">
        <f t="shared" si="604"/>
        <v>0</v>
      </c>
      <c r="S500" s="6">
        <f t="shared" si="605"/>
        <v>840127.06</v>
      </c>
      <c r="T500" s="20">
        <f t="shared" si="606"/>
        <v>840127.06</v>
      </c>
      <c r="U500" s="6">
        <f t="shared" si="607"/>
        <v>0</v>
      </c>
      <c r="V500" s="6">
        <f t="shared" si="608"/>
        <v>91237.798716000005</v>
      </c>
      <c r="W500" s="20">
        <f t="shared" si="609"/>
        <v>91237.798716000005</v>
      </c>
      <c r="X500" s="6">
        <f t="shared" si="610"/>
        <v>0</v>
      </c>
      <c r="Y500" s="6">
        <f t="shared" si="611"/>
        <v>748889.26128400001</v>
      </c>
      <c r="Z500" s="20">
        <f t="shared" si="612"/>
        <v>748889.26128400001</v>
      </c>
      <c r="AA500" s="25">
        <f t="shared" si="613"/>
        <v>0</v>
      </c>
      <c r="AB500" s="25">
        <f t="shared" si="614"/>
        <v>1835128.9500000002</v>
      </c>
      <c r="AC500" s="25">
        <f t="shared" si="615"/>
        <v>1835128.9500000002</v>
      </c>
      <c r="AD500" s="25">
        <f t="shared" si="616"/>
        <v>0</v>
      </c>
      <c r="AE500" s="25">
        <f t="shared" si="617"/>
        <v>199295.00397000002</v>
      </c>
      <c r="AF500" s="25">
        <f t="shared" si="618"/>
        <v>199295.00397000002</v>
      </c>
      <c r="AG500" s="25">
        <f t="shared" si="619"/>
        <v>0</v>
      </c>
      <c r="AH500" s="25">
        <f t="shared" si="620"/>
        <v>1635833.9460300002</v>
      </c>
      <c r="AI500" s="25">
        <f t="shared" si="621"/>
        <v>1635833.9460300002</v>
      </c>
      <c r="AJ500" s="19" t="s">
        <v>60</v>
      </c>
    </row>
    <row r="501" spans="1:36" outlineLevel="3" x14ac:dyDescent="0.25">
      <c r="A501" s="102" t="s">
        <v>130</v>
      </c>
      <c r="B501" s="10">
        <v>52.33</v>
      </c>
      <c r="C501" s="10">
        <v>96.91</v>
      </c>
      <c r="N501" s="23">
        <f t="shared" si="602"/>
        <v>96.91</v>
      </c>
      <c r="O501" s="23">
        <f t="shared" si="603"/>
        <v>149.24</v>
      </c>
      <c r="P501" s="129"/>
      <c r="Q501" s="130">
        <v>0.1086</v>
      </c>
      <c r="R501" s="11">
        <f t="shared" si="604"/>
        <v>0</v>
      </c>
      <c r="S501" s="6">
        <f t="shared" si="605"/>
        <v>96.91</v>
      </c>
      <c r="T501" s="20">
        <f t="shared" si="606"/>
        <v>96.91</v>
      </c>
      <c r="U501" s="6">
        <f t="shared" si="607"/>
        <v>0</v>
      </c>
      <c r="V501" s="6">
        <f t="shared" si="608"/>
        <v>10.524426</v>
      </c>
      <c r="W501" s="20">
        <f t="shared" si="609"/>
        <v>10.524426</v>
      </c>
      <c r="X501" s="6">
        <f t="shared" si="610"/>
        <v>0</v>
      </c>
      <c r="Y501" s="6">
        <f t="shared" si="611"/>
        <v>86.385573999999991</v>
      </c>
      <c r="Z501" s="20">
        <f t="shared" si="612"/>
        <v>86.385573999999991</v>
      </c>
      <c r="AA501" s="25">
        <f t="shared" si="613"/>
        <v>0</v>
      </c>
      <c r="AB501" s="25">
        <f t="shared" si="614"/>
        <v>149.24</v>
      </c>
      <c r="AC501" s="25">
        <f t="shared" si="615"/>
        <v>149.24</v>
      </c>
      <c r="AD501" s="25">
        <f t="shared" si="616"/>
        <v>0</v>
      </c>
      <c r="AE501" s="25">
        <f t="shared" si="617"/>
        <v>16.207464000000002</v>
      </c>
      <c r="AF501" s="25">
        <f t="shared" si="618"/>
        <v>16.207464000000002</v>
      </c>
      <c r="AG501" s="25">
        <f t="shared" si="619"/>
        <v>0</v>
      </c>
      <c r="AH501" s="25">
        <f t="shared" si="620"/>
        <v>133.03253599999999</v>
      </c>
      <c r="AI501" s="25">
        <f t="shared" si="621"/>
        <v>133.03253599999999</v>
      </c>
      <c r="AJ501" s="19" t="s">
        <v>60</v>
      </c>
    </row>
    <row r="502" spans="1:36" outlineLevel="3" x14ac:dyDescent="0.25">
      <c r="A502" s="102" t="s">
        <v>130</v>
      </c>
      <c r="B502" s="10">
        <v>98412.18</v>
      </c>
      <c r="C502" s="10">
        <v>170656.42</v>
      </c>
      <c r="N502" s="23">
        <f t="shared" si="602"/>
        <v>170656.42</v>
      </c>
      <c r="O502" s="23">
        <f t="shared" si="603"/>
        <v>269068.59999999998</v>
      </c>
      <c r="P502" s="129"/>
      <c r="Q502" s="130">
        <v>0.1086</v>
      </c>
      <c r="R502" s="11">
        <f t="shared" si="604"/>
        <v>0</v>
      </c>
      <c r="S502" s="6">
        <f t="shared" si="605"/>
        <v>170656.42</v>
      </c>
      <c r="T502" s="20">
        <f t="shared" si="606"/>
        <v>170656.42</v>
      </c>
      <c r="U502" s="6">
        <f t="shared" si="607"/>
        <v>0</v>
      </c>
      <c r="V502" s="6">
        <f t="shared" si="608"/>
        <v>18533.287212000003</v>
      </c>
      <c r="W502" s="20">
        <f t="shared" si="609"/>
        <v>18533.287212000003</v>
      </c>
      <c r="X502" s="6">
        <f t="shared" si="610"/>
        <v>0</v>
      </c>
      <c r="Y502" s="6">
        <f t="shared" si="611"/>
        <v>152123.13278800002</v>
      </c>
      <c r="Z502" s="20">
        <f t="shared" si="612"/>
        <v>152123.13278800002</v>
      </c>
      <c r="AA502" s="25">
        <f t="shared" si="613"/>
        <v>0</v>
      </c>
      <c r="AB502" s="25">
        <f t="shared" si="614"/>
        <v>269068.59999999998</v>
      </c>
      <c r="AC502" s="25">
        <f t="shared" si="615"/>
        <v>269068.59999999998</v>
      </c>
      <c r="AD502" s="25">
        <f t="shared" si="616"/>
        <v>0</v>
      </c>
      <c r="AE502" s="25">
        <f t="shared" si="617"/>
        <v>29220.84996</v>
      </c>
      <c r="AF502" s="25">
        <f t="shared" si="618"/>
        <v>29220.84996</v>
      </c>
      <c r="AG502" s="25">
        <f t="shared" si="619"/>
        <v>0</v>
      </c>
      <c r="AH502" s="25">
        <f t="shared" si="620"/>
        <v>239847.75003999998</v>
      </c>
      <c r="AI502" s="25">
        <f t="shared" si="621"/>
        <v>239847.75003999998</v>
      </c>
      <c r="AJ502" s="19" t="s">
        <v>60</v>
      </c>
    </row>
    <row r="503" spans="1:36" outlineLevel="3" x14ac:dyDescent="0.25">
      <c r="A503" s="102" t="s">
        <v>130</v>
      </c>
      <c r="B503" s="10">
        <v>334547.3</v>
      </c>
      <c r="C503" s="10">
        <v>337456.01</v>
      </c>
      <c r="N503" s="23">
        <f t="shared" si="602"/>
        <v>337456.01</v>
      </c>
      <c r="O503" s="23">
        <f t="shared" si="603"/>
        <v>672003.31</v>
      </c>
      <c r="P503" s="129"/>
      <c r="Q503" s="130">
        <v>0.1086</v>
      </c>
      <c r="R503" s="11">
        <f t="shared" si="604"/>
        <v>0</v>
      </c>
      <c r="S503" s="6">
        <f t="shared" si="605"/>
        <v>337456.01</v>
      </c>
      <c r="T503" s="20">
        <f t="shared" si="606"/>
        <v>337456.01</v>
      </c>
      <c r="U503" s="6">
        <f t="shared" si="607"/>
        <v>0</v>
      </c>
      <c r="V503" s="6">
        <f t="shared" si="608"/>
        <v>36647.722686000001</v>
      </c>
      <c r="W503" s="20">
        <f t="shared" si="609"/>
        <v>36647.722686000001</v>
      </c>
      <c r="X503" s="6">
        <f t="shared" si="610"/>
        <v>0</v>
      </c>
      <c r="Y503" s="6">
        <f t="shared" si="611"/>
        <v>300808.28731400002</v>
      </c>
      <c r="Z503" s="20">
        <f t="shared" si="612"/>
        <v>300808.28731400002</v>
      </c>
      <c r="AA503" s="25">
        <f t="shared" si="613"/>
        <v>0</v>
      </c>
      <c r="AB503" s="25">
        <f t="shared" si="614"/>
        <v>672003.31</v>
      </c>
      <c r="AC503" s="25">
        <f t="shared" si="615"/>
        <v>672003.31</v>
      </c>
      <c r="AD503" s="25">
        <f t="shared" si="616"/>
        <v>0</v>
      </c>
      <c r="AE503" s="25">
        <f t="shared" si="617"/>
        <v>72979.559466000006</v>
      </c>
      <c r="AF503" s="25">
        <f t="shared" si="618"/>
        <v>72979.559466000006</v>
      </c>
      <c r="AG503" s="25">
        <f t="shared" si="619"/>
        <v>0</v>
      </c>
      <c r="AH503" s="25">
        <f t="shared" si="620"/>
        <v>599023.75053400011</v>
      </c>
      <c r="AI503" s="25">
        <f t="shared" si="621"/>
        <v>599023.75053400011</v>
      </c>
      <c r="AJ503" s="19" t="s">
        <v>64</v>
      </c>
    </row>
    <row r="504" spans="1:36" outlineLevel="3" x14ac:dyDescent="0.25">
      <c r="A504" s="102" t="s">
        <v>130</v>
      </c>
      <c r="B504" s="10">
        <v>50002.559999999998</v>
      </c>
      <c r="C504" s="10">
        <v>47030.43</v>
      </c>
      <c r="N504" s="23">
        <f t="shared" si="602"/>
        <v>47030.43</v>
      </c>
      <c r="O504" s="23">
        <f t="shared" si="603"/>
        <v>97032.989999999991</v>
      </c>
      <c r="P504" s="129"/>
      <c r="Q504" s="130">
        <v>0.1086</v>
      </c>
      <c r="R504" s="11">
        <f t="shared" si="604"/>
        <v>0</v>
      </c>
      <c r="S504" s="6">
        <f t="shared" si="605"/>
        <v>47030.43</v>
      </c>
      <c r="T504" s="20">
        <f t="shared" si="606"/>
        <v>47030.43</v>
      </c>
      <c r="U504" s="6">
        <f t="shared" si="607"/>
        <v>0</v>
      </c>
      <c r="V504" s="6">
        <f t="shared" si="608"/>
        <v>5107.5046979999997</v>
      </c>
      <c r="W504" s="20">
        <f t="shared" si="609"/>
        <v>5107.5046979999997</v>
      </c>
      <c r="X504" s="6">
        <f t="shared" si="610"/>
        <v>0</v>
      </c>
      <c r="Y504" s="6">
        <f t="shared" si="611"/>
        <v>41922.925302000003</v>
      </c>
      <c r="Z504" s="20">
        <f t="shared" si="612"/>
        <v>41922.925302000003</v>
      </c>
      <c r="AA504" s="25">
        <f t="shared" si="613"/>
        <v>0</v>
      </c>
      <c r="AB504" s="25">
        <f t="shared" si="614"/>
        <v>97032.989999999991</v>
      </c>
      <c r="AC504" s="25">
        <f t="shared" si="615"/>
        <v>97032.989999999991</v>
      </c>
      <c r="AD504" s="25">
        <f t="shared" si="616"/>
        <v>0</v>
      </c>
      <c r="AE504" s="25">
        <f t="shared" si="617"/>
        <v>10537.782713999999</v>
      </c>
      <c r="AF504" s="25">
        <f t="shared" si="618"/>
        <v>10537.782713999999</v>
      </c>
      <c r="AG504" s="25">
        <f t="shared" si="619"/>
        <v>0</v>
      </c>
      <c r="AH504" s="25">
        <f t="shared" si="620"/>
        <v>86495.20728599999</v>
      </c>
      <c r="AI504" s="25">
        <f t="shared" si="621"/>
        <v>86495.20728599999</v>
      </c>
      <c r="AJ504" s="19" t="s">
        <v>45</v>
      </c>
    </row>
    <row r="505" spans="1:36" outlineLevel="3" x14ac:dyDescent="0.25">
      <c r="A505" s="102" t="s">
        <v>130</v>
      </c>
      <c r="B505" s="10">
        <v>17520.64</v>
      </c>
      <c r="C505" s="10">
        <v>16765.560000000001</v>
      </c>
      <c r="N505" s="23">
        <f t="shared" si="602"/>
        <v>16765.560000000001</v>
      </c>
      <c r="O505" s="23">
        <f t="shared" si="603"/>
        <v>34286.199999999997</v>
      </c>
      <c r="P505" s="129"/>
      <c r="Q505" s="130">
        <v>0.1086</v>
      </c>
      <c r="R505" s="11">
        <f t="shared" si="604"/>
        <v>0</v>
      </c>
      <c r="S505" s="6">
        <f t="shared" si="605"/>
        <v>16765.560000000001</v>
      </c>
      <c r="T505" s="20">
        <f t="shared" si="606"/>
        <v>16765.560000000001</v>
      </c>
      <c r="U505" s="6">
        <f t="shared" si="607"/>
        <v>0</v>
      </c>
      <c r="V505" s="6">
        <f t="shared" si="608"/>
        <v>1820.7398160000002</v>
      </c>
      <c r="W505" s="20">
        <f t="shared" si="609"/>
        <v>1820.7398160000002</v>
      </c>
      <c r="X505" s="6">
        <f t="shared" si="610"/>
        <v>0</v>
      </c>
      <c r="Y505" s="6">
        <f t="shared" si="611"/>
        <v>14944.820184</v>
      </c>
      <c r="Z505" s="20">
        <f t="shared" si="612"/>
        <v>14944.820184</v>
      </c>
      <c r="AA505" s="25">
        <f t="shared" si="613"/>
        <v>0</v>
      </c>
      <c r="AB505" s="25">
        <f t="shared" si="614"/>
        <v>34286.199999999997</v>
      </c>
      <c r="AC505" s="25">
        <f t="shared" si="615"/>
        <v>34286.199999999997</v>
      </c>
      <c r="AD505" s="25">
        <f t="shared" si="616"/>
        <v>0</v>
      </c>
      <c r="AE505" s="25">
        <f t="shared" si="617"/>
        <v>3723.4813199999999</v>
      </c>
      <c r="AF505" s="25">
        <f t="shared" si="618"/>
        <v>3723.4813199999999</v>
      </c>
      <c r="AG505" s="25">
        <f t="shared" si="619"/>
        <v>0</v>
      </c>
      <c r="AH505" s="25">
        <f t="shared" si="620"/>
        <v>30562.718679999998</v>
      </c>
      <c r="AI505" s="25">
        <f t="shared" si="621"/>
        <v>30562.718679999998</v>
      </c>
      <c r="AJ505" s="19" t="s">
        <v>60</v>
      </c>
    </row>
    <row r="506" spans="1:36" outlineLevel="3" x14ac:dyDescent="0.25">
      <c r="A506" s="102" t="s">
        <v>130</v>
      </c>
      <c r="B506" s="10"/>
      <c r="C506" s="10"/>
      <c r="N506" s="23">
        <f t="shared" si="602"/>
        <v>0</v>
      </c>
      <c r="O506" s="23">
        <f t="shared" si="603"/>
        <v>0</v>
      </c>
      <c r="P506" s="129"/>
      <c r="Q506" s="130">
        <v>0.1086</v>
      </c>
      <c r="R506" s="11">
        <f t="shared" si="604"/>
        <v>0</v>
      </c>
      <c r="S506" s="6">
        <f t="shared" si="605"/>
        <v>0</v>
      </c>
      <c r="T506" s="20">
        <f t="shared" si="606"/>
        <v>0</v>
      </c>
      <c r="U506" s="6">
        <f t="shared" si="607"/>
        <v>0</v>
      </c>
      <c r="V506" s="6">
        <f t="shared" si="608"/>
        <v>0</v>
      </c>
      <c r="W506" s="20">
        <f t="shared" si="609"/>
        <v>0</v>
      </c>
      <c r="X506" s="6">
        <f t="shared" si="610"/>
        <v>0</v>
      </c>
      <c r="Y506" s="6">
        <f t="shared" si="611"/>
        <v>0</v>
      </c>
      <c r="Z506" s="20">
        <f t="shared" si="612"/>
        <v>0</v>
      </c>
      <c r="AA506" s="25">
        <f t="shared" si="613"/>
        <v>0</v>
      </c>
      <c r="AB506" s="25">
        <f t="shared" si="614"/>
        <v>0</v>
      </c>
      <c r="AC506" s="25">
        <f t="shared" si="615"/>
        <v>0</v>
      </c>
      <c r="AD506" s="25">
        <f t="shared" si="616"/>
        <v>0</v>
      </c>
      <c r="AE506" s="25">
        <f t="shared" si="617"/>
        <v>0</v>
      </c>
      <c r="AF506" s="25">
        <f t="shared" si="618"/>
        <v>0</v>
      </c>
      <c r="AG506" s="25">
        <f t="shared" si="619"/>
        <v>0</v>
      </c>
      <c r="AH506" s="25">
        <f t="shared" si="620"/>
        <v>0</v>
      </c>
      <c r="AI506" s="25">
        <f t="shared" si="621"/>
        <v>0</v>
      </c>
      <c r="AJ506" s="19" t="s">
        <v>64</v>
      </c>
    </row>
    <row r="507" spans="1:36" outlineLevel="3" x14ac:dyDescent="0.25">
      <c r="A507" s="102" t="s">
        <v>130</v>
      </c>
      <c r="B507" s="10"/>
      <c r="C507" s="10">
        <v>1434.92</v>
      </c>
      <c r="N507" s="23">
        <f t="shared" si="602"/>
        <v>1434.92</v>
      </c>
      <c r="O507" s="23">
        <f t="shared" si="603"/>
        <v>1434.92</v>
      </c>
      <c r="P507" s="129"/>
      <c r="Q507" s="130">
        <v>0.1086</v>
      </c>
      <c r="R507" s="11">
        <f t="shared" si="604"/>
        <v>0</v>
      </c>
      <c r="S507" s="6">
        <f t="shared" si="605"/>
        <v>1434.92</v>
      </c>
      <c r="T507" s="20">
        <f t="shared" si="606"/>
        <v>1434.92</v>
      </c>
      <c r="U507" s="6">
        <f t="shared" si="607"/>
        <v>0</v>
      </c>
      <c r="V507" s="6">
        <f t="shared" si="608"/>
        <v>155.832312</v>
      </c>
      <c r="W507" s="20">
        <f t="shared" si="609"/>
        <v>155.832312</v>
      </c>
      <c r="X507" s="6">
        <f t="shared" si="610"/>
        <v>0</v>
      </c>
      <c r="Y507" s="6">
        <f t="shared" si="611"/>
        <v>1279.0876880000001</v>
      </c>
      <c r="Z507" s="20">
        <f t="shared" si="612"/>
        <v>1279.0876880000001</v>
      </c>
      <c r="AA507" s="25">
        <f t="shared" si="613"/>
        <v>0</v>
      </c>
      <c r="AB507" s="25">
        <f t="shared" si="614"/>
        <v>1434.92</v>
      </c>
      <c r="AC507" s="25">
        <f t="shared" si="615"/>
        <v>1434.92</v>
      </c>
      <c r="AD507" s="25">
        <f t="shared" si="616"/>
        <v>0</v>
      </c>
      <c r="AE507" s="25">
        <f t="shared" si="617"/>
        <v>155.832312</v>
      </c>
      <c r="AF507" s="25">
        <f t="shared" si="618"/>
        <v>155.832312</v>
      </c>
      <c r="AG507" s="25">
        <f t="shared" si="619"/>
        <v>0</v>
      </c>
      <c r="AH507" s="25">
        <f t="shared" si="620"/>
        <v>1279.0876880000001</v>
      </c>
      <c r="AI507" s="25">
        <f t="shared" si="621"/>
        <v>1279.0876880000001</v>
      </c>
      <c r="AJ507" s="19" t="s">
        <v>64</v>
      </c>
    </row>
    <row r="508" spans="1:36" outlineLevel="2" x14ac:dyDescent="0.25">
      <c r="A508" s="102"/>
      <c r="B508" s="108"/>
      <c r="C508" s="108"/>
      <c r="D508" s="101"/>
      <c r="E508" s="101"/>
      <c r="F508" s="101"/>
      <c r="G508" s="101"/>
      <c r="H508" s="101"/>
      <c r="I508" s="101"/>
      <c r="J508" s="101"/>
      <c r="K508" s="101"/>
      <c r="L508" s="101"/>
      <c r="M508" s="101"/>
      <c r="N508" s="109"/>
      <c r="O508" s="109"/>
      <c r="P508" s="129"/>
      <c r="Q508" s="130"/>
      <c r="R508" s="11">
        <f t="shared" ref="R508:Z508" si="622">SUBTOTAL(9,R499:R507)</f>
        <v>0</v>
      </c>
      <c r="S508" s="6">
        <f t="shared" si="622"/>
        <v>1413789.43</v>
      </c>
      <c r="T508" s="20">
        <f t="shared" si="622"/>
        <v>1413789.43</v>
      </c>
      <c r="U508" s="6">
        <f t="shared" si="622"/>
        <v>0</v>
      </c>
      <c r="V508" s="6">
        <f t="shared" si="622"/>
        <v>153537.532098</v>
      </c>
      <c r="W508" s="20">
        <f t="shared" si="622"/>
        <v>153537.532098</v>
      </c>
      <c r="X508" s="6">
        <f t="shared" si="622"/>
        <v>0</v>
      </c>
      <c r="Y508" s="6">
        <f t="shared" si="622"/>
        <v>1260251.897902</v>
      </c>
      <c r="Z508" s="20">
        <f t="shared" si="622"/>
        <v>1260251.897902</v>
      </c>
      <c r="AA508" s="25"/>
      <c r="AB508" s="25"/>
      <c r="AC508" s="25"/>
      <c r="AD508" s="25"/>
      <c r="AE508" s="25"/>
      <c r="AF508" s="25"/>
      <c r="AG508" s="25"/>
      <c r="AH508" s="25"/>
      <c r="AI508" s="25"/>
      <c r="AJ508" s="131" t="s">
        <v>278</v>
      </c>
    </row>
    <row r="509" spans="1:36" outlineLevel="3" x14ac:dyDescent="0.25">
      <c r="A509" s="102" t="s">
        <v>130</v>
      </c>
      <c r="B509" s="10">
        <v>33849.980000000003</v>
      </c>
      <c r="C509" s="10">
        <v>28149.46</v>
      </c>
      <c r="N509" s="23">
        <f>C509</f>
        <v>28149.46</v>
      </c>
      <c r="O509" s="23">
        <f>SUM(B509:M509)</f>
        <v>61999.44</v>
      </c>
      <c r="P509" s="129"/>
      <c r="Q509" s="130">
        <v>7.7100000000000002E-2</v>
      </c>
      <c r="R509" s="11">
        <f>IF(LEFT(AJ509,6)="Direct",N509,0)</f>
        <v>0</v>
      </c>
      <c r="S509" s="6">
        <f>N509-R509</f>
        <v>28149.46</v>
      </c>
      <c r="T509" s="20">
        <f>R509+S509</f>
        <v>28149.46</v>
      </c>
      <c r="U509" s="6">
        <f>IF(LEFT(AJ509,9)="direct-wa", N509,0)</f>
        <v>0</v>
      </c>
      <c r="V509" s="6">
        <f>IF(AJ509="direct-wa",0,N509*Q509)</f>
        <v>2170.3233660000001</v>
      </c>
      <c r="W509" s="20">
        <f>U509+V509</f>
        <v>2170.3233660000001</v>
      </c>
      <c r="X509" s="6">
        <f>IF(LEFT(AJ509,9)="direct-or",N509,0)</f>
        <v>0</v>
      </c>
      <c r="Y509" s="6">
        <f>S509-V509</f>
        <v>25979.136633999999</v>
      </c>
      <c r="Z509" s="20">
        <f>X509+Y509</f>
        <v>25979.136633999999</v>
      </c>
      <c r="AA509" s="25">
        <f>IF(LEFT(AJ509,6)="Direct",O509,0)</f>
        <v>0</v>
      </c>
      <c r="AB509" s="25">
        <f>O509-AA509</f>
        <v>61999.44</v>
      </c>
      <c r="AC509" s="25">
        <f>AA509+AB509</f>
        <v>61999.44</v>
      </c>
      <c r="AD509" s="25">
        <f>IF(LEFT(AJ509,9)="direct-wa", O509,0)</f>
        <v>0</v>
      </c>
      <c r="AE509" s="25">
        <f>IF(AJ509="direct-wa",0,O509*Q509)</f>
        <v>4780.1568240000006</v>
      </c>
      <c r="AF509" s="25">
        <f>AD509+AE509</f>
        <v>4780.1568240000006</v>
      </c>
      <c r="AG509" s="25">
        <f>IF(LEFT(AJ509,9)="direct-or",O509,0)</f>
        <v>0</v>
      </c>
      <c r="AH509" s="25">
        <f>AB509-AE509</f>
        <v>57219.283176000004</v>
      </c>
      <c r="AI509" s="25">
        <f>AG509+AH509</f>
        <v>57219.283176000004</v>
      </c>
      <c r="AJ509" s="19" t="s">
        <v>49</v>
      </c>
    </row>
    <row r="510" spans="1:36" outlineLevel="2" x14ac:dyDescent="0.25">
      <c r="A510" s="102"/>
      <c r="B510" s="108"/>
      <c r="C510" s="108"/>
      <c r="D510" s="101"/>
      <c r="E510" s="101"/>
      <c r="F510" s="101"/>
      <c r="G510" s="101"/>
      <c r="H510" s="101"/>
      <c r="I510" s="101"/>
      <c r="J510" s="101"/>
      <c r="K510" s="101"/>
      <c r="L510" s="101"/>
      <c r="M510" s="101"/>
      <c r="N510" s="109"/>
      <c r="O510" s="109"/>
      <c r="P510" s="129"/>
      <c r="Q510" s="130"/>
      <c r="R510" s="11">
        <f t="shared" ref="R510:Z510" si="623">SUBTOTAL(9,R509:R509)</f>
        <v>0</v>
      </c>
      <c r="S510" s="6">
        <f t="shared" si="623"/>
        <v>28149.46</v>
      </c>
      <c r="T510" s="20">
        <f t="shared" si="623"/>
        <v>28149.46</v>
      </c>
      <c r="U510" s="6">
        <f t="shared" si="623"/>
        <v>0</v>
      </c>
      <c r="V510" s="6">
        <f t="shared" si="623"/>
        <v>2170.3233660000001</v>
      </c>
      <c r="W510" s="20">
        <f t="shared" si="623"/>
        <v>2170.3233660000001</v>
      </c>
      <c r="X510" s="6">
        <f t="shared" si="623"/>
        <v>0</v>
      </c>
      <c r="Y510" s="6">
        <f t="shared" si="623"/>
        <v>25979.136633999999</v>
      </c>
      <c r="Z510" s="20">
        <f t="shared" si="623"/>
        <v>25979.136633999999</v>
      </c>
      <c r="AA510" s="25"/>
      <c r="AB510" s="25"/>
      <c r="AC510" s="25"/>
      <c r="AD510" s="25"/>
      <c r="AE510" s="25"/>
      <c r="AF510" s="25"/>
      <c r="AG510" s="25"/>
      <c r="AH510" s="25"/>
      <c r="AI510" s="25"/>
      <c r="AJ510" s="131" t="s">
        <v>277</v>
      </c>
    </row>
    <row r="511" spans="1:36" outlineLevel="3" x14ac:dyDescent="0.25">
      <c r="A511" s="102" t="s">
        <v>130</v>
      </c>
      <c r="B511" s="10">
        <v>276.69</v>
      </c>
      <c r="C511" s="10"/>
      <c r="N511" s="23">
        <f>C511</f>
        <v>0</v>
      </c>
      <c r="O511" s="23">
        <f>SUM(B511:M511)</f>
        <v>276.69</v>
      </c>
      <c r="P511" s="129"/>
      <c r="Q511" s="130">
        <v>0</v>
      </c>
      <c r="R511" s="11">
        <f>IF(LEFT(AJ511,6)="Direct",N511,0)</f>
        <v>0</v>
      </c>
      <c r="S511" s="6">
        <f>N511-R511</f>
        <v>0</v>
      </c>
      <c r="T511" s="20">
        <f>R511+S511</f>
        <v>0</v>
      </c>
      <c r="U511" s="6">
        <f>IF(LEFT(AJ511,9)="direct-wa", N511,0)</f>
        <v>0</v>
      </c>
      <c r="V511" s="6">
        <f>IF(AJ511="direct-wa",0,N511*Q511)</f>
        <v>0</v>
      </c>
      <c r="W511" s="20">
        <f>U511+V511</f>
        <v>0</v>
      </c>
      <c r="X511" s="6">
        <f>IF(LEFT(AJ511,9)="direct-or",N511,0)</f>
        <v>0</v>
      </c>
      <c r="Y511" s="6">
        <f>S511-V511</f>
        <v>0</v>
      </c>
      <c r="Z511" s="20">
        <f>X511+Y511</f>
        <v>0</v>
      </c>
      <c r="AA511" s="25">
        <f>IF(LEFT(AJ511,6)="Direct",O511,0)</f>
        <v>276.69</v>
      </c>
      <c r="AB511" s="25">
        <f>O511-AA511</f>
        <v>0</v>
      </c>
      <c r="AC511" s="25">
        <f>AA511+AB511</f>
        <v>276.69</v>
      </c>
      <c r="AD511" s="25">
        <f>IF(LEFT(AJ511,9)="direct-wa", O511,0)</f>
        <v>0</v>
      </c>
      <c r="AE511" s="25">
        <f>IF(AJ511="direct-wa",0,O511*Q511)</f>
        <v>0</v>
      </c>
      <c r="AF511" s="25">
        <f>AD511+AE511</f>
        <v>0</v>
      </c>
      <c r="AG511" s="25">
        <f>IF(LEFT(AJ511,9)="direct-or",O511,0)</f>
        <v>276.69</v>
      </c>
      <c r="AH511" s="25">
        <f>AB511-AE511</f>
        <v>0</v>
      </c>
      <c r="AI511" s="25">
        <f>AG511+AH511</f>
        <v>276.69</v>
      </c>
      <c r="AJ511" s="19" t="s">
        <v>61</v>
      </c>
    </row>
    <row r="512" spans="1:36" outlineLevel="2" x14ac:dyDescent="0.25">
      <c r="A512" s="102"/>
      <c r="B512" s="108"/>
      <c r="C512" s="108"/>
      <c r="D512" s="101"/>
      <c r="E512" s="101"/>
      <c r="F512" s="101"/>
      <c r="G512" s="101"/>
      <c r="H512" s="101"/>
      <c r="I512" s="101"/>
      <c r="J512" s="101"/>
      <c r="K512" s="101"/>
      <c r="L512" s="101"/>
      <c r="M512" s="101"/>
      <c r="N512" s="109"/>
      <c r="O512" s="109"/>
      <c r="P512" s="129"/>
      <c r="Q512" s="130"/>
      <c r="R512" s="11">
        <f t="shared" ref="R512:Z512" si="624">SUBTOTAL(9,R511:R511)</f>
        <v>0</v>
      </c>
      <c r="S512" s="6">
        <f t="shared" si="624"/>
        <v>0</v>
      </c>
      <c r="T512" s="20">
        <f t="shared" si="624"/>
        <v>0</v>
      </c>
      <c r="U512" s="6">
        <f t="shared" si="624"/>
        <v>0</v>
      </c>
      <c r="V512" s="6">
        <f t="shared" si="624"/>
        <v>0</v>
      </c>
      <c r="W512" s="20">
        <f t="shared" si="624"/>
        <v>0</v>
      </c>
      <c r="X512" s="6">
        <f t="shared" si="624"/>
        <v>0</v>
      </c>
      <c r="Y512" s="6">
        <f t="shared" si="624"/>
        <v>0</v>
      </c>
      <c r="Z512" s="20">
        <f t="shared" si="624"/>
        <v>0</v>
      </c>
      <c r="AA512" s="25"/>
      <c r="AB512" s="25"/>
      <c r="AC512" s="25"/>
      <c r="AD512" s="25"/>
      <c r="AE512" s="25"/>
      <c r="AF512" s="25"/>
      <c r="AG512" s="25"/>
      <c r="AH512" s="25"/>
      <c r="AI512" s="25"/>
      <c r="AJ512" s="131" t="s">
        <v>267</v>
      </c>
    </row>
    <row r="513" spans="1:36" outlineLevel="1" x14ac:dyDescent="0.25">
      <c r="A513" s="128" t="s">
        <v>129</v>
      </c>
      <c r="B513" s="132"/>
      <c r="C513" s="132"/>
      <c r="D513" s="120"/>
      <c r="E513" s="120"/>
      <c r="F513" s="120"/>
      <c r="G513" s="120"/>
      <c r="H513" s="120"/>
      <c r="I513" s="120"/>
      <c r="J513" s="120"/>
      <c r="K513" s="120"/>
      <c r="L513" s="120"/>
      <c r="M513" s="120"/>
      <c r="N513" s="121"/>
      <c r="O513" s="121"/>
      <c r="P513" s="133"/>
      <c r="Q513" s="134"/>
      <c r="R513" s="124">
        <f t="shared" ref="R513:Z513" si="625">SUBTOTAL(9,R493:R511)</f>
        <v>0</v>
      </c>
      <c r="S513" s="125">
        <f t="shared" si="625"/>
        <v>1458828.2</v>
      </c>
      <c r="T513" s="126">
        <f t="shared" si="625"/>
        <v>1458828.2</v>
      </c>
      <c r="U513" s="125">
        <f t="shared" si="625"/>
        <v>0</v>
      </c>
      <c r="V513" s="125">
        <f t="shared" si="625"/>
        <v>157418.74256700001</v>
      </c>
      <c r="W513" s="126">
        <f t="shared" si="625"/>
        <v>157418.74256700001</v>
      </c>
      <c r="X513" s="125">
        <f t="shared" si="625"/>
        <v>0</v>
      </c>
      <c r="Y513" s="125">
        <f t="shared" si="625"/>
        <v>1301409.4574330002</v>
      </c>
      <c r="Z513" s="126">
        <f t="shared" si="625"/>
        <v>1301409.4574330002</v>
      </c>
      <c r="AA513" s="125"/>
      <c r="AB513" s="125"/>
      <c r="AC513" s="125"/>
      <c r="AD513" s="125"/>
      <c r="AE513" s="125"/>
      <c r="AF513" s="125"/>
      <c r="AG513" s="125"/>
      <c r="AH513" s="125"/>
      <c r="AI513" s="125"/>
      <c r="AJ513" s="135"/>
    </row>
    <row r="514" spans="1:36" outlineLevel="3" x14ac:dyDescent="0.25">
      <c r="A514" s="102" t="s">
        <v>132</v>
      </c>
      <c r="B514" s="10"/>
      <c r="C514" s="10"/>
      <c r="N514" s="23">
        <f>C514</f>
        <v>0</v>
      </c>
      <c r="O514" s="23">
        <f>SUM(B514:M514)</f>
        <v>0</v>
      </c>
      <c r="P514" s="129"/>
      <c r="Q514" s="130">
        <v>0.1086</v>
      </c>
      <c r="R514" s="11">
        <f>IF(LEFT(AJ514,6)="Direct",N514,0)</f>
        <v>0</v>
      </c>
      <c r="S514" s="6">
        <f>N514-R514</f>
        <v>0</v>
      </c>
      <c r="T514" s="20">
        <f>R514+S514</f>
        <v>0</v>
      </c>
      <c r="U514" s="6">
        <f>IF(LEFT(AJ514,9)="direct-wa", N514,0)</f>
        <v>0</v>
      </c>
      <c r="V514" s="6">
        <f>IF(AJ514="direct-wa",0,N514*Q514)</f>
        <v>0</v>
      </c>
      <c r="W514" s="20">
        <f>U514+V514</f>
        <v>0</v>
      </c>
      <c r="X514" s="6">
        <f>IF(LEFT(AJ514,9)="direct-or",N514,0)</f>
        <v>0</v>
      </c>
      <c r="Y514" s="6">
        <f>S514-V514</f>
        <v>0</v>
      </c>
      <c r="Z514" s="20">
        <f>X514+Y514</f>
        <v>0</v>
      </c>
      <c r="AA514" s="25">
        <f>IF(LEFT(AJ514,6)="Direct",O514,0)</f>
        <v>0</v>
      </c>
      <c r="AB514" s="25">
        <f>O514-AA514</f>
        <v>0</v>
      </c>
      <c r="AC514" s="25">
        <f>AA514+AB514</f>
        <v>0</v>
      </c>
      <c r="AD514" s="25">
        <f>IF(LEFT(AJ514,9)="direct-wa", O514,0)</f>
        <v>0</v>
      </c>
      <c r="AE514" s="25">
        <f>IF(AJ514="direct-wa",0,O514*Q514)</f>
        <v>0</v>
      </c>
      <c r="AF514" s="25">
        <f>AD514+AE514</f>
        <v>0</v>
      </c>
      <c r="AG514" s="25">
        <f>IF(LEFT(AJ514,9)="direct-or",O514,0)</f>
        <v>0</v>
      </c>
      <c r="AH514" s="25">
        <f>AB514-AE514</f>
        <v>0</v>
      </c>
      <c r="AI514" s="25">
        <f>AG514+AH514</f>
        <v>0</v>
      </c>
      <c r="AJ514" s="19" t="s">
        <v>60</v>
      </c>
    </row>
    <row r="515" spans="1:36" outlineLevel="3" x14ac:dyDescent="0.25">
      <c r="A515" s="102" t="s">
        <v>132</v>
      </c>
      <c r="B515" s="10">
        <v>-9033</v>
      </c>
      <c r="C515" s="10">
        <v>-28900</v>
      </c>
      <c r="N515" s="23">
        <f>C515</f>
        <v>-28900</v>
      </c>
      <c r="O515" s="23">
        <f>SUM(B515:M515)</f>
        <v>-37933</v>
      </c>
      <c r="P515" s="129"/>
      <c r="Q515" s="130">
        <v>0.1086</v>
      </c>
      <c r="R515" s="11">
        <f>IF(LEFT(AJ515,6)="Direct",N515,0)</f>
        <v>0</v>
      </c>
      <c r="S515" s="6">
        <f>N515-R515</f>
        <v>-28900</v>
      </c>
      <c r="T515" s="20">
        <f>R515+S515</f>
        <v>-28900</v>
      </c>
      <c r="U515" s="6">
        <f>IF(LEFT(AJ515,9)="direct-wa", N515,0)</f>
        <v>0</v>
      </c>
      <c r="V515" s="6">
        <f>IF(AJ515="direct-wa",0,N515*Q515)</f>
        <v>-3138.54</v>
      </c>
      <c r="W515" s="20">
        <f>U515+V515</f>
        <v>-3138.54</v>
      </c>
      <c r="X515" s="6">
        <f>IF(LEFT(AJ515,9)="direct-or",N515,0)</f>
        <v>0</v>
      </c>
      <c r="Y515" s="6">
        <f>S515-V515</f>
        <v>-25761.46</v>
      </c>
      <c r="Z515" s="20">
        <f>X515+Y515</f>
        <v>-25761.46</v>
      </c>
      <c r="AA515" s="25">
        <f>IF(LEFT(AJ515,6)="Direct",O515,0)</f>
        <v>0</v>
      </c>
      <c r="AB515" s="25">
        <f>O515-AA515</f>
        <v>-37933</v>
      </c>
      <c r="AC515" s="25">
        <f>AA515+AB515</f>
        <v>-37933</v>
      </c>
      <c r="AD515" s="25">
        <f>IF(LEFT(AJ515,9)="direct-wa", O515,0)</f>
        <v>0</v>
      </c>
      <c r="AE515" s="25">
        <f>IF(AJ515="direct-wa",0,O515*Q515)</f>
        <v>-4119.5237999999999</v>
      </c>
      <c r="AF515" s="25">
        <f>AD515+AE515</f>
        <v>-4119.5237999999999</v>
      </c>
      <c r="AG515" s="25">
        <f>IF(LEFT(AJ515,9)="direct-or",O515,0)</f>
        <v>0</v>
      </c>
      <c r="AH515" s="25">
        <f>AB515-AE515</f>
        <v>-33813.476199999997</v>
      </c>
      <c r="AI515" s="25">
        <f>AG515+AH515</f>
        <v>-33813.476199999997</v>
      </c>
      <c r="AJ515" s="19" t="s">
        <v>60</v>
      </c>
    </row>
    <row r="516" spans="1:36" outlineLevel="2" x14ac:dyDescent="0.25">
      <c r="A516" s="102"/>
      <c r="B516" s="108"/>
      <c r="C516" s="108"/>
      <c r="D516" s="101"/>
      <c r="E516" s="101"/>
      <c r="F516" s="101"/>
      <c r="G516" s="101"/>
      <c r="H516" s="101"/>
      <c r="I516" s="101"/>
      <c r="J516" s="101"/>
      <c r="K516" s="101"/>
      <c r="L516" s="101"/>
      <c r="M516" s="101"/>
      <c r="N516" s="109"/>
      <c r="O516" s="109"/>
      <c r="P516" s="129"/>
      <c r="Q516" s="130"/>
      <c r="R516" s="11">
        <f t="shared" ref="R516:Z516" si="626">SUBTOTAL(9,R514:R515)</f>
        <v>0</v>
      </c>
      <c r="S516" s="6">
        <f t="shared" si="626"/>
        <v>-28900</v>
      </c>
      <c r="T516" s="20">
        <f t="shared" si="626"/>
        <v>-28900</v>
      </c>
      <c r="U516" s="6">
        <f t="shared" si="626"/>
        <v>0</v>
      </c>
      <c r="V516" s="6">
        <f t="shared" si="626"/>
        <v>-3138.54</v>
      </c>
      <c r="W516" s="20">
        <f t="shared" si="626"/>
        <v>-3138.54</v>
      </c>
      <c r="X516" s="6">
        <f t="shared" si="626"/>
        <v>0</v>
      </c>
      <c r="Y516" s="6">
        <f t="shared" si="626"/>
        <v>-25761.46</v>
      </c>
      <c r="Z516" s="20">
        <f t="shared" si="626"/>
        <v>-25761.46</v>
      </c>
      <c r="AA516" s="25"/>
      <c r="AB516" s="25"/>
      <c r="AC516" s="25"/>
      <c r="AD516" s="25"/>
      <c r="AE516" s="25"/>
      <c r="AF516" s="25"/>
      <c r="AG516" s="25"/>
      <c r="AH516" s="25"/>
      <c r="AI516" s="25"/>
      <c r="AJ516" s="131" t="s">
        <v>266</v>
      </c>
    </row>
    <row r="517" spans="1:36" outlineLevel="3" x14ac:dyDescent="0.25">
      <c r="A517" s="102" t="s">
        <v>132</v>
      </c>
      <c r="B517" s="10">
        <v>17452.259999999998</v>
      </c>
      <c r="C517" s="10">
        <v>14105.98</v>
      </c>
      <c r="N517" s="23">
        <f>C517</f>
        <v>14105.98</v>
      </c>
      <c r="O517" s="23">
        <f>SUM(B517:M517)</f>
        <v>31558.239999999998</v>
      </c>
      <c r="P517" s="129"/>
      <c r="Q517" s="130">
        <v>9.7000000000000003E-2</v>
      </c>
      <c r="R517" s="11">
        <f>IF(LEFT(AJ517,6)="Direct",N517,0)</f>
        <v>0</v>
      </c>
      <c r="S517" s="6">
        <f>N517-R517</f>
        <v>14105.98</v>
      </c>
      <c r="T517" s="20">
        <f>R517+S517</f>
        <v>14105.98</v>
      </c>
      <c r="U517" s="6">
        <f>IF(LEFT(AJ517,9)="direct-wa", N517,0)</f>
        <v>0</v>
      </c>
      <c r="V517" s="6">
        <f>IF(AJ517="direct-wa",0,N517*Q517)</f>
        <v>1368.28006</v>
      </c>
      <c r="W517" s="20">
        <f>U517+V517</f>
        <v>1368.28006</v>
      </c>
      <c r="X517" s="6">
        <f>IF(LEFT(AJ517,9)="direct-or",N517,0)</f>
        <v>0</v>
      </c>
      <c r="Y517" s="6">
        <f>S517-V517</f>
        <v>12737.699939999999</v>
      </c>
      <c r="Z517" s="20">
        <f>X517+Y517</f>
        <v>12737.699939999999</v>
      </c>
      <c r="AA517" s="25">
        <f>IF(LEFT(AJ517,6)="Direct",O517,0)</f>
        <v>0</v>
      </c>
      <c r="AB517" s="25">
        <f>O517-AA517</f>
        <v>31558.239999999998</v>
      </c>
      <c r="AC517" s="25">
        <f>AA517+AB517</f>
        <v>31558.239999999998</v>
      </c>
      <c r="AD517" s="25">
        <f>IF(LEFT(AJ517,9)="direct-wa", O517,0)</f>
        <v>0</v>
      </c>
      <c r="AE517" s="25">
        <f>IF(AJ517="direct-wa",0,O517*Q517)</f>
        <v>3061.1492800000001</v>
      </c>
      <c r="AF517" s="25">
        <f>AD517+AE517</f>
        <v>3061.1492800000001</v>
      </c>
      <c r="AG517" s="25">
        <f>IF(LEFT(AJ517,9)="direct-or",O517,0)</f>
        <v>0</v>
      </c>
      <c r="AH517" s="25">
        <f>AB517-AE517</f>
        <v>28497.090719999997</v>
      </c>
      <c r="AI517" s="25">
        <f>AG517+AH517</f>
        <v>28497.090719999997</v>
      </c>
      <c r="AJ517" s="19" t="s">
        <v>47</v>
      </c>
    </row>
    <row r="518" spans="1:36" outlineLevel="2" x14ac:dyDescent="0.25">
      <c r="A518" s="102"/>
      <c r="B518" s="108"/>
      <c r="C518" s="108"/>
      <c r="D518" s="101"/>
      <c r="E518" s="101"/>
      <c r="F518" s="101"/>
      <c r="G518" s="101"/>
      <c r="H518" s="101"/>
      <c r="I518" s="101"/>
      <c r="J518" s="101"/>
      <c r="K518" s="101"/>
      <c r="L518" s="101"/>
      <c r="M518" s="101"/>
      <c r="N518" s="109"/>
      <c r="O518" s="109"/>
      <c r="P518" s="129"/>
      <c r="Q518" s="130"/>
      <c r="R518" s="11">
        <f t="shared" ref="R518:Z518" si="627">SUBTOTAL(9,R517:R517)</f>
        <v>0</v>
      </c>
      <c r="S518" s="6">
        <f t="shared" si="627"/>
        <v>14105.98</v>
      </c>
      <c r="T518" s="20">
        <f t="shared" si="627"/>
        <v>14105.98</v>
      </c>
      <c r="U518" s="6">
        <f t="shared" si="627"/>
        <v>0</v>
      </c>
      <c r="V518" s="6">
        <f t="shared" si="627"/>
        <v>1368.28006</v>
      </c>
      <c r="W518" s="20">
        <f t="shared" si="627"/>
        <v>1368.28006</v>
      </c>
      <c r="X518" s="6">
        <f t="shared" si="627"/>
        <v>0</v>
      </c>
      <c r="Y518" s="6">
        <f t="shared" si="627"/>
        <v>12737.699939999999</v>
      </c>
      <c r="Z518" s="20">
        <f t="shared" si="627"/>
        <v>12737.699939999999</v>
      </c>
      <c r="AA518" s="25"/>
      <c r="AB518" s="25"/>
      <c r="AC518" s="25"/>
      <c r="AD518" s="25"/>
      <c r="AE518" s="25"/>
      <c r="AF518" s="25"/>
      <c r="AG518" s="25"/>
      <c r="AH518" s="25"/>
      <c r="AI518" s="25"/>
      <c r="AJ518" s="131" t="s">
        <v>283</v>
      </c>
    </row>
    <row r="519" spans="1:36" outlineLevel="3" x14ac:dyDescent="0.25">
      <c r="A519" s="102" t="s">
        <v>132</v>
      </c>
      <c r="B519" s="10">
        <v>1370.61</v>
      </c>
      <c r="C519" s="10">
        <v>1232.78</v>
      </c>
      <c r="N519" s="23">
        <f>C519</f>
        <v>1232.78</v>
      </c>
      <c r="O519" s="23">
        <f>SUM(B519:M519)</f>
        <v>2603.39</v>
      </c>
      <c r="P519" s="129"/>
      <c r="Q519" s="130">
        <v>7.7100000000000002E-2</v>
      </c>
      <c r="R519" s="11">
        <f>IF(LEFT(AJ519,6)="Direct",N519,0)</f>
        <v>0</v>
      </c>
      <c r="S519" s="6">
        <f>N519-R519</f>
        <v>1232.78</v>
      </c>
      <c r="T519" s="20">
        <f>R519+S519</f>
        <v>1232.78</v>
      </c>
      <c r="U519" s="6">
        <f>IF(LEFT(AJ519,9)="direct-wa", N519,0)</f>
        <v>0</v>
      </c>
      <c r="V519" s="6">
        <f>IF(AJ519="direct-wa",0,N519*Q519)</f>
        <v>95.047337999999996</v>
      </c>
      <c r="W519" s="20">
        <f>U519+V519</f>
        <v>95.047337999999996</v>
      </c>
      <c r="X519" s="6">
        <f>IF(LEFT(AJ519,9)="direct-or",N519,0)</f>
        <v>0</v>
      </c>
      <c r="Y519" s="6">
        <f>S519-V519</f>
        <v>1137.7326619999999</v>
      </c>
      <c r="Z519" s="20">
        <f>X519+Y519</f>
        <v>1137.7326619999999</v>
      </c>
      <c r="AA519" s="25">
        <f>IF(LEFT(AJ519,6)="Direct",O519,0)</f>
        <v>0</v>
      </c>
      <c r="AB519" s="25">
        <f>O519-AA519</f>
        <v>2603.39</v>
      </c>
      <c r="AC519" s="25">
        <f>AA519+AB519</f>
        <v>2603.39</v>
      </c>
      <c r="AD519" s="25">
        <f>IF(LEFT(AJ519,9)="direct-wa", O519,0)</f>
        <v>0</v>
      </c>
      <c r="AE519" s="25">
        <f>IF(AJ519="direct-wa",0,O519*Q519)</f>
        <v>200.72136899999998</v>
      </c>
      <c r="AF519" s="25">
        <f>AD519+AE519</f>
        <v>200.72136899999998</v>
      </c>
      <c r="AG519" s="25">
        <f>IF(LEFT(AJ519,9)="direct-or",O519,0)</f>
        <v>0</v>
      </c>
      <c r="AH519" s="25">
        <f>AB519-AE519</f>
        <v>2402.668631</v>
      </c>
      <c r="AI519" s="25">
        <f>AG519+AH519</f>
        <v>2402.668631</v>
      </c>
      <c r="AJ519" s="19" t="s">
        <v>49</v>
      </c>
    </row>
    <row r="520" spans="1:36" outlineLevel="3" x14ac:dyDescent="0.25">
      <c r="A520" s="102" t="s">
        <v>132</v>
      </c>
      <c r="B520" s="10">
        <v>1410.99</v>
      </c>
      <c r="C520" s="10">
        <v>1186.31</v>
      </c>
      <c r="N520" s="23">
        <f>C520</f>
        <v>1186.31</v>
      </c>
      <c r="O520" s="23">
        <f>SUM(B520:M520)</f>
        <v>2597.3000000000002</v>
      </c>
      <c r="P520" s="129"/>
      <c r="Q520" s="130">
        <v>7.7100000000000002E-2</v>
      </c>
      <c r="R520" s="11">
        <f>IF(LEFT(AJ520,6)="Direct",N520,0)</f>
        <v>0</v>
      </c>
      <c r="S520" s="6">
        <f>N520-R520</f>
        <v>1186.31</v>
      </c>
      <c r="T520" s="20">
        <f>R520+S520</f>
        <v>1186.31</v>
      </c>
      <c r="U520" s="6">
        <f>IF(LEFT(AJ520,9)="direct-wa", N520,0)</f>
        <v>0</v>
      </c>
      <c r="V520" s="6">
        <f>IF(AJ520="direct-wa",0,N520*Q520)</f>
        <v>91.464500999999998</v>
      </c>
      <c r="W520" s="20">
        <f>U520+V520</f>
        <v>91.464500999999998</v>
      </c>
      <c r="X520" s="6">
        <f>IF(LEFT(AJ520,9)="direct-or",N520,0)</f>
        <v>0</v>
      </c>
      <c r="Y520" s="6">
        <f>S520-V520</f>
        <v>1094.845499</v>
      </c>
      <c r="Z520" s="20">
        <f>X520+Y520</f>
        <v>1094.845499</v>
      </c>
      <c r="AA520" s="25">
        <f>IF(LEFT(AJ520,6)="Direct",O520,0)</f>
        <v>0</v>
      </c>
      <c r="AB520" s="25">
        <f>O520-AA520</f>
        <v>2597.3000000000002</v>
      </c>
      <c r="AC520" s="25">
        <f>AA520+AB520</f>
        <v>2597.3000000000002</v>
      </c>
      <c r="AD520" s="25">
        <f>IF(LEFT(AJ520,9)="direct-wa", O520,0)</f>
        <v>0</v>
      </c>
      <c r="AE520" s="25">
        <f>IF(AJ520="direct-wa",0,O520*Q520)</f>
        <v>200.25183000000001</v>
      </c>
      <c r="AF520" s="25">
        <f>AD520+AE520</f>
        <v>200.25183000000001</v>
      </c>
      <c r="AG520" s="25">
        <f>IF(LEFT(AJ520,9)="direct-or",O520,0)</f>
        <v>0</v>
      </c>
      <c r="AH520" s="25">
        <f>AB520-AE520</f>
        <v>2397.04817</v>
      </c>
      <c r="AI520" s="25">
        <f>AG520+AH520</f>
        <v>2397.04817</v>
      </c>
      <c r="AJ520" s="19" t="s">
        <v>49</v>
      </c>
    </row>
    <row r="521" spans="1:36" outlineLevel="2" x14ac:dyDescent="0.25">
      <c r="A521" s="102"/>
      <c r="B521" s="108"/>
      <c r="C521" s="108"/>
      <c r="D521" s="101"/>
      <c r="E521" s="101"/>
      <c r="F521" s="101"/>
      <c r="G521" s="101"/>
      <c r="H521" s="101"/>
      <c r="I521" s="101"/>
      <c r="J521" s="101"/>
      <c r="K521" s="101"/>
      <c r="L521" s="101"/>
      <c r="M521" s="101"/>
      <c r="N521" s="109"/>
      <c r="O521" s="109"/>
      <c r="P521" s="129"/>
      <c r="Q521" s="130"/>
      <c r="R521" s="11">
        <f t="shared" ref="R521:Z521" si="628">SUBTOTAL(9,R519:R520)</f>
        <v>0</v>
      </c>
      <c r="S521" s="6">
        <f t="shared" si="628"/>
        <v>2419.09</v>
      </c>
      <c r="T521" s="20">
        <f t="shared" si="628"/>
        <v>2419.09</v>
      </c>
      <c r="U521" s="6">
        <f t="shared" si="628"/>
        <v>0</v>
      </c>
      <c r="V521" s="6">
        <f t="shared" si="628"/>
        <v>186.51183900000001</v>
      </c>
      <c r="W521" s="20">
        <f t="shared" si="628"/>
        <v>186.51183900000001</v>
      </c>
      <c r="X521" s="6">
        <f t="shared" si="628"/>
        <v>0</v>
      </c>
      <c r="Y521" s="6">
        <f t="shared" si="628"/>
        <v>2232.5781609999999</v>
      </c>
      <c r="Z521" s="20">
        <f t="shared" si="628"/>
        <v>2232.5781609999999</v>
      </c>
      <c r="AA521" s="25"/>
      <c r="AB521" s="25"/>
      <c r="AC521" s="25"/>
      <c r="AD521" s="25"/>
      <c r="AE521" s="25"/>
      <c r="AF521" s="25"/>
      <c r="AG521" s="25"/>
      <c r="AH521" s="25"/>
      <c r="AI521" s="25"/>
      <c r="AJ521" s="131" t="s">
        <v>277</v>
      </c>
    </row>
    <row r="522" spans="1:36" outlineLevel="3" x14ac:dyDescent="0.25">
      <c r="A522" s="102" t="s">
        <v>132</v>
      </c>
      <c r="B522" s="10">
        <v>165016.9</v>
      </c>
      <c r="C522" s="10">
        <v>131594.14000000001</v>
      </c>
      <c r="N522" s="23">
        <f>C522</f>
        <v>131594.14000000001</v>
      </c>
      <c r="O522" s="23">
        <f>SUM(B522:M522)</f>
        <v>296611.04000000004</v>
      </c>
      <c r="P522" s="129"/>
      <c r="Q522" s="130">
        <v>0.10979999999999999</v>
      </c>
      <c r="R522" s="11">
        <f>IF(LEFT(AJ522,6)="Direct",N522,0)</f>
        <v>0</v>
      </c>
      <c r="S522" s="6">
        <f>N522-R522</f>
        <v>131594.14000000001</v>
      </c>
      <c r="T522" s="20">
        <f>R522+S522</f>
        <v>131594.14000000001</v>
      </c>
      <c r="U522" s="6">
        <f>IF(LEFT(AJ522,9)="direct-wa", N522,0)</f>
        <v>0</v>
      </c>
      <c r="V522" s="6">
        <f>IF(AJ522="direct-wa",0,N522*Q522)</f>
        <v>14449.036572000001</v>
      </c>
      <c r="W522" s="20">
        <f>U522+V522</f>
        <v>14449.036572000001</v>
      </c>
      <c r="X522" s="6">
        <f>IF(LEFT(AJ522,9)="direct-or",N522,0)</f>
        <v>0</v>
      </c>
      <c r="Y522" s="6">
        <f>S522-V522</f>
        <v>117145.10342800002</v>
      </c>
      <c r="Z522" s="20">
        <f>X522+Y522</f>
        <v>117145.10342800002</v>
      </c>
      <c r="AA522" s="25">
        <f>IF(LEFT(AJ522,6)="Direct",O522,0)</f>
        <v>0</v>
      </c>
      <c r="AB522" s="25">
        <f>O522-AA522</f>
        <v>296611.04000000004</v>
      </c>
      <c r="AC522" s="25">
        <f>AA522+AB522</f>
        <v>296611.04000000004</v>
      </c>
      <c r="AD522" s="25">
        <f>IF(LEFT(AJ522,9)="direct-wa", O522,0)</f>
        <v>0</v>
      </c>
      <c r="AE522" s="25">
        <f>IF(AJ522="direct-wa",0,O522*Q522)</f>
        <v>32567.892192000003</v>
      </c>
      <c r="AF522" s="25">
        <f>AD522+AE522</f>
        <v>32567.892192000003</v>
      </c>
      <c r="AG522" s="25">
        <f>IF(LEFT(AJ522,9)="direct-or",O522,0)</f>
        <v>0</v>
      </c>
      <c r="AH522" s="25">
        <f>AB522-AE522</f>
        <v>264043.14780800004</v>
      </c>
      <c r="AI522" s="25">
        <f>AG522+AH522</f>
        <v>264043.14780800004</v>
      </c>
      <c r="AJ522" s="19" t="s">
        <v>46</v>
      </c>
    </row>
    <row r="523" spans="1:36" outlineLevel="2" x14ac:dyDescent="0.25">
      <c r="A523" s="102"/>
      <c r="B523" s="108"/>
      <c r="C523" s="108"/>
      <c r="D523" s="101"/>
      <c r="E523" s="101"/>
      <c r="F523" s="101"/>
      <c r="G523" s="101"/>
      <c r="H523" s="101"/>
      <c r="I523" s="101"/>
      <c r="J523" s="101"/>
      <c r="K523" s="101"/>
      <c r="L523" s="101"/>
      <c r="M523" s="101"/>
      <c r="N523" s="109"/>
      <c r="O523" s="109"/>
      <c r="P523" s="129"/>
      <c r="Q523" s="130"/>
      <c r="R523" s="11">
        <f t="shared" ref="R523:Z523" si="629">SUBTOTAL(9,R522:R522)</f>
        <v>0</v>
      </c>
      <c r="S523" s="6">
        <f t="shared" si="629"/>
        <v>131594.14000000001</v>
      </c>
      <c r="T523" s="20">
        <f t="shared" si="629"/>
        <v>131594.14000000001</v>
      </c>
      <c r="U523" s="6">
        <f t="shared" si="629"/>
        <v>0</v>
      </c>
      <c r="V523" s="6">
        <f t="shared" si="629"/>
        <v>14449.036572000001</v>
      </c>
      <c r="W523" s="20">
        <f t="shared" si="629"/>
        <v>14449.036572000001</v>
      </c>
      <c r="X523" s="6">
        <f t="shared" si="629"/>
        <v>0</v>
      </c>
      <c r="Y523" s="6">
        <f t="shared" si="629"/>
        <v>117145.10342800002</v>
      </c>
      <c r="Z523" s="20">
        <f t="shared" si="629"/>
        <v>117145.10342800002</v>
      </c>
      <c r="AA523" s="25"/>
      <c r="AB523" s="25"/>
      <c r="AC523" s="25"/>
      <c r="AD523" s="25"/>
      <c r="AE523" s="25"/>
      <c r="AF523" s="25"/>
      <c r="AG523" s="25"/>
      <c r="AH523" s="25"/>
      <c r="AI523" s="25"/>
      <c r="AJ523" s="131" t="s">
        <v>284</v>
      </c>
    </row>
    <row r="524" spans="1:36" outlineLevel="3" x14ac:dyDescent="0.25">
      <c r="A524" s="102" t="s">
        <v>132</v>
      </c>
      <c r="B524" s="10">
        <v>-1564.45</v>
      </c>
      <c r="C524" s="10">
        <v>3732.1</v>
      </c>
      <c r="N524" s="23">
        <f>C524</f>
        <v>3732.1</v>
      </c>
      <c r="O524" s="23">
        <f>SUM(B524:M524)</f>
        <v>2167.6499999999996</v>
      </c>
      <c r="P524" s="129"/>
      <c r="Q524" s="130">
        <v>0</v>
      </c>
      <c r="R524" s="11">
        <f>IF(LEFT(AJ524,6)="Direct",N524,0)</f>
        <v>3732.1</v>
      </c>
      <c r="S524" s="6">
        <f>N524-R524</f>
        <v>0</v>
      </c>
      <c r="T524" s="20">
        <f>R524+S524</f>
        <v>3732.1</v>
      </c>
      <c r="U524" s="6">
        <f>IF(LEFT(AJ524,9)="direct-wa", N524,0)</f>
        <v>0</v>
      </c>
      <c r="V524" s="6">
        <f>IF(AJ524="direct-wa",0,N524*Q524)</f>
        <v>0</v>
      </c>
      <c r="W524" s="20">
        <f>U524+V524</f>
        <v>0</v>
      </c>
      <c r="X524" s="6">
        <f>IF(LEFT(AJ524,9)="direct-or",N524,0)</f>
        <v>3732.1</v>
      </c>
      <c r="Y524" s="6">
        <f>S524-V524</f>
        <v>0</v>
      </c>
      <c r="Z524" s="20">
        <f>X524+Y524</f>
        <v>3732.1</v>
      </c>
      <c r="AA524" s="25">
        <f>IF(LEFT(AJ524,6)="Direct",O524,0)</f>
        <v>2167.6499999999996</v>
      </c>
      <c r="AB524" s="25">
        <f>O524-AA524</f>
        <v>0</v>
      </c>
      <c r="AC524" s="25">
        <f>AA524+AB524</f>
        <v>2167.6499999999996</v>
      </c>
      <c r="AD524" s="25">
        <f>IF(LEFT(AJ524,9)="direct-wa", O524,0)</f>
        <v>0</v>
      </c>
      <c r="AE524" s="25">
        <f>IF(AJ524="direct-wa",0,O524*Q524)</f>
        <v>0</v>
      </c>
      <c r="AF524" s="25">
        <f>AD524+AE524</f>
        <v>0</v>
      </c>
      <c r="AG524" s="25">
        <f>IF(LEFT(AJ524,9)="direct-or",O524,0)</f>
        <v>2167.6499999999996</v>
      </c>
      <c r="AH524" s="25">
        <f>AB524-AE524</f>
        <v>0</v>
      </c>
      <c r="AI524" s="25">
        <f>AG524+AH524</f>
        <v>2167.6499999999996</v>
      </c>
      <c r="AJ524" s="19" t="s">
        <v>61</v>
      </c>
    </row>
    <row r="525" spans="1:36" outlineLevel="2" x14ac:dyDescent="0.25">
      <c r="A525" s="102"/>
      <c r="B525" s="108"/>
      <c r="C525" s="108"/>
      <c r="D525" s="101"/>
      <c r="E525" s="101"/>
      <c r="F525" s="101"/>
      <c r="G525" s="101"/>
      <c r="H525" s="101"/>
      <c r="I525" s="101"/>
      <c r="J525" s="101"/>
      <c r="K525" s="101"/>
      <c r="L525" s="101"/>
      <c r="M525" s="101"/>
      <c r="N525" s="109"/>
      <c r="O525" s="109"/>
      <c r="P525" s="129"/>
      <c r="Q525" s="130"/>
      <c r="R525" s="11">
        <f t="shared" ref="R525:Z525" si="630">SUBTOTAL(9,R524:R524)</f>
        <v>3732.1</v>
      </c>
      <c r="S525" s="6">
        <f t="shared" si="630"/>
        <v>0</v>
      </c>
      <c r="T525" s="20">
        <f t="shared" si="630"/>
        <v>3732.1</v>
      </c>
      <c r="U525" s="6">
        <f t="shared" si="630"/>
        <v>0</v>
      </c>
      <c r="V525" s="6">
        <f t="shared" si="630"/>
        <v>0</v>
      </c>
      <c r="W525" s="20">
        <f t="shared" si="630"/>
        <v>0</v>
      </c>
      <c r="X525" s="6">
        <f t="shared" si="630"/>
        <v>3732.1</v>
      </c>
      <c r="Y525" s="6">
        <f t="shared" si="630"/>
        <v>0</v>
      </c>
      <c r="Z525" s="20">
        <f t="shared" si="630"/>
        <v>3732.1</v>
      </c>
      <c r="AA525" s="25"/>
      <c r="AB525" s="25"/>
      <c r="AC525" s="25"/>
      <c r="AD525" s="25"/>
      <c r="AE525" s="25"/>
      <c r="AF525" s="25"/>
      <c r="AG525" s="25"/>
      <c r="AH525" s="25"/>
      <c r="AI525" s="25"/>
      <c r="AJ525" s="131" t="s">
        <v>267</v>
      </c>
    </row>
    <row r="526" spans="1:36" outlineLevel="1" x14ac:dyDescent="0.25">
      <c r="A526" s="128" t="s">
        <v>131</v>
      </c>
      <c r="B526" s="132"/>
      <c r="C526" s="132"/>
      <c r="D526" s="120"/>
      <c r="E526" s="120"/>
      <c r="F526" s="120"/>
      <c r="G526" s="120"/>
      <c r="H526" s="120"/>
      <c r="I526" s="120"/>
      <c r="J526" s="120"/>
      <c r="K526" s="120"/>
      <c r="L526" s="120"/>
      <c r="M526" s="120"/>
      <c r="N526" s="121"/>
      <c r="O526" s="121"/>
      <c r="P526" s="133"/>
      <c r="Q526" s="134"/>
      <c r="R526" s="124">
        <f t="shared" ref="R526:Z526" si="631">SUBTOTAL(9,R514:R524)</f>
        <v>3732.1</v>
      </c>
      <c r="S526" s="125">
        <f t="shared" si="631"/>
        <v>119219.21000000002</v>
      </c>
      <c r="T526" s="126">
        <f t="shared" si="631"/>
        <v>122951.31000000003</v>
      </c>
      <c r="U526" s="125">
        <f t="shared" si="631"/>
        <v>0</v>
      </c>
      <c r="V526" s="125">
        <f t="shared" si="631"/>
        <v>12865.288471000002</v>
      </c>
      <c r="W526" s="126">
        <f t="shared" si="631"/>
        <v>12865.288471000002</v>
      </c>
      <c r="X526" s="125">
        <f t="shared" si="631"/>
        <v>3732.1</v>
      </c>
      <c r="Y526" s="125">
        <f t="shared" si="631"/>
        <v>106353.92152900001</v>
      </c>
      <c r="Z526" s="126">
        <f t="shared" si="631"/>
        <v>110086.02152900002</v>
      </c>
      <c r="AA526" s="125"/>
      <c r="AB526" s="125"/>
      <c r="AC526" s="125"/>
      <c r="AD526" s="125"/>
      <c r="AE526" s="125"/>
      <c r="AF526" s="125"/>
      <c r="AG526" s="125"/>
      <c r="AH526" s="125"/>
      <c r="AI526" s="125"/>
      <c r="AJ526" s="135"/>
    </row>
    <row r="527" spans="1:36" outlineLevel="3" x14ac:dyDescent="0.25">
      <c r="A527" s="102" t="s">
        <v>134</v>
      </c>
      <c r="B527" s="10">
        <v>16.25</v>
      </c>
      <c r="C527" s="10">
        <v>213.99</v>
      </c>
      <c r="N527" s="23">
        <f>C527</f>
        <v>213.99</v>
      </c>
      <c r="O527" s="23">
        <f>SUM(B527:M527)</f>
        <v>230.24</v>
      </c>
      <c r="P527" s="129"/>
      <c r="Q527" s="130">
        <v>0.10979999999999999</v>
      </c>
      <c r="R527" s="11">
        <f>IF(LEFT(AJ527,6)="Direct",N527,0)</f>
        <v>0</v>
      </c>
      <c r="S527" s="6">
        <f>N527-R527</f>
        <v>213.99</v>
      </c>
      <c r="T527" s="20">
        <f>R527+S527</f>
        <v>213.99</v>
      </c>
      <c r="U527" s="6">
        <f>IF(LEFT(AJ527,9)="direct-wa", N527,0)</f>
        <v>0</v>
      </c>
      <c r="V527" s="6">
        <f>IF(AJ527="direct-wa",0,N527*Q527)</f>
        <v>23.496102</v>
      </c>
      <c r="W527" s="20">
        <f>U527+V527</f>
        <v>23.496102</v>
      </c>
      <c r="X527" s="6">
        <f>IF(LEFT(AJ527,9)="direct-or",N527,0)</f>
        <v>0</v>
      </c>
      <c r="Y527" s="6">
        <f>S527-V527</f>
        <v>190.493898</v>
      </c>
      <c r="Z527" s="20">
        <f>X527+Y527</f>
        <v>190.493898</v>
      </c>
      <c r="AA527" s="25">
        <f>IF(LEFT(AJ527,6)="Direct",O527,0)</f>
        <v>0</v>
      </c>
      <c r="AB527" s="25">
        <f>O527-AA527</f>
        <v>230.24</v>
      </c>
      <c r="AC527" s="25">
        <f>AA527+AB527</f>
        <v>230.24</v>
      </c>
      <c r="AD527" s="25">
        <f>IF(LEFT(AJ527,9)="direct-wa", O527,0)</f>
        <v>0</v>
      </c>
      <c r="AE527" s="25">
        <f>IF(AJ527="direct-wa",0,O527*Q527)</f>
        <v>25.280352000000001</v>
      </c>
      <c r="AF527" s="25">
        <f>AD527+AE527</f>
        <v>25.280352000000001</v>
      </c>
      <c r="AG527" s="25">
        <f>IF(LEFT(AJ527,9)="direct-or",O527,0)</f>
        <v>0</v>
      </c>
      <c r="AH527" s="25">
        <f>AB527-AE527</f>
        <v>204.95964800000002</v>
      </c>
      <c r="AI527" s="25">
        <f>AG527+AH527</f>
        <v>204.95964800000002</v>
      </c>
      <c r="AJ527" s="19" t="s">
        <v>46</v>
      </c>
    </row>
    <row r="528" spans="1:36" outlineLevel="2" x14ac:dyDescent="0.25">
      <c r="A528" s="102"/>
      <c r="B528" s="108"/>
      <c r="C528" s="108"/>
      <c r="D528" s="101"/>
      <c r="E528" s="101"/>
      <c r="F528" s="101"/>
      <c r="G528" s="101"/>
      <c r="H528" s="101"/>
      <c r="I528" s="101"/>
      <c r="J528" s="101"/>
      <c r="K528" s="101"/>
      <c r="L528" s="101"/>
      <c r="M528" s="101"/>
      <c r="N528" s="109"/>
      <c r="O528" s="109"/>
      <c r="P528" s="129"/>
      <c r="Q528" s="130"/>
      <c r="R528" s="11">
        <f t="shared" ref="R528:Z528" si="632">SUBTOTAL(9,R527:R527)</f>
        <v>0</v>
      </c>
      <c r="S528" s="6">
        <f t="shared" si="632"/>
        <v>213.99</v>
      </c>
      <c r="T528" s="20">
        <f t="shared" si="632"/>
        <v>213.99</v>
      </c>
      <c r="U528" s="6">
        <f t="shared" si="632"/>
        <v>0</v>
      </c>
      <c r="V528" s="6">
        <f t="shared" si="632"/>
        <v>23.496102</v>
      </c>
      <c r="W528" s="20">
        <f t="shared" si="632"/>
        <v>23.496102</v>
      </c>
      <c r="X528" s="6">
        <f t="shared" si="632"/>
        <v>0</v>
      </c>
      <c r="Y528" s="6">
        <f t="shared" si="632"/>
        <v>190.493898</v>
      </c>
      <c r="Z528" s="20">
        <f t="shared" si="632"/>
        <v>190.493898</v>
      </c>
      <c r="AA528" s="25"/>
      <c r="AB528" s="25"/>
      <c r="AC528" s="25"/>
      <c r="AD528" s="25"/>
      <c r="AE528" s="25"/>
      <c r="AF528" s="25"/>
      <c r="AG528" s="25"/>
      <c r="AH528" s="25"/>
      <c r="AI528" s="25"/>
      <c r="AJ528" s="131" t="s">
        <v>284</v>
      </c>
    </row>
    <row r="529" spans="1:36" outlineLevel="1" x14ac:dyDescent="0.25">
      <c r="A529" s="128" t="s">
        <v>133</v>
      </c>
      <c r="B529" s="132"/>
      <c r="C529" s="132"/>
      <c r="D529" s="120"/>
      <c r="E529" s="120"/>
      <c r="F529" s="120"/>
      <c r="G529" s="120"/>
      <c r="H529" s="120"/>
      <c r="I529" s="120"/>
      <c r="J529" s="120"/>
      <c r="K529" s="120"/>
      <c r="L529" s="120"/>
      <c r="M529" s="120"/>
      <c r="N529" s="121"/>
      <c r="O529" s="121"/>
      <c r="P529" s="133"/>
      <c r="Q529" s="134"/>
      <c r="R529" s="124">
        <f t="shared" ref="R529:Z529" si="633">SUBTOTAL(9,R527:R527)</f>
        <v>0</v>
      </c>
      <c r="S529" s="125">
        <f t="shared" si="633"/>
        <v>213.99</v>
      </c>
      <c r="T529" s="126">
        <f t="shared" si="633"/>
        <v>213.99</v>
      </c>
      <c r="U529" s="125">
        <f t="shared" si="633"/>
        <v>0</v>
      </c>
      <c r="V529" s="125">
        <f t="shared" si="633"/>
        <v>23.496102</v>
      </c>
      <c r="W529" s="126">
        <f t="shared" si="633"/>
        <v>23.496102</v>
      </c>
      <c r="X529" s="125">
        <f t="shared" si="633"/>
        <v>0</v>
      </c>
      <c r="Y529" s="125">
        <f t="shared" si="633"/>
        <v>190.493898</v>
      </c>
      <c r="Z529" s="126">
        <f t="shared" si="633"/>
        <v>190.493898</v>
      </c>
      <c r="AA529" s="125"/>
      <c r="AB529" s="125"/>
      <c r="AC529" s="125"/>
      <c r="AD529" s="125"/>
      <c r="AE529" s="125"/>
      <c r="AF529" s="125"/>
      <c r="AG529" s="125"/>
      <c r="AH529" s="125"/>
      <c r="AI529" s="125"/>
      <c r="AJ529" s="135"/>
    </row>
    <row r="530" spans="1:36" outlineLevel="3" x14ac:dyDescent="0.25">
      <c r="A530" s="102" t="s">
        <v>136</v>
      </c>
      <c r="B530" s="10"/>
      <c r="C530" s="10">
        <v>29.94</v>
      </c>
      <c r="N530" s="23">
        <f>C530</f>
        <v>29.94</v>
      </c>
      <c r="O530" s="23">
        <f>SUM(B530:M530)</f>
        <v>29.94</v>
      </c>
      <c r="P530" s="129"/>
      <c r="Q530" s="130">
        <v>0.1013</v>
      </c>
      <c r="R530" s="11">
        <f>IF(LEFT(AJ530,6)="Direct",N530,0)</f>
        <v>0</v>
      </c>
      <c r="S530" s="6">
        <f>N530-R530</f>
        <v>29.94</v>
      </c>
      <c r="T530" s="20">
        <f>R530+S530</f>
        <v>29.94</v>
      </c>
      <c r="U530" s="6">
        <f>IF(LEFT(AJ530,9)="direct-wa", N530,0)</f>
        <v>0</v>
      </c>
      <c r="V530" s="6">
        <f>IF(AJ530="direct-wa",0,N530*Q530)</f>
        <v>3.0329220000000001</v>
      </c>
      <c r="W530" s="20">
        <f>U530+V530</f>
        <v>3.0329220000000001</v>
      </c>
      <c r="X530" s="6">
        <f>IF(LEFT(AJ530,9)="direct-or",N530,0)</f>
        <v>0</v>
      </c>
      <c r="Y530" s="6">
        <f>S530-V530</f>
        <v>26.907078000000002</v>
      </c>
      <c r="Z530" s="20">
        <f>X530+Y530</f>
        <v>26.907078000000002</v>
      </c>
      <c r="AA530" s="25">
        <f>IF(LEFT(AJ530,6)="Direct",O530,0)</f>
        <v>0</v>
      </c>
      <c r="AB530" s="25">
        <f>O530-AA530</f>
        <v>29.94</v>
      </c>
      <c r="AC530" s="25">
        <f>AA530+AB530</f>
        <v>29.94</v>
      </c>
      <c r="AD530" s="25">
        <f>IF(LEFT(AJ530,9)="direct-wa", O530,0)</f>
        <v>0</v>
      </c>
      <c r="AE530" s="25">
        <f>IF(AJ530="direct-wa",0,O530*Q530)</f>
        <v>3.0329220000000001</v>
      </c>
      <c r="AF530" s="25">
        <f>AD530+AE530</f>
        <v>3.0329220000000001</v>
      </c>
      <c r="AG530" s="25">
        <f>IF(LEFT(AJ530,9)="direct-or",O530,0)</f>
        <v>0</v>
      </c>
      <c r="AH530" s="25">
        <f>AB530-AE530</f>
        <v>26.907078000000002</v>
      </c>
      <c r="AI530" s="25">
        <f>AG530+AH530</f>
        <v>26.907078000000002</v>
      </c>
      <c r="AJ530" s="19" t="s">
        <v>52</v>
      </c>
    </row>
    <row r="531" spans="1:36" outlineLevel="2" x14ac:dyDescent="0.25">
      <c r="A531" s="102"/>
      <c r="B531" s="108"/>
      <c r="C531" s="108"/>
      <c r="D531" s="101"/>
      <c r="E531" s="101"/>
      <c r="F531" s="101"/>
      <c r="G531" s="101"/>
      <c r="H531" s="101"/>
      <c r="I531" s="101"/>
      <c r="J531" s="101"/>
      <c r="K531" s="101"/>
      <c r="L531" s="101"/>
      <c r="M531" s="101"/>
      <c r="N531" s="109"/>
      <c r="O531" s="109"/>
      <c r="P531" s="129"/>
      <c r="Q531" s="130"/>
      <c r="R531" s="11">
        <f t="shared" ref="R531:Z531" si="634">SUBTOTAL(9,R530:R530)</f>
        <v>0</v>
      </c>
      <c r="S531" s="6">
        <f t="shared" si="634"/>
        <v>29.94</v>
      </c>
      <c r="T531" s="20">
        <f t="shared" si="634"/>
        <v>29.94</v>
      </c>
      <c r="U531" s="6">
        <f t="shared" si="634"/>
        <v>0</v>
      </c>
      <c r="V531" s="6">
        <f t="shared" si="634"/>
        <v>3.0329220000000001</v>
      </c>
      <c r="W531" s="20">
        <f t="shared" si="634"/>
        <v>3.0329220000000001</v>
      </c>
      <c r="X531" s="6">
        <f t="shared" si="634"/>
        <v>0</v>
      </c>
      <c r="Y531" s="6">
        <f t="shared" si="634"/>
        <v>26.907078000000002</v>
      </c>
      <c r="Z531" s="20">
        <f t="shared" si="634"/>
        <v>26.907078000000002</v>
      </c>
      <c r="AA531" s="25"/>
      <c r="AB531" s="25"/>
      <c r="AC531" s="25"/>
      <c r="AD531" s="25"/>
      <c r="AE531" s="25"/>
      <c r="AF531" s="25"/>
      <c r="AG531" s="25"/>
      <c r="AH531" s="25"/>
      <c r="AI531" s="25"/>
      <c r="AJ531" s="131" t="s">
        <v>268</v>
      </c>
    </row>
    <row r="532" spans="1:36" outlineLevel="3" x14ac:dyDescent="0.25">
      <c r="A532" s="102" t="s">
        <v>136</v>
      </c>
      <c r="B532" s="10"/>
      <c r="C532" s="10"/>
      <c r="N532" s="23">
        <f t="shared" ref="N532:N546" si="635">C532</f>
        <v>0</v>
      </c>
      <c r="O532" s="23">
        <f t="shared" ref="O532:O546" si="636">SUM(B532:M532)</f>
        <v>0</v>
      </c>
      <c r="P532" s="129"/>
      <c r="Q532" s="130">
        <v>0.1086</v>
      </c>
      <c r="R532" s="11">
        <f t="shared" ref="R532:R546" si="637">IF(LEFT(AJ532,6)="Direct",N532,0)</f>
        <v>0</v>
      </c>
      <c r="S532" s="6">
        <f t="shared" ref="S532:S546" si="638">N532-R532</f>
        <v>0</v>
      </c>
      <c r="T532" s="20">
        <f t="shared" ref="T532:T546" si="639">R532+S532</f>
        <v>0</v>
      </c>
      <c r="U532" s="6">
        <f t="shared" ref="U532:U546" si="640">IF(LEFT(AJ532,9)="direct-wa", N532,0)</f>
        <v>0</v>
      </c>
      <c r="V532" s="6">
        <f t="shared" ref="V532:V546" si="641">IF(AJ532="direct-wa",0,N532*Q532)</f>
        <v>0</v>
      </c>
      <c r="W532" s="20">
        <f t="shared" ref="W532:W546" si="642">U532+V532</f>
        <v>0</v>
      </c>
      <c r="X532" s="6">
        <f t="shared" ref="X532:X546" si="643">IF(LEFT(AJ532,9)="direct-or",N532,0)</f>
        <v>0</v>
      </c>
      <c r="Y532" s="6">
        <f t="shared" ref="Y532:Y546" si="644">S532-V532</f>
        <v>0</v>
      </c>
      <c r="Z532" s="20">
        <f t="shared" ref="Z532:Z546" si="645">X532+Y532</f>
        <v>0</v>
      </c>
      <c r="AA532" s="25">
        <f t="shared" ref="AA532:AA546" si="646">IF(LEFT(AJ532,6)="Direct",O532,0)</f>
        <v>0</v>
      </c>
      <c r="AB532" s="25">
        <f t="shared" ref="AB532:AB546" si="647">O532-AA532</f>
        <v>0</v>
      </c>
      <c r="AC532" s="25">
        <f t="shared" ref="AC532:AC546" si="648">AA532+AB532</f>
        <v>0</v>
      </c>
      <c r="AD532" s="25">
        <f t="shared" ref="AD532:AD546" si="649">IF(LEFT(AJ532,9)="direct-wa", O532,0)</f>
        <v>0</v>
      </c>
      <c r="AE532" s="25">
        <f t="shared" ref="AE532:AE546" si="650">IF(AJ532="direct-wa",0,O532*Q532)</f>
        <v>0</v>
      </c>
      <c r="AF532" s="25">
        <f t="shared" ref="AF532:AF546" si="651">AD532+AE532</f>
        <v>0</v>
      </c>
      <c r="AG532" s="25">
        <f t="shared" ref="AG532:AG546" si="652">IF(LEFT(AJ532,9)="direct-or",O532,0)</f>
        <v>0</v>
      </c>
      <c r="AH532" s="25">
        <f t="shared" ref="AH532:AH546" si="653">AB532-AE532</f>
        <v>0</v>
      </c>
      <c r="AI532" s="25">
        <f t="shared" ref="AI532:AI546" si="654">AG532+AH532</f>
        <v>0</v>
      </c>
      <c r="AJ532" s="19" t="s">
        <v>60</v>
      </c>
    </row>
    <row r="533" spans="1:36" outlineLevel="3" x14ac:dyDescent="0.25">
      <c r="A533" s="102" t="s">
        <v>136</v>
      </c>
      <c r="B533" s="10"/>
      <c r="C533" s="10"/>
      <c r="N533" s="23">
        <f t="shared" si="635"/>
        <v>0</v>
      </c>
      <c r="O533" s="23">
        <f t="shared" si="636"/>
        <v>0</v>
      </c>
      <c r="P533" s="129"/>
      <c r="Q533" s="130">
        <v>0.1086</v>
      </c>
      <c r="R533" s="11">
        <f t="shared" si="637"/>
        <v>0</v>
      </c>
      <c r="S533" s="6">
        <f t="shared" si="638"/>
        <v>0</v>
      </c>
      <c r="T533" s="20">
        <f t="shared" si="639"/>
        <v>0</v>
      </c>
      <c r="U533" s="6">
        <f t="shared" si="640"/>
        <v>0</v>
      </c>
      <c r="V533" s="6">
        <f t="shared" si="641"/>
        <v>0</v>
      </c>
      <c r="W533" s="20">
        <f t="shared" si="642"/>
        <v>0</v>
      </c>
      <c r="X533" s="6">
        <f t="shared" si="643"/>
        <v>0</v>
      </c>
      <c r="Y533" s="6">
        <f t="shared" si="644"/>
        <v>0</v>
      </c>
      <c r="Z533" s="20">
        <f t="shared" si="645"/>
        <v>0</v>
      </c>
      <c r="AA533" s="25">
        <f t="shared" si="646"/>
        <v>0</v>
      </c>
      <c r="AB533" s="25">
        <f t="shared" si="647"/>
        <v>0</v>
      </c>
      <c r="AC533" s="25">
        <f t="shared" si="648"/>
        <v>0</v>
      </c>
      <c r="AD533" s="25">
        <f t="shared" si="649"/>
        <v>0</v>
      </c>
      <c r="AE533" s="25">
        <f t="shared" si="650"/>
        <v>0</v>
      </c>
      <c r="AF533" s="25">
        <f t="shared" si="651"/>
        <v>0</v>
      </c>
      <c r="AG533" s="25">
        <f t="shared" si="652"/>
        <v>0</v>
      </c>
      <c r="AH533" s="25">
        <f t="shared" si="653"/>
        <v>0</v>
      </c>
      <c r="AI533" s="25">
        <f t="shared" si="654"/>
        <v>0</v>
      </c>
      <c r="AJ533" s="19" t="s">
        <v>64</v>
      </c>
    </row>
    <row r="534" spans="1:36" outlineLevel="3" x14ac:dyDescent="0.25">
      <c r="A534" s="102" t="s">
        <v>136</v>
      </c>
      <c r="B534" s="10"/>
      <c r="C534" s="10">
        <v>395</v>
      </c>
      <c r="N534" s="23">
        <f t="shared" si="635"/>
        <v>395</v>
      </c>
      <c r="O534" s="23">
        <f t="shared" si="636"/>
        <v>395</v>
      </c>
      <c r="P534" s="129"/>
      <c r="Q534" s="130">
        <v>0.1086</v>
      </c>
      <c r="R534" s="11">
        <f t="shared" si="637"/>
        <v>0</v>
      </c>
      <c r="S534" s="6">
        <f t="shared" si="638"/>
        <v>395</v>
      </c>
      <c r="T534" s="20">
        <f t="shared" si="639"/>
        <v>395</v>
      </c>
      <c r="U534" s="6">
        <f t="shared" si="640"/>
        <v>0</v>
      </c>
      <c r="V534" s="6">
        <f t="shared" si="641"/>
        <v>42.896999999999998</v>
      </c>
      <c r="W534" s="20">
        <f t="shared" si="642"/>
        <v>42.896999999999998</v>
      </c>
      <c r="X534" s="6">
        <f t="shared" si="643"/>
        <v>0</v>
      </c>
      <c r="Y534" s="6">
        <f t="shared" si="644"/>
        <v>352.10300000000001</v>
      </c>
      <c r="Z534" s="20">
        <f t="shared" si="645"/>
        <v>352.10300000000001</v>
      </c>
      <c r="AA534" s="25">
        <f t="shared" si="646"/>
        <v>0</v>
      </c>
      <c r="AB534" s="25">
        <f t="shared" si="647"/>
        <v>395</v>
      </c>
      <c r="AC534" s="25">
        <f t="shared" si="648"/>
        <v>395</v>
      </c>
      <c r="AD534" s="25">
        <f t="shared" si="649"/>
        <v>0</v>
      </c>
      <c r="AE534" s="25">
        <f t="shared" si="650"/>
        <v>42.896999999999998</v>
      </c>
      <c r="AF534" s="25">
        <f t="shared" si="651"/>
        <v>42.896999999999998</v>
      </c>
      <c r="AG534" s="25">
        <f t="shared" si="652"/>
        <v>0</v>
      </c>
      <c r="AH534" s="25">
        <f t="shared" si="653"/>
        <v>352.10300000000001</v>
      </c>
      <c r="AI534" s="25">
        <f t="shared" si="654"/>
        <v>352.10300000000001</v>
      </c>
      <c r="AJ534" s="19" t="s">
        <v>60</v>
      </c>
    </row>
    <row r="535" spans="1:36" outlineLevel="3" x14ac:dyDescent="0.25">
      <c r="A535" s="102" t="s">
        <v>136</v>
      </c>
      <c r="B535" s="10">
        <v>252.99</v>
      </c>
      <c r="C535" s="10"/>
      <c r="N535" s="23">
        <f t="shared" si="635"/>
        <v>0</v>
      </c>
      <c r="O535" s="23">
        <f t="shared" si="636"/>
        <v>252.99</v>
      </c>
      <c r="P535" s="129"/>
      <c r="Q535" s="130">
        <v>0.1086</v>
      </c>
      <c r="R535" s="11">
        <f t="shared" si="637"/>
        <v>0</v>
      </c>
      <c r="S535" s="6">
        <f t="shared" si="638"/>
        <v>0</v>
      </c>
      <c r="T535" s="20">
        <f t="shared" si="639"/>
        <v>0</v>
      </c>
      <c r="U535" s="6">
        <f t="shared" si="640"/>
        <v>0</v>
      </c>
      <c r="V535" s="6">
        <f t="shared" si="641"/>
        <v>0</v>
      </c>
      <c r="W535" s="20">
        <f t="shared" si="642"/>
        <v>0</v>
      </c>
      <c r="X535" s="6">
        <f t="shared" si="643"/>
        <v>0</v>
      </c>
      <c r="Y535" s="6">
        <f t="shared" si="644"/>
        <v>0</v>
      </c>
      <c r="Z535" s="20">
        <f t="shared" si="645"/>
        <v>0</v>
      </c>
      <c r="AA535" s="25">
        <f t="shared" si="646"/>
        <v>0</v>
      </c>
      <c r="AB535" s="25">
        <f t="shared" si="647"/>
        <v>252.99</v>
      </c>
      <c r="AC535" s="25">
        <f t="shared" si="648"/>
        <v>252.99</v>
      </c>
      <c r="AD535" s="25">
        <f t="shared" si="649"/>
        <v>0</v>
      </c>
      <c r="AE535" s="25">
        <f t="shared" si="650"/>
        <v>27.474714000000002</v>
      </c>
      <c r="AF535" s="25">
        <f t="shared" si="651"/>
        <v>27.474714000000002</v>
      </c>
      <c r="AG535" s="25">
        <f t="shared" si="652"/>
        <v>0</v>
      </c>
      <c r="AH535" s="25">
        <f t="shared" si="653"/>
        <v>225.515286</v>
      </c>
      <c r="AI535" s="25">
        <f t="shared" si="654"/>
        <v>225.515286</v>
      </c>
      <c r="AJ535" s="19" t="s">
        <v>64</v>
      </c>
    </row>
    <row r="536" spans="1:36" outlineLevel="3" x14ac:dyDescent="0.25">
      <c r="A536" s="102" t="s">
        <v>136</v>
      </c>
      <c r="B536" s="10">
        <v>13.38</v>
      </c>
      <c r="C536" s="10">
        <v>851.32</v>
      </c>
      <c r="N536" s="23">
        <f t="shared" si="635"/>
        <v>851.32</v>
      </c>
      <c r="O536" s="23">
        <f t="shared" si="636"/>
        <v>864.7</v>
      </c>
      <c r="P536" s="129"/>
      <c r="Q536" s="130">
        <v>0.1086</v>
      </c>
      <c r="R536" s="11">
        <f t="shared" si="637"/>
        <v>0</v>
      </c>
      <c r="S536" s="6">
        <f t="shared" si="638"/>
        <v>851.32</v>
      </c>
      <c r="T536" s="20">
        <f t="shared" si="639"/>
        <v>851.32</v>
      </c>
      <c r="U536" s="6">
        <f t="shared" si="640"/>
        <v>0</v>
      </c>
      <c r="V536" s="6">
        <f t="shared" si="641"/>
        <v>92.45335200000001</v>
      </c>
      <c r="W536" s="20">
        <f t="shared" si="642"/>
        <v>92.45335200000001</v>
      </c>
      <c r="X536" s="6">
        <f t="shared" si="643"/>
        <v>0</v>
      </c>
      <c r="Y536" s="6">
        <f t="shared" si="644"/>
        <v>758.86664800000005</v>
      </c>
      <c r="Z536" s="20">
        <f t="shared" si="645"/>
        <v>758.86664800000005</v>
      </c>
      <c r="AA536" s="25">
        <f t="shared" si="646"/>
        <v>0</v>
      </c>
      <c r="AB536" s="25">
        <f t="shared" si="647"/>
        <v>864.7</v>
      </c>
      <c r="AC536" s="25">
        <f t="shared" si="648"/>
        <v>864.7</v>
      </c>
      <c r="AD536" s="25">
        <f t="shared" si="649"/>
        <v>0</v>
      </c>
      <c r="AE536" s="25">
        <f t="shared" si="650"/>
        <v>93.906420000000011</v>
      </c>
      <c r="AF536" s="25">
        <f t="shared" si="651"/>
        <v>93.906420000000011</v>
      </c>
      <c r="AG536" s="25">
        <f t="shared" si="652"/>
        <v>0</v>
      </c>
      <c r="AH536" s="25">
        <f t="shared" si="653"/>
        <v>770.79358000000002</v>
      </c>
      <c r="AI536" s="25">
        <f t="shared" si="654"/>
        <v>770.79358000000002</v>
      </c>
      <c r="AJ536" s="19" t="s">
        <v>60</v>
      </c>
    </row>
    <row r="537" spans="1:36" outlineLevel="3" x14ac:dyDescent="0.25">
      <c r="A537" s="102" t="s">
        <v>136</v>
      </c>
      <c r="B537" s="10">
        <v>28002.9</v>
      </c>
      <c r="C537" s="10">
        <v>17356.03</v>
      </c>
      <c r="N537" s="23">
        <f t="shared" si="635"/>
        <v>17356.03</v>
      </c>
      <c r="O537" s="23">
        <f t="shared" si="636"/>
        <v>45358.93</v>
      </c>
      <c r="P537" s="129"/>
      <c r="Q537" s="130">
        <v>0.1086</v>
      </c>
      <c r="R537" s="11">
        <f t="shared" si="637"/>
        <v>0</v>
      </c>
      <c r="S537" s="6">
        <f t="shared" si="638"/>
        <v>17356.03</v>
      </c>
      <c r="T537" s="20">
        <f t="shared" si="639"/>
        <v>17356.03</v>
      </c>
      <c r="U537" s="6">
        <f t="shared" si="640"/>
        <v>0</v>
      </c>
      <c r="V537" s="6">
        <f t="shared" si="641"/>
        <v>1884.8648579999999</v>
      </c>
      <c r="W537" s="20">
        <f t="shared" si="642"/>
        <v>1884.8648579999999</v>
      </c>
      <c r="X537" s="6">
        <f t="shared" si="643"/>
        <v>0</v>
      </c>
      <c r="Y537" s="6">
        <f t="shared" si="644"/>
        <v>15471.165141999998</v>
      </c>
      <c r="Z537" s="20">
        <f t="shared" si="645"/>
        <v>15471.165141999998</v>
      </c>
      <c r="AA537" s="25">
        <f t="shared" si="646"/>
        <v>0</v>
      </c>
      <c r="AB537" s="25">
        <f t="shared" si="647"/>
        <v>45358.93</v>
      </c>
      <c r="AC537" s="25">
        <f t="shared" si="648"/>
        <v>45358.93</v>
      </c>
      <c r="AD537" s="25">
        <f t="shared" si="649"/>
        <v>0</v>
      </c>
      <c r="AE537" s="25">
        <f t="shared" si="650"/>
        <v>4925.9797980000003</v>
      </c>
      <c r="AF537" s="25">
        <f t="shared" si="651"/>
        <v>4925.9797980000003</v>
      </c>
      <c r="AG537" s="25">
        <f t="shared" si="652"/>
        <v>0</v>
      </c>
      <c r="AH537" s="25">
        <f t="shared" si="653"/>
        <v>40432.950202</v>
      </c>
      <c r="AI537" s="25">
        <f t="shared" si="654"/>
        <v>40432.950202</v>
      </c>
      <c r="AJ537" s="19" t="s">
        <v>60</v>
      </c>
    </row>
    <row r="538" spans="1:36" outlineLevel="3" x14ac:dyDescent="0.25">
      <c r="A538" s="102" t="s">
        <v>136</v>
      </c>
      <c r="B538" s="10">
        <v>4947.7</v>
      </c>
      <c r="C538" s="10">
        <v>5493.15</v>
      </c>
      <c r="N538" s="23">
        <f t="shared" si="635"/>
        <v>5493.15</v>
      </c>
      <c r="O538" s="23">
        <f t="shared" si="636"/>
        <v>10440.849999999999</v>
      </c>
      <c r="P538" s="129"/>
      <c r="Q538" s="130">
        <v>0.1086</v>
      </c>
      <c r="R538" s="11">
        <f t="shared" si="637"/>
        <v>0</v>
      </c>
      <c r="S538" s="6">
        <f t="shared" si="638"/>
        <v>5493.15</v>
      </c>
      <c r="T538" s="20">
        <f t="shared" si="639"/>
        <v>5493.15</v>
      </c>
      <c r="U538" s="6">
        <f t="shared" si="640"/>
        <v>0</v>
      </c>
      <c r="V538" s="6">
        <f t="shared" si="641"/>
        <v>596.55608999999993</v>
      </c>
      <c r="W538" s="20">
        <f t="shared" si="642"/>
        <v>596.55608999999993</v>
      </c>
      <c r="X538" s="6">
        <f t="shared" si="643"/>
        <v>0</v>
      </c>
      <c r="Y538" s="6">
        <f t="shared" si="644"/>
        <v>4896.5939099999996</v>
      </c>
      <c r="Z538" s="20">
        <f t="shared" si="645"/>
        <v>4896.5939099999996</v>
      </c>
      <c r="AA538" s="25">
        <f t="shared" si="646"/>
        <v>0</v>
      </c>
      <c r="AB538" s="25">
        <f t="shared" si="647"/>
        <v>10440.849999999999</v>
      </c>
      <c r="AC538" s="25">
        <f t="shared" si="648"/>
        <v>10440.849999999999</v>
      </c>
      <c r="AD538" s="25">
        <f t="shared" si="649"/>
        <v>0</v>
      </c>
      <c r="AE538" s="25">
        <f t="shared" si="650"/>
        <v>1133.8763099999999</v>
      </c>
      <c r="AF538" s="25">
        <f t="shared" si="651"/>
        <v>1133.8763099999999</v>
      </c>
      <c r="AG538" s="25">
        <f t="shared" si="652"/>
        <v>0</v>
      </c>
      <c r="AH538" s="25">
        <f t="shared" si="653"/>
        <v>9306.9736899999989</v>
      </c>
      <c r="AI538" s="25">
        <f t="shared" si="654"/>
        <v>9306.9736899999989</v>
      </c>
      <c r="AJ538" s="19" t="s">
        <v>60</v>
      </c>
    </row>
    <row r="539" spans="1:36" outlineLevel="3" x14ac:dyDescent="0.25">
      <c r="A539" s="102" t="s">
        <v>136</v>
      </c>
      <c r="B539" s="10">
        <v>3600.06</v>
      </c>
      <c r="C539" s="10">
        <v>10069.69</v>
      </c>
      <c r="N539" s="23">
        <f t="shared" si="635"/>
        <v>10069.69</v>
      </c>
      <c r="O539" s="23">
        <f t="shared" si="636"/>
        <v>13669.75</v>
      </c>
      <c r="P539" s="129"/>
      <c r="Q539" s="130">
        <v>0.1086</v>
      </c>
      <c r="R539" s="11">
        <f t="shared" si="637"/>
        <v>0</v>
      </c>
      <c r="S539" s="6">
        <f t="shared" si="638"/>
        <v>10069.69</v>
      </c>
      <c r="T539" s="20">
        <f t="shared" si="639"/>
        <v>10069.69</v>
      </c>
      <c r="U539" s="6">
        <f t="shared" si="640"/>
        <v>0</v>
      </c>
      <c r="V539" s="6">
        <f t="shared" si="641"/>
        <v>1093.568334</v>
      </c>
      <c r="W539" s="20">
        <f t="shared" si="642"/>
        <v>1093.568334</v>
      </c>
      <c r="X539" s="6">
        <f t="shared" si="643"/>
        <v>0</v>
      </c>
      <c r="Y539" s="6">
        <f t="shared" si="644"/>
        <v>8976.1216660000009</v>
      </c>
      <c r="Z539" s="20">
        <f t="shared" si="645"/>
        <v>8976.1216660000009</v>
      </c>
      <c r="AA539" s="25">
        <f t="shared" si="646"/>
        <v>0</v>
      </c>
      <c r="AB539" s="25">
        <f t="shared" si="647"/>
        <v>13669.75</v>
      </c>
      <c r="AC539" s="25">
        <f t="shared" si="648"/>
        <v>13669.75</v>
      </c>
      <c r="AD539" s="25">
        <f t="shared" si="649"/>
        <v>0</v>
      </c>
      <c r="AE539" s="25">
        <f t="shared" si="650"/>
        <v>1484.53485</v>
      </c>
      <c r="AF539" s="25">
        <f t="shared" si="651"/>
        <v>1484.53485</v>
      </c>
      <c r="AG539" s="25">
        <f t="shared" si="652"/>
        <v>0</v>
      </c>
      <c r="AH539" s="25">
        <f t="shared" si="653"/>
        <v>12185.21515</v>
      </c>
      <c r="AI539" s="25">
        <f t="shared" si="654"/>
        <v>12185.21515</v>
      </c>
      <c r="AJ539" s="19" t="s">
        <v>60</v>
      </c>
    </row>
    <row r="540" spans="1:36" outlineLevel="3" x14ac:dyDescent="0.25">
      <c r="A540" s="102" t="s">
        <v>136</v>
      </c>
      <c r="B540" s="10">
        <v>7752.71</v>
      </c>
      <c r="C540" s="10">
        <v>62.59</v>
      </c>
      <c r="N540" s="23">
        <f t="shared" si="635"/>
        <v>62.59</v>
      </c>
      <c r="O540" s="23">
        <f t="shared" si="636"/>
        <v>7815.3</v>
      </c>
      <c r="P540" s="129"/>
      <c r="Q540" s="130">
        <v>0.1086</v>
      </c>
      <c r="R540" s="11">
        <f t="shared" si="637"/>
        <v>0</v>
      </c>
      <c r="S540" s="6">
        <f t="shared" si="638"/>
        <v>62.59</v>
      </c>
      <c r="T540" s="20">
        <f t="shared" si="639"/>
        <v>62.59</v>
      </c>
      <c r="U540" s="6">
        <f t="shared" si="640"/>
        <v>0</v>
      </c>
      <c r="V540" s="6">
        <f t="shared" si="641"/>
        <v>6.7972740000000007</v>
      </c>
      <c r="W540" s="20">
        <f t="shared" si="642"/>
        <v>6.7972740000000007</v>
      </c>
      <c r="X540" s="6">
        <f t="shared" si="643"/>
        <v>0</v>
      </c>
      <c r="Y540" s="6">
        <f t="shared" si="644"/>
        <v>55.792726000000002</v>
      </c>
      <c r="Z540" s="20">
        <f t="shared" si="645"/>
        <v>55.792726000000002</v>
      </c>
      <c r="AA540" s="25">
        <f t="shared" si="646"/>
        <v>0</v>
      </c>
      <c r="AB540" s="25">
        <f t="shared" si="647"/>
        <v>7815.3</v>
      </c>
      <c r="AC540" s="25">
        <f t="shared" si="648"/>
        <v>7815.3</v>
      </c>
      <c r="AD540" s="25">
        <f t="shared" si="649"/>
        <v>0</v>
      </c>
      <c r="AE540" s="25">
        <f t="shared" si="650"/>
        <v>848.74158</v>
      </c>
      <c r="AF540" s="25">
        <f t="shared" si="651"/>
        <v>848.74158</v>
      </c>
      <c r="AG540" s="25">
        <f t="shared" si="652"/>
        <v>0</v>
      </c>
      <c r="AH540" s="25">
        <f t="shared" si="653"/>
        <v>6966.5584200000003</v>
      </c>
      <c r="AI540" s="25">
        <f t="shared" si="654"/>
        <v>6966.5584200000003</v>
      </c>
      <c r="AJ540" s="19" t="s">
        <v>60</v>
      </c>
    </row>
    <row r="541" spans="1:36" outlineLevel="3" x14ac:dyDescent="0.25">
      <c r="A541" s="102" t="s">
        <v>136</v>
      </c>
      <c r="B541" s="10">
        <v>8569.41</v>
      </c>
      <c r="C541" s="10">
        <v>8664.27</v>
      </c>
      <c r="N541" s="23">
        <f t="shared" si="635"/>
        <v>8664.27</v>
      </c>
      <c r="O541" s="23">
        <f t="shared" si="636"/>
        <v>17233.68</v>
      </c>
      <c r="P541" s="129"/>
      <c r="Q541" s="130">
        <v>0.1086</v>
      </c>
      <c r="R541" s="11">
        <f t="shared" si="637"/>
        <v>0</v>
      </c>
      <c r="S541" s="6">
        <f t="shared" si="638"/>
        <v>8664.27</v>
      </c>
      <c r="T541" s="20">
        <f t="shared" si="639"/>
        <v>8664.27</v>
      </c>
      <c r="U541" s="6">
        <f t="shared" si="640"/>
        <v>0</v>
      </c>
      <c r="V541" s="6">
        <f t="shared" si="641"/>
        <v>940.93972200000007</v>
      </c>
      <c r="W541" s="20">
        <f t="shared" si="642"/>
        <v>940.93972200000007</v>
      </c>
      <c r="X541" s="6">
        <f t="shared" si="643"/>
        <v>0</v>
      </c>
      <c r="Y541" s="6">
        <f t="shared" si="644"/>
        <v>7723.3302780000004</v>
      </c>
      <c r="Z541" s="20">
        <f t="shared" si="645"/>
        <v>7723.3302780000004</v>
      </c>
      <c r="AA541" s="25">
        <f t="shared" si="646"/>
        <v>0</v>
      </c>
      <c r="AB541" s="25">
        <f t="shared" si="647"/>
        <v>17233.68</v>
      </c>
      <c r="AC541" s="25">
        <f t="shared" si="648"/>
        <v>17233.68</v>
      </c>
      <c r="AD541" s="25">
        <f t="shared" si="649"/>
        <v>0</v>
      </c>
      <c r="AE541" s="25">
        <f t="shared" si="650"/>
        <v>1871.5776480000002</v>
      </c>
      <c r="AF541" s="25">
        <f t="shared" si="651"/>
        <v>1871.5776480000002</v>
      </c>
      <c r="AG541" s="25">
        <f t="shared" si="652"/>
        <v>0</v>
      </c>
      <c r="AH541" s="25">
        <f t="shared" si="653"/>
        <v>15362.102352</v>
      </c>
      <c r="AI541" s="25">
        <f t="shared" si="654"/>
        <v>15362.102352</v>
      </c>
      <c r="AJ541" s="19" t="s">
        <v>60</v>
      </c>
    </row>
    <row r="542" spans="1:36" outlineLevel="3" x14ac:dyDescent="0.25">
      <c r="A542" s="102" t="s">
        <v>136</v>
      </c>
      <c r="B542" s="10">
        <v>6704.26</v>
      </c>
      <c r="C542" s="10">
        <v>6919.93</v>
      </c>
      <c r="N542" s="23">
        <f t="shared" si="635"/>
        <v>6919.93</v>
      </c>
      <c r="O542" s="23">
        <f t="shared" si="636"/>
        <v>13624.19</v>
      </c>
      <c r="P542" s="129"/>
      <c r="Q542" s="130">
        <v>0.1086</v>
      </c>
      <c r="R542" s="11">
        <f t="shared" si="637"/>
        <v>0</v>
      </c>
      <c r="S542" s="6">
        <f t="shared" si="638"/>
        <v>6919.93</v>
      </c>
      <c r="T542" s="20">
        <f t="shared" si="639"/>
        <v>6919.93</v>
      </c>
      <c r="U542" s="6">
        <f t="shared" si="640"/>
        <v>0</v>
      </c>
      <c r="V542" s="6">
        <f t="shared" si="641"/>
        <v>751.50439800000004</v>
      </c>
      <c r="W542" s="20">
        <f t="shared" si="642"/>
        <v>751.50439800000004</v>
      </c>
      <c r="X542" s="6">
        <f t="shared" si="643"/>
        <v>0</v>
      </c>
      <c r="Y542" s="6">
        <f t="shared" si="644"/>
        <v>6168.4256020000003</v>
      </c>
      <c r="Z542" s="20">
        <f t="shared" si="645"/>
        <v>6168.4256020000003</v>
      </c>
      <c r="AA542" s="25">
        <f t="shared" si="646"/>
        <v>0</v>
      </c>
      <c r="AB542" s="25">
        <f t="shared" si="647"/>
        <v>13624.19</v>
      </c>
      <c r="AC542" s="25">
        <f t="shared" si="648"/>
        <v>13624.19</v>
      </c>
      <c r="AD542" s="25">
        <f t="shared" si="649"/>
        <v>0</v>
      </c>
      <c r="AE542" s="25">
        <f t="shared" si="650"/>
        <v>1479.5870340000001</v>
      </c>
      <c r="AF542" s="25">
        <f t="shared" si="651"/>
        <v>1479.5870340000001</v>
      </c>
      <c r="AG542" s="25">
        <f t="shared" si="652"/>
        <v>0</v>
      </c>
      <c r="AH542" s="25">
        <f t="shared" si="653"/>
        <v>12144.602966</v>
      </c>
      <c r="AI542" s="25">
        <f t="shared" si="654"/>
        <v>12144.602966</v>
      </c>
      <c r="AJ542" s="19" t="s">
        <v>60</v>
      </c>
    </row>
    <row r="543" spans="1:36" outlineLevel="3" x14ac:dyDescent="0.25">
      <c r="A543" s="102" t="s">
        <v>136</v>
      </c>
      <c r="B543" s="10">
        <v>3.49</v>
      </c>
      <c r="C543" s="10"/>
      <c r="N543" s="23">
        <f t="shared" si="635"/>
        <v>0</v>
      </c>
      <c r="O543" s="23">
        <f t="shared" si="636"/>
        <v>3.49</v>
      </c>
      <c r="P543" s="129"/>
      <c r="Q543" s="130">
        <v>0.1086</v>
      </c>
      <c r="R543" s="11">
        <f t="shared" si="637"/>
        <v>0</v>
      </c>
      <c r="S543" s="6">
        <f t="shared" si="638"/>
        <v>0</v>
      </c>
      <c r="T543" s="20">
        <f t="shared" si="639"/>
        <v>0</v>
      </c>
      <c r="U543" s="6">
        <f t="shared" si="640"/>
        <v>0</v>
      </c>
      <c r="V543" s="6">
        <f t="shared" si="641"/>
        <v>0</v>
      </c>
      <c r="W543" s="20">
        <f t="shared" si="642"/>
        <v>0</v>
      </c>
      <c r="X543" s="6">
        <f t="shared" si="643"/>
        <v>0</v>
      </c>
      <c r="Y543" s="6">
        <f t="shared" si="644"/>
        <v>0</v>
      </c>
      <c r="Z543" s="20">
        <f t="shared" si="645"/>
        <v>0</v>
      </c>
      <c r="AA543" s="25">
        <f t="shared" si="646"/>
        <v>0</v>
      </c>
      <c r="AB543" s="25">
        <f t="shared" si="647"/>
        <v>3.49</v>
      </c>
      <c r="AC543" s="25">
        <f t="shared" si="648"/>
        <v>3.49</v>
      </c>
      <c r="AD543" s="25">
        <f t="shared" si="649"/>
        <v>0</v>
      </c>
      <c r="AE543" s="25">
        <f t="shared" si="650"/>
        <v>0.37901400000000002</v>
      </c>
      <c r="AF543" s="25">
        <f t="shared" si="651"/>
        <v>0.37901400000000002</v>
      </c>
      <c r="AG543" s="25">
        <f t="shared" si="652"/>
        <v>0</v>
      </c>
      <c r="AH543" s="25">
        <f t="shared" si="653"/>
        <v>3.110986</v>
      </c>
      <c r="AI543" s="25">
        <f t="shared" si="654"/>
        <v>3.110986</v>
      </c>
      <c r="AJ543" s="19" t="s">
        <v>60</v>
      </c>
    </row>
    <row r="544" spans="1:36" outlineLevel="3" x14ac:dyDescent="0.25">
      <c r="A544" s="102" t="s">
        <v>136</v>
      </c>
      <c r="B544" s="10">
        <v>4510.1000000000004</v>
      </c>
      <c r="C544" s="10">
        <v>645.19000000000005</v>
      </c>
      <c r="N544" s="23">
        <f t="shared" si="635"/>
        <v>645.19000000000005</v>
      </c>
      <c r="O544" s="23">
        <f t="shared" si="636"/>
        <v>5155.2900000000009</v>
      </c>
      <c r="P544" s="129"/>
      <c r="Q544" s="130">
        <v>0.1086</v>
      </c>
      <c r="R544" s="11">
        <f t="shared" si="637"/>
        <v>0</v>
      </c>
      <c r="S544" s="6">
        <f t="shared" si="638"/>
        <v>645.19000000000005</v>
      </c>
      <c r="T544" s="20">
        <f t="shared" si="639"/>
        <v>645.19000000000005</v>
      </c>
      <c r="U544" s="6">
        <f t="shared" si="640"/>
        <v>0</v>
      </c>
      <c r="V544" s="6">
        <f t="shared" si="641"/>
        <v>70.067634000000012</v>
      </c>
      <c r="W544" s="20">
        <f t="shared" si="642"/>
        <v>70.067634000000012</v>
      </c>
      <c r="X544" s="6">
        <f t="shared" si="643"/>
        <v>0</v>
      </c>
      <c r="Y544" s="6">
        <f t="shared" si="644"/>
        <v>575.12236600000006</v>
      </c>
      <c r="Z544" s="20">
        <f t="shared" si="645"/>
        <v>575.12236600000006</v>
      </c>
      <c r="AA544" s="25">
        <f t="shared" si="646"/>
        <v>0</v>
      </c>
      <c r="AB544" s="25">
        <f t="shared" si="647"/>
        <v>5155.2900000000009</v>
      </c>
      <c r="AC544" s="25">
        <f t="shared" si="648"/>
        <v>5155.2900000000009</v>
      </c>
      <c r="AD544" s="25">
        <f t="shared" si="649"/>
        <v>0</v>
      </c>
      <c r="AE544" s="25">
        <f t="shared" si="650"/>
        <v>559.86449400000015</v>
      </c>
      <c r="AF544" s="25">
        <f t="shared" si="651"/>
        <v>559.86449400000015</v>
      </c>
      <c r="AG544" s="25">
        <f t="shared" si="652"/>
        <v>0</v>
      </c>
      <c r="AH544" s="25">
        <f t="shared" si="653"/>
        <v>4595.4255060000005</v>
      </c>
      <c r="AI544" s="25">
        <f t="shared" si="654"/>
        <v>4595.4255060000005</v>
      </c>
      <c r="AJ544" s="19" t="s">
        <v>60</v>
      </c>
    </row>
    <row r="545" spans="1:36" outlineLevel="3" x14ac:dyDescent="0.25">
      <c r="A545" s="102" t="s">
        <v>136</v>
      </c>
      <c r="B545" s="10">
        <v>2751.79</v>
      </c>
      <c r="C545" s="10">
        <v>3561.14</v>
      </c>
      <c r="N545" s="23">
        <f t="shared" si="635"/>
        <v>3561.14</v>
      </c>
      <c r="O545" s="23">
        <f t="shared" si="636"/>
        <v>6312.93</v>
      </c>
      <c r="P545" s="129"/>
      <c r="Q545" s="130">
        <v>0.1086</v>
      </c>
      <c r="R545" s="11">
        <f t="shared" si="637"/>
        <v>0</v>
      </c>
      <c r="S545" s="6">
        <f t="shared" si="638"/>
        <v>3561.14</v>
      </c>
      <c r="T545" s="20">
        <f t="shared" si="639"/>
        <v>3561.14</v>
      </c>
      <c r="U545" s="6">
        <f t="shared" si="640"/>
        <v>0</v>
      </c>
      <c r="V545" s="6">
        <f t="shared" si="641"/>
        <v>386.73980399999999</v>
      </c>
      <c r="W545" s="20">
        <f t="shared" si="642"/>
        <v>386.73980399999999</v>
      </c>
      <c r="X545" s="6">
        <f t="shared" si="643"/>
        <v>0</v>
      </c>
      <c r="Y545" s="6">
        <f t="shared" si="644"/>
        <v>3174.4001960000001</v>
      </c>
      <c r="Z545" s="20">
        <f t="shared" si="645"/>
        <v>3174.4001960000001</v>
      </c>
      <c r="AA545" s="25">
        <f t="shared" si="646"/>
        <v>0</v>
      </c>
      <c r="AB545" s="25">
        <f t="shared" si="647"/>
        <v>6312.93</v>
      </c>
      <c r="AC545" s="25">
        <f t="shared" si="648"/>
        <v>6312.93</v>
      </c>
      <c r="AD545" s="25">
        <f t="shared" si="649"/>
        <v>0</v>
      </c>
      <c r="AE545" s="25">
        <f t="shared" si="650"/>
        <v>685.58419800000001</v>
      </c>
      <c r="AF545" s="25">
        <f t="shared" si="651"/>
        <v>685.58419800000001</v>
      </c>
      <c r="AG545" s="25">
        <f t="shared" si="652"/>
        <v>0</v>
      </c>
      <c r="AH545" s="25">
        <f t="shared" si="653"/>
        <v>5627.3458019999998</v>
      </c>
      <c r="AI545" s="25">
        <f t="shared" si="654"/>
        <v>5627.3458019999998</v>
      </c>
      <c r="AJ545" s="19" t="s">
        <v>60</v>
      </c>
    </row>
    <row r="546" spans="1:36" outlineLevel="3" x14ac:dyDescent="0.25">
      <c r="A546" s="102" t="s">
        <v>136</v>
      </c>
      <c r="B546" s="10">
        <v>-19610.22</v>
      </c>
      <c r="C546" s="10">
        <v>43749.95</v>
      </c>
      <c r="N546" s="23">
        <f t="shared" si="635"/>
        <v>43749.95</v>
      </c>
      <c r="O546" s="23">
        <f t="shared" si="636"/>
        <v>24139.729999999996</v>
      </c>
      <c r="P546" s="129"/>
      <c r="Q546" s="130">
        <v>0.1086</v>
      </c>
      <c r="R546" s="11">
        <f t="shared" si="637"/>
        <v>0</v>
      </c>
      <c r="S546" s="6">
        <f t="shared" si="638"/>
        <v>43749.95</v>
      </c>
      <c r="T546" s="20">
        <f t="shared" si="639"/>
        <v>43749.95</v>
      </c>
      <c r="U546" s="6">
        <f t="shared" si="640"/>
        <v>0</v>
      </c>
      <c r="V546" s="6">
        <f t="shared" si="641"/>
        <v>4751.2445699999998</v>
      </c>
      <c r="W546" s="20">
        <f t="shared" si="642"/>
        <v>4751.2445699999998</v>
      </c>
      <c r="X546" s="6">
        <f t="shared" si="643"/>
        <v>0</v>
      </c>
      <c r="Y546" s="6">
        <f t="shared" si="644"/>
        <v>38998.705429999995</v>
      </c>
      <c r="Z546" s="20">
        <f t="shared" si="645"/>
        <v>38998.705429999995</v>
      </c>
      <c r="AA546" s="25">
        <f t="shared" si="646"/>
        <v>0</v>
      </c>
      <c r="AB546" s="25">
        <f t="shared" si="647"/>
        <v>24139.729999999996</v>
      </c>
      <c r="AC546" s="25">
        <f t="shared" si="648"/>
        <v>24139.729999999996</v>
      </c>
      <c r="AD546" s="25">
        <f t="shared" si="649"/>
        <v>0</v>
      </c>
      <c r="AE546" s="25">
        <f t="shared" si="650"/>
        <v>2621.5746779999995</v>
      </c>
      <c r="AF546" s="25">
        <f t="shared" si="651"/>
        <v>2621.5746779999995</v>
      </c>
      <c r="AG546" s="25">
        <f t="shared" si="652"/>
        <v>0</v>
      </c>
      <c r="AH546" s="25">
        <f t="shared" si="653"/>
        <v>21518.155321999995</v>
      </c>
      <c r="AI546" s="25">
        <f t="shared" si="654"/>
        <v>21518.155321999995</v>
      </c>
      <c r="AJ546" s="19" t="s">
        <v>60</v>
      </c>
    </row>
    <row r="547" spans="1:36" outlineLevel="2" x14ac:dyDescent="0.25">
      <c r="A547" s="102"/>
      <c r="B547" s="108"/>
      <c r="C547" s="108"/>
      <c r="D547" s="101"/>
      <c r="E547" s="101"/>
      <c r="F547" s="101"/>
      <c r="G547" s="101"/>
      <c r="H547" s="101"/>
      <c r="I547" s="101"/>
      <c r="J547" s="101"/>
      <c r="K547" s="101"/>
      <c r="L547" s="101"/>
      <c r="M547" s="101"/>
      <c r="N547" s="109"/>
      <c r="O547" s="109"/>
      <c r="P547" s="129"/>
      <c r="Q547" s="130"/>
      <c r="R547" s="11">
        <f t="shared" ref="R547:Z547" si="655">SUBTOTAL(9,R532:R546)</f>
        <v>0</v>
      </c>
      <c r="S547" s="6">
        <f t="shared" si="655"/>
        <v>97768.260000000009</v>
      </c>
      <c r="T547" s="20">
        <f t="shared" si="655"/>
        <v>97768.260000000009</v>
      </c>
      <c r="U547" s="6">
        <f t="shared" si="655"/>
        <v>0</v>
      </c>
      <c r="V547" s="6">
        <f t="shared" si="655"/>
        <v>10617.633035999999</v>
      </c>
      <c r="W547" s="20">
        <f t="shared" si="655"/>
        <v>10617.633035999999</v>
      </c>
      <c r="X547" s="6">
        <f t="shared" si="655"/>
        <v>0</v>
      </c>
      <c r="Y547" s="6">
        <f t="shared" si="655"/>
        <v>87150.626963999995</v>
      </c>
      <c r="Z547" s="20">
        <f t="shared" si="655"/>
        <v>87150.626963999995</v>
      </c>
      <c r="AA547" s="25"/>
      <c r="AB547" s="25"/>
      <c r="AC547" s="25"/>
      <c r="AD547" s="25"/>
      <c r="AE547" s="25"/>
      <c r="AF547" s="25"/>
      <c r="AG547" s="25"/>
      <c r="AH547" s="25"/>
      <c r="AI547" s="25"/>
      <c r="AJ547" s="131" t="s">
        <v>266</v>
      </c>
    </row>
    <row r="548" spans="1:36" outlineLevel="3" x14ac:dyDescent="0.25">
      <c r="A548" s="102" t="s">
        <v>136</v>
      </c>
      <c r="B548" s="10">
        <v>76099.520000000004</v>
      </c>
      <c r="C548" s="10">
        <v>73961.47</v>
      </c>
      <c r="N548" s="23">
        <f>C548</f>
        <v>73961.47</v>
      </c>
      <c r="O548" s="23">
        <f>SUM(B548:M548)</f>
        <v>150060.99</v>
      </c>
      <c r="P548" s="129"/>
      <c r="Q548" s="130">
        <v>7.7100000000000002E-2</v>
      </c>
      <c r="R548" s="11">
        <f>IF(LEFT(AJ548,6)="Direct",N548,0)</f>
        <v>0</v>
      </c>
      <c r="S548" s="6">
        <f>N548-R548</f>
        <v>73961.47</v>
      </c>
      <c r="T548" s="20">
        <f>R548+S548</f>
        <v>73961.47</v>
      </c>
      <c r="U548" s="6">
        <f>IF(LEFT(AJ548,9)="direct-wa", N548,0)</f>
        <v>0</v>
      </c>
      <c r="V548" s="6">
        <f>IF(AJ548="direct-wa",0,N548*Q548)</f>
        <v>5702.4293370000005</v>
      </c>
      <c r="W548" s="20">
        <f>U548+V548</f>
        <v>5702.4293370000005</v>
      </c>
      <c r="X548" s="6">
        <f>IF(LEFT(AJ548,9)="direct-or",N548,0)</f>
        <v>0</v>
      </c>
      <c r="Y548" s="6">
        <f>S548-V548</f>
        <v>68259.040663000007</v>
      </c>
      <c r="Z548" s="20">
        <f>X548+Y548</f>
        <v>68259.040663000007</v>
      </c>
      <c r="AA548" s="25">
        <f>IF(LEFT(AJ548,6)="Direct",O548,0)</f>
        <v>0</v>
      </c>
      <c r="AB548" s="25">
        <f>O548-AA548</f>
        <v>150060.99</v>
      </c>
      <c r="AC548" s="25">
        <f>AA548+AB548</f>
        <v>150060.99</v>
      </c>
      <c r="AD548" s="25">
        <f>IF(LEFT(AJ548,9)="direct-wa", O548,0)</f>
        <v>0</v>
      </c>
      <c r="AE548" s="25">
        <f>IF(AJ548="direct-wa",0,O548*Q548)</f>
        <v>11569.702329</v>
      </c>
      <c r="AF548" s="25">
        <f>AD548+AE548</f>
        <v>11569.702329</v>
      </c>
      <c r="AG548" s="25">
        <f>IF(LEFT(AJ548,9)="direct-or",O548,0)</f>
        <v>0</v>
      </c>
      <c r="AH548" s="25">
        <f>AB548-AE548</f>
        <v>138491.287671</v>
      </c>
      <c r="AI548" s="25">
        <f>AG548+AH548</f>
        <v>138491.287671</v>
      </c>
      <c r="AJ548" s="19" t="s">
        <v>49</v>
      </c>
    </row>
    <row r="549" spans="1:36" outlineLevel="3" x14ac:dyDescent="0.25">
      <c r="A549" s="102" t="s">
        <v>136</v>
      </c>
      <c r="B549" s="10">
        <v>6878.08</v>
      </c>
      <c r="C549" s="10">
        <v>6253.69</v>
      </c>
      <c r="N549" s="23">
        <f>C549</f>
        <v>6253.69</v>
      </c>
      <c r="O549" s="23">
        <f>SUM(B549:M549)</f>
        <v>13131.77</v>
      </c>
      <c r="P549" s="129"/>
      <c r="Q549" s="130">
        <v>7.7100000000000002E-2</v>
      </c>
      <c r="R549" s="11">
        <f>IF(LEFT(AJ549,6)="Direct",N549,0)</f>
        <v>0</v>
      </c>
      <c r="S549" s="6">
        <f>N549-R549</f>
        <v>6253.69</v>
      </c>
      <c r="T549" s="20">
        <f>R549+S549</f>
        <v>6253.69</v>
      </c>
      <c r="U549" s="6">
        <f>IF(LEFT(AJ549,9)="direct-wa", N549,0)</f>
        <v>0</v>
      </c>
      <c r="V549" s="6">
        <f>IF(AJ549="direct-wa",0,N549*Q549)</f>
        <v>482.15949899999998</v>
      </c>
      <c r="W549" s="20">
        <f>U549+V549</f>
        <v>482.15949899999998</v>
      </c>
      <c r="X549" s="6">
        <f>IF(LEFT(AJ549,9)="direct-or",N549,0)</f>
        <v>0</v>
      </c>
      <c r="Y549" s="6">
        <f>S549-V549</f>
        <v>5771.5305009999993</v>
      </c>
      <c r="Z549" s="20">
        <f>X549+Y549</f>
        <v>5771.5305009999993</v>
      </c>
      <c r="AA549" s="25">
        <f>IF(LEFT(AJ549,6)="Direct",O549,0)</f>
        <v>0</v>
      </c>
      <c r="AB549" s="25">
        <f>O549-AA549</f>
        <v>13131.77</v>
      </c>
      <c r="AC549" s="25">
        <f>AA549+AB549</f>
        <v>13131.77</v>
      </c>
      <c r="AD549" s="25">
        <f>IF(LEFT(AJ549,9)="direct-wa", O549,0)</f>
        <v>0</v>
      </c>
      <c r="AE549" s="25">
        <f>IF(AJ549="direct-wa",0,O549*Q549)</f>
        <v>1012.459467</v>
      </c>
      <c r="AF549" s="25">
        <f>AD549+AE549</f>
        <v>1012.459467</v>
      </c>
      <c r="AG549" s="25">
        <f>IF(LEFT(AJ549,9)="direct-or",O549,0)</f>
        <v>0</v>
      </c>
      <c r="AH549" s="25">
        <f>AB549-AE549</f>
        <v>12119.310533</v>
      </c>
      <c r="AI549" s="25">
        <f>AG549+AH549</f>
        <v>12119.310533</v>
      </c>
      <c r="AJ549" s="19" t="s">
        <v>49</v>
      </c>
    </row>
    <row r="550" spans="1:36" outlineLevel="2" x14ac:dyDescent="0.25">
      <c r="A550" s="102"/>
      <c r="B550" s="108"/>
      <c r="C550" s="108"/>
      <c r="D550" s="101"/>
      <c r="E550" s="101"/>
      <c r="F550" s="101"/>
      <c r="G550" s="101"/>
      <c r="H550" s="101"/>
      <c r="I550" s="101"/>
      <c r="J550" s="101"/>
      <c r="K550" s="101"/>
      <c r="L550" s="101"/>
      <c r="M550" s="101"/>
      <c r="N550" s="109"/>
      <c r="O550" s="109"/>
      <c r="P550" s="129"/>
      <c r="Q550" s="130"/>
      <c r="R550" s="11">
        <f t="shared" ref="R550:Z550" si="656">SUBTOTAL(9,R548:R549)</f>
        <v>0</v>
      </c>
      <c r="S550" s="6">
        <f t="shared" si="656"/>
        <v>80215.16</v>
      </c>
      <c r="T550" s="20">
        <f t="shared" si="656"/>
        <v>80215.16</v>
      </c>
      <c r="U550" s="6">
        <f t="shared" si="656"/>
        <v>0</v>
      </c>
      <c r="V550" s="6">
        <f t="shared" si="656"/>
        <v>6184.5888360000008</v>
      </c>
      <c r="W550" s="20">
        <f t="shared" si="656"/>
        <v>6184.5888360000008</v>
      </c>
      <c r="X550" s="6">
        <f t="shared" si="656"/>
        <v>0</v>
      </c>
      <c r="Y550" s="6">
        <f t="shared" si="656"/>
        <v>74030.571164000008</v>
      </c>
      <c r="Z550" s="20">
        <f t="shared" si="656"/>
        <v>74030.571164000008</v>
      </c>
      <c r="AA550" s="25"/>
      <c r="AB550" s="25"/>
      <c r="AC550" s="25"/>
      <c r="AD550" s="25"/>
      <c r="AE550" s="25"/>
      <c r="AF550" s="25"/>
      <c r="AG550" s="25"/>
      <c r="AH550" s="25"/>
      <c r="AI550" s="25"/>
      <c r="AJ550" s="131" t="s">
        <v>277</v>
      </c>
    </row>
    <row r="551" spans="1:36" outlineLevel="3" x14ac:dyDescent="0.25">
      <c r="A551" s="102" t="s">
        <v>136</v>
      </c>
      <c r="B551" s="10">
        <v>5910.95</v>
      </c>
      <c r="C551" s="10">
        <v>9185.07</v>
      </c>
      <c r="N551" s="23">
        <f>C551</f>
        <v>9185.07</v>
      </c>
      <c r="O551" s="23">
        <f>SUM(B551:M551)</f>
        <v>15096.02</v>
      </c>
      <c r="P551" s="129"/>
      <c r="Q551" s="130">
        <v>0.10979999999999999</v>
      </c>
      <c r="R551" s="11">
        <f>IF(LEFT(AJ551,6)="Direct",N551,0)</f>
        <v>0</v>
      </c>
      <c r="S551" s="6">
        <f>N551-R551</f>
        <v>9185.07</v>
      </c>
      <c r="T551" s="20">
        <f>R551+S551</f>
        <v>9185.07</v>
      </c>
      <c r="U551" s="6">
        <f>IF(LEFT(AJ551,9)="direct-wa", N551,0)</f>
        <v>0</v>
      </c>
      <c r="V551" s="6">
        <f>IF(AJ551="direct-wa",0,N551*Q551)</f>
        <v>1008.520686</v>
      </c>
      <c r="W551" s="20">
        <f>U551+V551</f>
        <v>1008.520686</v>
      </c>
      <c r="X551" s="6">
        <f>IF(LEFT(AJ551,9)="direct-or",N551,0)</f>
        <v>0</v>
      </c>
      <c r="Y551" s="6">
        <f>S551-V551</f>
        <v>8176.5493139999999</v>
      </c>
      <c r="Z551" s="20">
        <f>X551+Y551</f>
        <v>8176.5493139999999</v>
      </c>
      <c r="AA551" s="25">
        <f>IF(LEFT(AJ551,6)="Direct",O551,0)</f>
        <v>0</v>
      </c>
      <c r="AB551" s="25">
        <f>O551-AA551</f>
        <v>15096.02</v>
      </c>
      <c r="AC551" s="25">
        <f>AA551+AB551</f>
        <v>15096.02</v>
      </c>
      <c r="AD551" s="25">
        <f>IF(LEFT(AJ551,9)="direct-wa", O551,0)</f>
        <v>0</v>
      </c>
      <c r="AE551" s="25">
        <f>IF(AJ551="direct-wa",0,O551*Q551)</f>
        <v>1657.5429959999999</v>
      </c>
      <c r="AF551" s="25">
        <f>AD551+AE551</f>
        <v>1657.5429959999999</v>
      </c>
      <c r="AG551" s="25">
        <f>IF(LEFT(AJ551,9)="direct-or",O551,0)</f>
        <v>0</v>
      </c>
      <c r="AH551" s="25">
        <f>AB551-AE551</f>
        <v>13438.477004</v>
      </c>
      <c r="AI551" s="25">
        <f>AG551+AH551</f>
        <v>13438.477004</v>
      </c>
      <c r="AJ551" s="19" t="s">
        <v>46</v>
      </c>
    </row>
    <row r="552" spans="1:36" outlineLevel="3" x14ac:dyDescent="0.25">
      <c r="A552" s="102" t="s">
        <v>136</v>
      </c>
      <c r="B552" s="10">
        <v>6398.79</v>
      </c>
      <c r="C552" s="10">
        <v>7648.28</v>
      </c>
      <c r="N552" s="23">
        <f>C552</f>
        <v>7648.28</v>
      </c>
      <c r="O552" s="23">
        <f>SUM(B552:M552)</f>
        <v>14047.07</v>
      </c>
      <c r="P552" s="129"/>
      <c r="Q552" s="130">
        <v>0.10979999999999999</v>
      </c>
      <c r="R552" s="11">
        <f>IF(LEFT(AJ552,6)="Direct",N552,0)</f>
        <v>0</v>
      </c>
      <c r="S552" s="6">
        <f>N552-R552</f>
        <v>7648.28</v>
      </c>
      <c r="T552" s="20">
        <f>R552+S552</f>
        <v>7648.28</v>
      </c>
      <c r="U552" s="6">
        <f>IF(LEFT(AJ552,9)="direct-wa", N552,0)</f>
        <v>0</v>
      </c>
      <c r="V552" s="6">
        <f>IF(AJ552="direct-wa",0,N552*Q552)</f>
        <v>839.78114399999993</v>
      </c>
      <c r="W552" s="20">
        <f>U552+V552</f>
        <v>839.78114399999993</v>
      </c>
      <c r="X552" s="6">
        <f>IF(LEFT(AJ552,9)="direct-or",N552,0)</f>
        <v>0</v>
      </c>
      <c r="Y552" s="6">
        <f>S552-V552</f>
        <v>6808.4988560000002</v>
      </c>
      <c r="Z552" s="20">
        <f>X552+Y552</f>
        <v>6808.4988560000002</v>
      </c>
      <c r="AA552" s="25">
        <f>IF(LEFT(AJ552,6)="Direct",O552,0)</f>
        <v>0</v>
      </c>
      <c r="AB552" s="25">
        <f>O552-AA552</f>
        <v>14047.07</v>
      </c>
      <c r="AC552" s="25">
        <f>AA552+AB552</f>
        <v>14047.07</v>
      </c>
      <c r="AD552" s="25">
        <f>IF(LEFT(AJ552,9)="direct-wa", O552,0)</f>
        <v>0</v>
      </c>
      <c r="AE552" s="25">
        <f>IF(AJ552="direct-wa",0,O552*Q552)</f>
        <v>1542.3682859999999</v>
      </c>
      <c r="AF552" s="25">
        <f>AD552+AE552</f>
        <v>1542.3682859999999</v>
      </c>
      <c r="AG552" s="25">
        <f>IF(LEFT(AJ552,9)="direct-or",O552,0)</f>
        <v>0</v>
      </c>
      <c r="AH552" s="25">
        <f>AB552-AE552</f>
        <v>12504.701713999999</v>
      </c>
      <c r="AI552" s="25">
        <f>AG552+AH552</f>
        <v>12504.701713999999</v>
      </c>
      <c r="AJ552" s="19" t="s">
        <v>46</v>
      </c>
    </row>
    <row r="553" spans="1:36" outlineLevel="3" x14ac:dyDescent="0.25">
      <c r="A553" s="102" t="s">
        <v>136</v>
      </c>
      <c r="B553" s="10">
        <v>10395.52</v>
      </c>
      <c r="C553" s="10">
        <v>29480.57</v>
      </c>
      <c r="N553" s="23">
        <f>C553</f>
        <v>29480.57</v>
      </c>
      <c r="O553" s="23">
        <f>SUM(B553:M553)</f>
        <v>39876.089999999997</v>
      </c>
      <c r="P553" s="129"/>
      <c r="Q553" s="130">
        <v>0.10979999999999999</v>
      </c>
      <c r="R553" s="11">
        <f>IF(LEFT(AJ553,6)="Direct",N553,0)</f>
        <v>0</v>
      </c>
      <c r="S553" s="6">
        <f>N553-R553</f>
        <v>29480.57</v>
      </c>
      <c r="T553" s="20">
        <f>R553+S553</f>
        <v>29480.57</v>
      </c>
      <c r="U553" s="6">
        <f>IF(LEFT(AJ553,9)="direct-wa", N553,0)</f>
        <v>0</v>
      </c>
      <c r="V553" s="6">
        <f>IF(AJ553="direct-wa",0,N553*Q553)</f>
        <v>3236.966586</v>
      </c>
      <c r="W553" s="20">
        <f>U553+V553</f>
        <v>3236.966586</v>
      </c>
      <c r="X553" s="6">
        <f>IF(LEFT(AJ553,9)="direct-or",N553,0)</f>
        <v>0</v>
      </c>
      <c r="Y553" s="6">
        <f>S553-V553</f>
        <v>26243.603414000001</v>
      </c>
      <c r="Z553" s="20">
        <f>X553+Y553</f>
        <v>26243.603414000001</v>
      </c>
      <c r="AA553" s="25">
        <f>IF(LEFT(AJ553,6)="Direct",O553,0)</f>
        <v>0</v>
      </c>
      <c r="AB553" s="25">
        <f>O553-AA553</f>
        <v>39876.089999999997</v>
      </c>
      <c r="AC553" s="25">
        <f>AA553+AB553</f>
        <v>39876.089999999997</v>
      </c>
      <c r="AD553" s="25">
        <f>IF(LEFT(AJ553,9)="direct-wa", O553,0)</f>
        <v>0</v>
      </c>
      <c r="AE553" s="25">
        <f>IF(AJ553="direct-wa",0,O553*Q553)</f>
        <v>4378.3946819999992</v>
      </c>
      <c r="AF553" s="25">
        <f>AD553+AE553</f>
        <v>4378.3946819999992</v>
      </c>
      <c r="AG553" s="25">
        <f>IF(LEFT(AJ553,9)="direct-or",O553,0)</f>
        <v>0</v>
      </c>
      <c r="AH553" s="25">
        <f>AB553-AE553</f>
        <v>35497.695317999998</v>
      </c>
      <c r="AI553" s="25">
        <f>AG553+AH553</f>
        <v>35497.695317999998</v>
      </c>
      <c r="AJ553" s="19" t="s">
        <v>46</v>
      </c>
    </row>
    <row r="554" spans="1:36" outlineLevel="3" x14ac:dyDescent="0.25">
      <c r="A554" s="102" t="s">
        <v>136</v>
      </c>
      <c r="B554" s="10">
        <v>-23952.33</v>
      </c>
      <c r="C554" s="10">
        <v>-43419.05</v>
      </c>
      <c r="N554" s="23">
        <f>C554</f>
        <v>-43419.05</v>
      </c>
      <c r="O554" s="23">
        <f>SUM(B554:M554)</f>
        <v>-67371.38</v>
      </c>
      <c r="P554" s="129"/>
      <c r="Q554" s="130">
        <v>0.10979999999999999</v>
      </c>
      <c r="R554" s="11">
        <f>IF(LEFT(AJ554,6)="Direct",N554,0)</f>
        <v>0</v>
      </c>
      <c r="S554" s="6">
        <f>N554-R554</f>
        <v>-43419.05</v>
      </c>
      <c r="T554" s="20">
        <f>R554+S554</f>
        <v>-43419.05</v>
      </c>
      <c r="U554" s="6">
        <f>IF(LEFT(AJ554,9)="direct-wa", N554,0)</f>
        <v>0</v>
      </c>
      <c r="V554" s="6">
        <f>IF(AJ554="direct-wa",0,N554*Q554)</f>
        <v>-4767.4116899999999</v>
      </c>
      <c r="W554" s="20">
        <f>U554+V554</f>
        <v>-4767.4116899999999</v>
      </c>
      <c r="X554" s="6">
        <f>IF(LEFT(AJ554,9)="direct-or",N554,0)</f>
        <v>0</v>
      </c>
      <c r="Y554" s="6">
        <f>S554-V554</f>
        <v>-38651.638310000002</v>
      </c>
      <c r="Z554" s="20">
        <f>X554+Y554</f>
        <v>-38651.638310000002</v>
      </c>
      <c r="AA554" s="25">
        <f>IF(LEFT(AJ554,6)="Direct",O554,0)</f>
        <v>0</v>
      </c>
      <c r="AB554" s="25">
        <f>O554-AA554</f>
        <v>-67371.38</v>
      </c>
      <c r="AC554" s="25">
        <f>AA554+AB554</f>
        <v>-67371.38</v>
      </c>
      <c r="AD554" s="25">
        <f>IF(LEFT(AJ554,9)="direct-wa", O554,0)</f>
        <v>0</v>
      </c>
      <c r="AE554" s="25">
        <f>IF(AJ554="direct-wa",0,O554*Q554)</f>
        <v>-7397.3775240000004</v>
      </c>
      <c r="AF554" s="25">
        <f>AD554+AE554</f>
        <v>-7397.3775240000004</v>
      </c>
      <c r="AG554" s="25">
        <f>IF(LEFT(AJ554,9)="direct-or",O554,0)</f>
        <v>0</v>
      </c>
      <c r="AH554" s="25">
        <f>AB554-AE554</f>
        <v>-59974.002476000001</v>
      </c>
      <c r="AI554" s="25">
        <f>AG554+AH554</f>
        <v>-59974.002476000001</v>
      </c>
      <c r="AJ554" s="19" t="s">
        <v>46</v>
      </c>
    </row>
    <row r="555" spans="1:36" outlineLevel="3" x14ac:dyDescent="0.25">
      <c r="A555" s="102" t="s">
        <v>136</v>
      </c>
      <c r="B555" s="10"/>
      <c r="C555" s="10"/>
      <c r="N555" s="23">
        <f>C555</f>
        <v>0</v>
      </c>
      <c r="O555" s="23">
        <f>SUM(B555:M555)</f>
        <v>0</v>
      </c>
      <c r="P555" s="129"/>
      <c r="Q555" s="130">
        <v>0.10979999999999999</v>
      </c>
      <c r="R555" s="11">
        <f>IF(LEFT(AJ555,6)="Direct",N555,0)</f>
        <v>0</v>
      </c>
      <c r="S555" s="6">
        <f>N555-R555</f>
        <v>0</v>
      </c>
      <c r="T555" s="20">
        <f>R555+S555</f>
        <v>0</v>
      </c>
      <c r="U555" s="6">
        <f>IF(LEFT(AJ555,9)="direct-wa", N555,0)</f>
        <v>0</v>
      </c>
      <c r="V555" s="6">
        <f>IF(AJ555="direct-wa",0,N555*Q555)</f>
        <v>0</v>
      </c>
      <c r="W555" s="20">
        <f>U555+V555</f>
        <v>0</v>
      </c>
      <c r="X555" s="6">
        <f>IF(LEFT(AJ555,9)="direct-or",N555,0)</f>
        <v>0</v>
      </c>
      <c r="Y555" s="6">
        <f>S555-V555</f>
        <v>0</v>
      </c>
      <c r="Z555" s="20">
        <f>X555+Y555</f>
        <v>0</v>
      </c>
      <c r="AA555" s="25">
        <f>IF(LEFT(AJ555,6)="Direct",O555,0)</f>
        <v>0</v>
      </c>
      <c r="AB555" s="25">
        <f>O555-AA555</f>
        <v>0</v>
      </c>
      <c r="AC555" s="25">
        <f>AA555+AB555</f>
        <v>0</v>
      </c>
      <c r="AD555" s="25">
        <f>IF(LEFT(AJ555,9)="direct-wa", O555,0)</f>
        <v>0</v>
      </c>
      <c r="AE555" s="25">
        <f>IF(AJ555="direct-wa",0,O555*Q555)</f>
        <v>0</v>
      </c>
      <c r="AF555" s="25">
        <f>AD555+AE555</f>
        <v>0</v>
      </c>
      <c r="AG555" s="25">
        <f>IF(LEFT(AJ555,9)="direct-or",O555,0)</f>
        <v>0</v>
      </c>
      <c r="AH555" s="25">
        <f>AB555-AE555</f>
        <v>0</v>
      </c>
      <c r="AI555" s="25">
        <f>AG555+AH555</f>
        <v>0</v>
      </c>
      <c r="AJ555" s="19" t="s">
        <v>46</v>
      </c>
    </row>
    <row r="556" spans="1:36" outlineLevel="2" x14ac:dyDescent="0.25">
      <c r="A556" s="102"/>
      <c r="B556" s="108"/>
      <c r="C556" s="108"/>
      <c r="D556" s="101"/>
      <c r="E556" s="101"/>
      <c r="F556" s="101"/>
      <c r="G556" s="101"/>
      <c r="H556" s="101"/>
      <c r="I556" s="101"/>
      <c r="J556" s="101"/>
      <c r="K556" s="101"/>
      <c r="L556" s="101"/>
      <c r="M556" s="101"/>
      <c r="N556" s="109"/>
      <c r="O556" s="109"/>
      <c r="P556" s="129"/>
      <c r="Q556" s="130"/>
      <c r="R556" s="11">
        <f t="shared" ref="R556:Z556" si="657">SUBTOTAL(9,R551:R555)</f>
        <v>0</v>
      </c>
      <c r="S556" s="6">
        <f t="shared" si="657"/>
        <v>2894.8699999999953</v>
      </c>
      <c r="T556" s="20">
        <f t="shared" si="657"/>
        <v>2894.8699999999953</v>
      </c>
      <c r="U556" s="6">
        <f t="shared" si="657"/>
        <v>0</v>
      </c>
      <c r="V556" s="6">
        <f t="shared" si="657"/>
        <v>317.85672599999998</v>
      </c>
      <c r="W556" s="20">
        <f t="shared" si="657"/>
        <v>317.85672599999998</v>
      </c>
      <c r="X556" s="6">
        <f t="shared" si="657"/>
        <v>0</v>
      </c>
      <c r="Y556" s="6">
        <f t="shared" si="657"/>
        <v>2577.0132739999972</v>
      </c>
      <c r="Z556" s="20">
        <f t="shared" si="657"/>
        <v>2577.0132739999972</v>
      </c>
      <c r="AA556" s="25"/>
      <c r="AB556" s="25"/>
      <c r="AC556" s="25"/>
      <c r="AD556" s="25"/>
      <c r="AE556" s="25"/>
      <c r="AF556" s="25"/>
      <c r="AG556" s="25"/>
      <c r="AH556" s="25"/>
      <c r="AI556" s="25"/>
      <c r="AJ556" s="131" t="s">
        <v>284</v>
      </c>
    </row>
    <row r="557" spans="1:36" outlineLevel="3" x14ac:dyDescent="0.25">
      <c r="A557" s="102" t="s">
        <v>136</v>
      </c>
      <c r="B557" s="10">
        <v>7741.63</v>
      </c>
      <c r="C557" s="10"/>
      <c r="N557" s="23">
        <f t="shared" ref="N557:N565" si="658">C557</f>
        <v>0</v>
      </c>
      <c r="O557" s="23">
        <f t="shared" ref="O557:O565" si="659">SUM(B557:M557)</f>
        <v>7741.63</v>
      </c>
      <c r="P557" s="129"/>
      <c r="Q557" s="130">
        <v>0</v>
      </c>
      <c r="R557" s="11">
        <f t="shared" ref="R557:R565" si="660">IF(LEFT(AJ557,6)="Direct",N557,0)</f>
        <v>0</v>
      </c>
      <c r="S557" s="6">
        <f t="shared" ref="S557:S565" si="661">N557-R557</f>
        <v>0</v>
      </c>
      <c r="T557" s="20">
        <f t="shared" ref="T557:T565" si="662">R557+S557</f>
        <v>0</v>
      </c>
      <c r="U557" s="6">
        <f t="shared" ref="U557:U565" si="663">IF(LEFT(AJ557,9)="direct-wa", N557,0)</f>
        <v>0</v>
      </c>
      <c r="V557" s="6">
        <f t="shared" ref="V557:V565" si="664">IF(AJ557="direct-wa",0,N557*Q557)</f>
        <v>0</v>
      </c>
      <c r="W557" s="20">
        <f t="shared" ref="W557:W565" si="665">U557+V557</f>
        <v>0</v>
      </c>
      <c r="X557" s="6">
        <f t="shared" ref="X557:X565" si="666">IF(LEFT(AJ557,9)="direct-or",N557,0)</f>
        <v>0</v>
      </c>
      <c r="Y557" s="6">
        <f t="shared" ref="Y557:Y565" si="667">S557-V557</f>
        <v>0</v>
      </c>
      <c r="Z557" s="20">
        <f t="shared" ref="Z557:Z565" si="668">X557+Y557</f>
        <v>0</v>
      </c>
      <c r="AA557" s="25">
        <f t="shared" ref="AA557:AA565" si="669">IF(LEFT(AJ557,6)="Direct",O557,0)</f>
        <v>7741.63</v>
      </c>
      <c r="AB557" s="25">
        <f t="shared" ref="AB557:AB565" si="670">O557-AA557</f>
        <v>0</v>
      </c>
      <c r="AC557" s="25">
        <f t="shared" ref="AC557:AC565" si="671">AA557+AB557</f>
        <v>7741.63</v>
      </c>
      <c r="AD557" s="25">
        <f t="shared" ref="AD557:AD565" si="672">IF(LEFT(AJ557,9)="direct-wa", O557,0)</f>
        <v>0</v>
      </c>
      <c r="AE557" s="25">
        <f t="shared" ref="AE557:AE565" si="673">IF(AJ557="direct-wa",0,O557*Q557)</f>
        <v>0</v>
      </c>
      <c r="AF557" s="25">
        <f t="shared" ref="AF557:AF565" si="674">AD557+AE557</f>
        <v>0</v>
      </c>
      <c r="AG557" s="25">
        <f t="shared" ref="AG557:AG565" si="675">IF(LEFT(AJ557,9)="direct-or",O557,0)</f>
        <v>7741.63</v>
      </c>
      <c r="AH557" s="25">
        <f t="shared" ref="AH557:AH565" si="676">AB557-AE557</f>
        <v>0</v>
      </c>
      <c r="AI557" s="25">
        <f t="shared" ref="AI557:AI565" si="677">AG557+AH557</f>
        <v>7741.63</v>
      </c>
      <c r="AJ557" s="19" t="s">
        <v>67</v>
      </c>
    </row>
    <row r="558" spans="1:36" outlineLevel="3" x14ac:dyDescent="0.25">
      <c r="A558" s="102" t="s">
        <v>136</v>
      </c>
      <c r="B558" s="10">
        <v>13951.28</v>
      </c>
      <c r="C558" s="10">
        <v>9609.32</v>
      </c>
      <c r="N558" s="23">
        <f t="shared" si="658"/>
        <v>9609.32</v>
      </c>
      <c r="O558" s="23">
        <f t="shared" si="659"/>
        <v>23560.6</v>
      </c>
      <c r="P558" s="129"/>
      <c r="Q558" s="130">
        <v>0</v>
      </c>
      <c r="R558" s="11">
        <f t="shared" si="660"/>
        <v>9609.32</v>
      </c>
      <c r="S558" s="6">
        <f t="shared" si="661"/>
        <v>0</v>
      </c>
      <c r="T558" s="20">
        <f t="shared" si="662"/>
        <v>9609.32</v>
      </c>
      <c r="U558" s="6">
        <f t="shared" si="663"/>
        <v>0</v>
      </c>
      <c r="V558" s="6">
        <f t="shared" si="664"/>
        <v>0</v>
      </c>
      <c r="W558" s="20">
        <f t="shared" si="665"/>
        <v>0</v>
      </c>
      <c r="X558" s="6">
        <f t="shared" si="666"/>
        <v>9609.32</v>
      </c>
      <c r="Y558" s="6">
        <f t="shared" si="667"/>
        <v>0</v>
      </c>
      <c r="Z558" s="20">
        <f t="shared" si="668"/>
        <v>9609.32</v>
      </c>
      <c r="AA558" s="25">
        <f t="shared" si="669"/>
        <v>23560.6</v>
      </c>
      <c r="AB558" s="25">
        <f t="shared" si="670"/>
        <v>0</v>
      </c>
      <c r="AC558" s="25">
        <f t="shared" si="671"/>
        <v>23560.6</v>
      </c>
      <c r="AD558" s="25">
        <f t="shared" si="672"/>
        <v>0</v>
      </c>
      <c r="AE558" s="25">
        <f t="shared" si="673"/>
        <v>0</v>
      </c>
      <c r="AF558" s="25">
        <f t="shared" si="674"/>
        <v>0</v>
      </c>
      <c r="AG558" s="25">
        <f t="shared" si="675"/>
        <v>23560.6</v>
      </c>
      <c r="AH558" s="25">
        <f t="shared" si="676"/>
        <v>0</v>
      </c>
      <c r="AI558" s="25">
        <f t="shared" si="677"/>
        <v>23560.6</v>
      </c>
      <c r="AJ558" s="19" t="s">
        <v>61</v>
      </c>
    </row>
    <row r="559" spans="1:36" outlineLevel="3" x14ac:dyDescent="0.25">
      <c r="A559" s="102" t="s">
        <v>136</v>
      </c>
      <c r="B559" s="10">
        <v>34183.39</v>
      </c>
      <c r="C559" s="10">
        <v>81756.02</v>
      </c>
      <c r="N559" s="23">
        <f t="shared" si="658"/>
        <v>81756.02</v>
      </c>
      <c r="O559" s="23">
        <f t="shared" si="659"/>
        <v>115939.41</v>
      </c>
      <c r="P559" s="129"/>
      <c r="Q559" s="130">
        <v>0</v>
      </c>
      <c r="R559" s="11">
        <f t="shared" si="660"/>
        <v>81756.02</v>
      </c>
      <c r="S559" s="6">
        <f t="shared" si="661"/>
        <v>0</v>
      </c>
      <c r="T559" s="20">
        <f t="shared" si="662"/>
        <v>81756.02</v>
      </c>
      <c r="U559" s="6">
        <f t="shared" si="663"/>
        <v>0</v>
      </c>
      <c r="V559" s="6">
        <f t="shared" si="664"/>
        <v>0</v>
      </c>
      <c r="W559" s="20">
        <f t="shared" si="665"/>
        <v>0</v>
      </c>
      <c r="X559" s="6">
        <f t="shared" si="666"/>
        <v>81756.02</v>
      </c>
      <c r="Y559" s="6">
        <f t="shared" si="667"/>
        <v>0</v>
      </c>
      <c r="Z559" s="20">
        <f t="shared" si="668"/>
        <v>81756.02</v>
      </c>
      <c r="AA559" s="25">
        <f t="shared" si="669"/>
        <v>115939.41</v>
      </c>
      <c r="AB559" s="25">
        <f t="shared" si="670"/>
        <v>0</v>
      </c>
      <c r="AC559" s="25">
        <f t="shared" si="671"/>
        <v>115939.41</v>
      </c>
      <c r="AD559" s="25">
        <f t="shared" si="672"/>
        <v>0</v>
      </c>
      <c r="AE559" s="25">
        <f t="shared" si="673"/>
        <v>0</v>
      </c>
      <c r="AF559" s="25">
        <f t="shared" si="674"/>
        <v>0</v>
      </c>
      <c r="AG559" s="25">
        <f t="shared" si="675"/>
        <v>115939.41</v>
      </c>
      <c r="AH559" s="25">
        <f t="shared" si="676"/>
        <v>0</v>
      </c>
      <c r="AI559" s="25">
        <f t="shared" si="677"/>
        <v>115939.41</v>
      </c>
      <c r="AJ559" s="19" t="s">
        <v>61</v>
      </c>
    </row>
    <row r="560" spans="1:36" outlineLevel="3" x14ac:dyDescent="0.25">
      <c r="A560" s="102" t="s">
        <v>136</v>
      </c>
      <c r="B560" s="10">
        <v>7600</v>
      </c>
      <c r="C560" s="10">
        <v>11775</v>
      </c>
      <c r="N560" s="23">
        <f t="shared" si="658"/>
        <v>11775</v>
      </c>
      <c r="O560" s="23">
        <f t="shared" si="659"/>
        <v>19375</v>
      </c>
      <c r="P560" s="129"/>
      <c r="Q560" s="130">
        <v>0</v>
      </c>
      <c r="R560" s="11">
        <f t="shared" si="660"/>
        <v>11775</v>
      </c>
      <c r="S560" s="6">
        <f t="shared" si="661"/>
        <v>0</v>
      </c>
      <c r="T560" s="20">
        <f t="shared" si="662"/>
        <v>11775</v>
      </c>
      <c r="U560" s="6">
        <f t="shared" si="663"/>
        <v>0</v>
      </c>
      <c r="V560" s="6">
        <f t="shared" si="664"/>
        <v>0</v>
      </c>
      <c r="W560" s="20">
        <f t="shared" si="665"/>
        <v>0</v>
      </c>
      <c r="X560" s="6">
        <f t="shared" si="666"/>
        <v>11775</v>
      </c>
      <c r="Y560" s="6">
        <f t="shared" si="667"/>
        <v>0</v>
      </c>
      <c r="Z560" s="20">
        <f t="shared" si="668"/>
        <v>11775</v>
      </c>
      <c r="AA560" s="25">
        <f t="shared" si="669"/>
        <v>19375</v>
      </c>
      <c r="AB560" s="25">
        <f t="shared" si="670"/>
        <v>0</v>
      </c>
      <c r="AC560" s="25">
        <f t="shared" si="671"/>
        <v>19375</v>
      </c>
      <c r="AD560" s="25">
        <f t="shared" si="672"/>
        <v>0</v>
      </c>
      <c r="AE560" s="25">
        <f t="shared" si="673"/>
        <v>0</v>
      </c>
      <c r="AF560" s="25">
        <f t="shared" si="674"/>
        <v>0</v>
      </c>
      <c r="AG560" s="25">
        <f t="shared" si="675"/>
        <v>19375</v>
      </c>
      <c r="AH560" s="25">
        <f t="shared" si="676"/>
        <v>0</v>
      </c>
      <c r="AI560" s="25">
        <f t="shared" si="677"/>
        <v>19375</v>
      </c>
      <c r="AJ560" s="19" t="s">
        <v>61</v>
      </c>
    </row>
    <row r="561" spans="1:36" outlineLevel="3" x14ac:dyDescent="0.25">
      <c r="A561" s="102" t="s">
        <v>136</v>
      </c>
      <c r="B561" s="10">
        <v>9000</v>
      </c>
      <c r="C561" s="10">
        <v>11650.76</v>
      </c>
      <c r="N561" s="23">
        <f t="shared" si="658"/>
        <v>11650.76</v>
      </c>
      <c r="O561" s="23">
        <f t="shared" si="659"/>
        <v>20650.760000000002</v>
      </c>
      <c r="P561" s="129"/>
      <c r="Q561" s="130">
        <v>0</v>
      </c>
      <c r="R561" s="11">
        <f t="shared" si="660"/>
        <v>11650.76</v>
      </c>
      <c r="S561" s="6">
        <f t="shared" si="661"/>
        <v>0</v>
      </c>
      <c r="T561" s="20">
        <f t="shared" si="662"/>
        <v>11650.76</v>
      </c>
      <c r="U561" s="6">
        <f t="shared" si="663"/>
        <v>0</v>
      </c>
      <c r="V561" s="6">
        <f t="shared" si="664"/>
        <v>0</v>
      </c>
      <c r="W561" s="20">
        <f t="shared" si="665"/>
        <v>0</v>
      </c>
      <c r="X561" s="6">
        <f t="shared" si="666"/>
        <v>11650.76</v>
      </c>
      <c r="Y561" s="6">
        <f t="shared" si="667"/>
        <v>0</v>
      </c>
      <c r="Z561" s="20">
        <f t="shared" si="668"/>
        <v>11650.76</v>
      </c>
      <c r="AA561" s="25">
        <f t="shared" si="669"/>
        <v>20650.760000000002</v>
      </c>
      <c r="AB561" s="25">
        <f t="shared" si="670"/>
        <v>0</v>
      </c>
      <c r="AC561" s="25">
        <f t="shared" si="671"/>
        <v>20650.760000000002</v>
      </c>
      <c r="AD561" s="25">
        <f t="shared" si="672"/>
        <v>0</v>
      </c>
      <c r="AE561" s="25">
        <f t="shared" si="673"/>
        <v>0</v>
      </c>
      <c r="AF561" s="25">
        <f t="shared" si="674"/>
        <v>0</v>
      </c>
      <c r="AG561" s="25">
        <f t="shared" si="675"/>
        <v>20650.760000000002</v>
      </c>
      <c r="AH561" s="25">
        <f t="shared" si="676"/>
        <v>0</v>
      </c>
      <c r="AI561" s="25">
        <f t="shared" si="677"/>
        <v>20650.760000000002</v>
      </c>
      <c r="AJ561" s="19" t="s">
        <v>61</v>
      </c>
    </row>
    <row r="562" spans="1:36" outlineLevel="3" x14ac:dyDescent="0.25">
      <c r="A562" s="102" t="s">
        <v>136</v>
      </c>
      <c r="B562" s="10">
        <v>7100</v>
      </c>
      <c r="C562" s="10">
        <v>12750</v>
      </c>
      <c r="N562" s="23">
        <f t="shared" si="658"/>
        <v>12750</v>
      </c>
      <c r="O562" s="23">
        <f t="shared" si="659"/>
        <v>19850</v>
      </c>
      <c r="P562" s="129"/>
      <c r="Q562" s="130">
        <v>0</v>
      </c>
      <c r="R562" s="11">
        <f t="shared" si="660"/>
        <v>12750</v>
      </c>
      <c r="S562" s="6">
        <f t="shared" si="661"/>
        <v>0</v>
      </c>
      <c r="T562" s="20">
        <f t="shared" si="662"/>
        <v>12750</v>
      </c>
      <c r="U562" s="6">
        <f t="shared" si="663"/>
        <v>0</v>
      </c>
      <c r="V562" s="6">
        <f t="shared" si="664"/>
        <v>0</v>
      </c>
      <c r="W562" s="20">
        <f t="shared" si="665"/>
        <v>0</v>
      </c>
      <c r="X562" s="6">
        <f t="shared" si="666"/>
        <v>12750</v>
      </c>
      <c r="Y562" s="6">
        <f t="shared" si="667"/>
        <v>0</v>
      </c>
      <c r="Z562" s="20">
        <f t="shared" si="668"/>
        <v>12750</v>
      </c>
      <c r="AA562" s="25">
        <f t="shared" si="669"/>
        <v>19850</v>
      </c>
      <c r="AB562" s="25">
        <f t="shared" si="670"/>
        <v>0</v>
      </c>
      <c r="AC562" s="25">
        <f t="shared" si="671"/>
        <v>19850</v>
      </c>
      <c r="AD562" s="25">
        <f t="shared" si="672"/>
        <v>0</v>
      </c>
      <c r="AE562" s="25">
        <f t="shared" si="673"/>
        <v>0</v>
      </c>
      <c r="AF562" s="25">
        <f t="shared" si="674"/>
        <v>0</v>
      </c>
      <c r="AG562" s="25">
        <f t="shared" si="675"/>
        <v>19850</v>
      </c>
      <c r="AH562" s="25">
        <f t="shared" si="676"/>
        <v>0</v>
      </c>
      <c r="AI562" s="25">
        <f t="shared" si="677"/>
        <v>19850</v>
      </c>
      <c r="AJ562" s="19" t="s">
        <v>61</v>
      </c>
    </row>
    <row r="563" spans="1:36" outlineLevel="3" x14ac:dyDescent="0.25">
      <c r="A563" s="102" t="s">
        <v>136</v>
      </c>
      <c r="B563" s="10">
        <v>-209683.63</v>
      </c>
      <c r="C563" s="10">
        <v>-142368.29999999999</v>
      </c>
      <c r="N563" s="23">
        <f t="shared" si="658"/>
        <v>-142368.29999999999</v>
      </c>
      <c r="O563" s="23">
        <f t="shared" si="659"/>
        <v>-352051.93</v>
      </c>
      <c r="P563" s="129"/>
      <c r="Q563" s="130">
        <v>0</v>
      </c>
      <c r="R563" s="11">
        <f t="shared" si="660"/>
        <v>-142368.29999999999</v>
      </c>
      <c r="S563" s="6">
        <f t="shared" si="661"/>
        <v>0</v>
      </c>
      <c r="T563" s="20">
        <f t="shared" si="662"/>
        <v>-142368.29999999999</v>
      </c>
      <c r="U563" s="6">
        <f t="shared" si="663"/>
        <v>0</v>
      </c>
      <c r="V563" s="6">
        <f t="shared" si="664"/>
        <v>0</v>
      </c>
      <c r="W563" s="20">
        <f t="shared" si="665"/>
        <v>0</v>
      </c>
      <c r="X563" s="6">
        <f t="shared" si="666"/>
        <v>-142368.29999999999</v>
      </c>
      <c r="Y563" s="6">
        <f t="shared" si="667"/>
        <v>0</v>
      </c>
      <c r="Z563" s="20">
        <f t="shared" si="668"/>
        <v>-142368.29999999999</v>
      </c>
      <c r="AA563" s="25">
        <f t="shared" si="669"/>
        <v>-352051.93</v>
      </c>
      <c r="AB563" s="25">
        <f t="shared" si="670"/>
        <v>0</v>
      </c>
      <c r="AC563" s="25">
        <f t="shared" si="671"/>
        <v>-352051.93</v>
      </c>
      <c r="AD563" s="25">
        <f t="shared" si="672"/>
        <v>0</v>
      </c>
      <c r="AE563" s="25">
        <f t="shared" si="673"/>
        <v>0</v>
      </c>
      <c r="AF563" s="25">
        <f t="shared" si="674"/>
        <v>0</v>
      </c>
      <c r="AG563" s="25">
        <f t="shared" si="675"/>
        <v>-352051.93</v>
      </c>
      <c r="AH563" s="25">
        <f t="shared" si="676"/>
        <v>0</v>
      </c>
      <c r="AI563" s="25">
        <f t="shared" si="677"/>
        <v>-352051.93</v>
      </c>
      <c r="AJ563" s="19" t="s">
        <v>61</v>
      </c>
    </row>
    <row r="564" spans="1:36" outlineLevel="3" x14ac:dyDescent="0.25">
      <c r="A564" s="102" t="s">
        <v>136</v>
      </c>
      <c r="B564" s="10">
        <v>6589.26</v>
      </c>
      <c r="C564" s="10"/>
      <c r="N564" s="23">
        <f t="shared" si="658"/>
        <v>0</v>
      </c>
      <c r="O564" s="23">
        <f t="shared" si="659"/>
        <v>6589.26</v>
      </c>
      <c r="P564" s="129"/>
      <c r="Q564" s="130">
        <v>0</v>
      </c>
      <c r="R564" s="11">
        <f t="shared" si="660"/>
        <v>0</v>
      </c>
      <c r="S564" s="6">
        <f t="shared" si="661"/>
        <v>0</v>
      </c>
      <c r="T564" s="20">
        <f t="shared" si="662"/>
        <v>0</v>
      </c>
      <c r="U564" s="6">
        <f t="shared" si="663"/>
        <v>0</v>
      </c>
      <c r="V564" s="6">
        <f t="shared" si="664"/>
        <v>0</v>
      </c>
      <c r="W564" s="20">
        <f t="shared" si="665"/>
        <v>0</v>
      </c>
      <c r="X564" s="6">
        <f t="shared" si="666"/>
        <v>0</v>
      </c>
      <c r="Y564" s="6">
        <f t="shared" si="667"/>
        <v>0</v>
      </c>
      <c r="Z564" s="20">
        <f t="shared" si="668"/>
        <v>0</v>
      </c>
      <c r="AA564" s="25">
        <f t="shared" si="669"/>
        <v>6589.26</v>
      </c>
      <c r="AB564" s="25">
        <f t="shared" si="670"/>
        <v>0</v>
      </c>
      <c r="AC564" s="25">
        <f t="shared" si="671"/>
        <v>6589.26</v>
      </c>
      <c r="AD564" s="25">
        <f t="shared" si="672"/>
        <v>0</v>
      </c>
      <c r="AE564" s="25">
        <f t="shared" si="673"/>
        <v>0</v>
      </c>
      <c r="AF564" s="25">
        <f t="shared" si="674"/>
        <v>0</v>
      </c>
      <c r="AG564" s="25">
        <f t="shared" si="675"/>
        <v>6589.26</v>
      </c>
      <c r="AH564" s="25">
        <f t="shared" si="676"/>
        <v>0</v>
      </c>
      <c r="AI564" s="25">
        <f t="shared" si="677"/>
        <v>6589.26</v>
      </c>
      <c r="AJ564" s="19" t="s">
        <v>61</v>
      </c>
    </row>
    <row r="565" spans="1:36" outlineLevel="3" x14ac:dyDescent="0.25">
      <c r="A565" s="102" t="s">
        <v>136</v>
      </c>
      <c r="B565" s="10">
        <v>130000</v>
      </c>
      <c r="C565" s="10"/>
      <c r="N565" s="23">
        <f t="shared" si="658"/>
        <v>0</v>
      </c>
      <c r="O565" s="23">
        <f t="shared" si="659"/>
        <v>130000</v>
      </c>
      <c r="P565" s="129"/>
      <c r="Q565" s="130">
        <v>0</v>
      </c>
      <c r="R565" s="11">
        <f t="shared" si="660"/>
        <v>0</v>
      </c>
      <c r="S565" s="6">
        <f t="shared" si="661"/>
        <v>0</v>
      </c>
      <c r="T565" s="20">
        <f t="shared" si="662"/>
        <v>0</v>
      </c>
      <c r="U565" s="6">
        <f t="shared" si="663"/>
        <v>0</v>
      </c>
      <c r="V565" s="6">
        <f t="shared" si="664"/>
        <v>0</v>
      </c>
      <c r="W565" s="20">
        <f t="shared" si="665"/>
        <v>0</v>
      </c>
      <c r="X565" s="6">
        <f t="shared" si="666"/>
        <v>0</v>
      </c>
      <c r="Y565" s="6">
        <f t="shared" si="667"/>
        <v>0</v>
      </c>
      <c r="Z565" s="20">
        <f t="shared" si="668"/>
        <v>0</v>
      </c>
      <c r="AA565" s="25">
        <f t="shared" si="669"/>
        <v>130000</v>
      </c>
      <c r="AB565" s="25">
        <f t="shared" si="670"/>
        <v>0</v>
      </c>
      <c r="AC565" s="25">
        <f t="shared" si="671"/>
        <v>130000</v>
      </c>
      <c r="AD565" s="25">
        <f t="shared" si="672"/>
        <v>0</v>
      </c>
      <c r="AE565" s="25">
        <f t="shared" si="673"/>
        <v>0</v>
      </c>
      <c r="AF565" s="25">
        <f t="shared" si="674"/>
        <v>0</v>
      </c>
      <c r="AG565" s="25">
        <f t="shared" si="675"/>
        <v>130000</v>
      </c>
      <c r="AH565" s="25">
        <f t="shared" si="676"/>
        <v>0</v>
      </c>
      <c r="AI565" s="25">
        <f t="shared" si="677"/>
        <v>130000</v>
      </c>
      <c r="AJ565" s="19" t="s">
        <v>61</v>
      </c>
    </row>
    <row r="566" spans="1:36" outlineLevel="2" x14ac:dyDescent="0.25">
      <c r="A566" s="102"/>
      <c r="B566" s="108"/>
      <c r="C566" s="108"/>
      <c r="D566" s="101"/>
      <c r="E566" s="101"/>
      <c r="F566" s="101"/>
      <c r="G566" s="101"/>
      <c r="H566" s="101"/>
      <c r="I566" s="101"/>
      <c r="J566" s="101"/>
      <c r="K566" s="101"/>
      <c r="L566" s="101"/>
      <c r="M566" s="101"/>
      <c r="N566" s="109"/>
      <c r="O566" s="109"/>
      <c r="P566" s="129"/>
      <c r="Q566" s="130"/>
      <c r="R566" s="11">
        <f t="shared" ref="R566:Z566" si="678">SUBTOTAL(9,R557:R565)</f>
        <v>-14827.199999999997</v>
      </c>
      <c r="S566" s="6">
        <f t="shared" si="678"/>
        <v>0</v>
      </c>
      <c r="T566" s="20">
        <f t="shared" si="678"/>
        <v>-14827.199999999997</v>
      </c>
      <c r="U566" s="6">
        <f t="shared" si="678"/>
        <v>0</v>
      </c>
      <c r="V566" s="6">
        <f t="shared" si="678"/>
        <v>0</v>
      </c>
      <c r="W566" s="20">
        <f t="shared" si="678"/>
        <v>0</v>
      </c>
      <c r="X566" s="6">
        <f t="shared" si="678"/>
        <v>-14827.199999999997</v>
      </c>
      <c r="Y566" s="6">
        <f t="shared" si="678"/>
        <v>0</v>
      </c>
      <c r="Z566" s="20">
        <f t="shared" si="678"/>
        <v>-14827.199999999997</v>
      </c>
      <c r="AA566" s="25"/>
      <c r="AB566" s="25"/>
      <c r="AC566" s="25"/>
      <c r="AD566" s="25"/>
      <c r="AE566" s="25"/>
      <c r="AF566" s="25"/>
      <c r="AG566" s="25"/>
      <c r="AH566" s="25"/>
      <c r="AI566" s="25"/>
      <c r="AJ566" s="131" t="s">
        <v>276</v>
      </c>
    </row>
    <row r="567" spans="1:36" outlineLevel="3" x14ac:dyDescent="0.25">
      <c r="A567" s="102" t="s">
        <v>136</v>
      </c>
      <c r="B567" s="10">
        <v>5890.07</v>
      </c>
      <c r="C567" s="10">
        <v>4348.2299999999996</v>
      </c>
      <c r="N567" s="23">
        <f>C567</f>
        <v>4348.2299999999996</v>
      </c>
      <c r="O567" s="23">
        <f>SUM(B567:M567)</f>
        <v>10238.299999999999</v>
      </c>
      <c r="P567" s="129"/>
      <c r="Q567" s="130">
        <v>1</v>
      </c>
      <c r="R567" s="11">
        <f>IF(LEFT(AJ567,6)="Direct",N567,0)</f>
        <v>4348.2299999999996</v>
      </c>
      <c r="S567" s="6">
        <f>N567-R567</f>
        <v>0</v>
      </c>
      <c r="T567" s="20">
        <f>R567+S567</f>
        <v>4348.2299999999996</v>
      </c>
      <c r="U567" s="6">
        <f>IF(LEFT(AJ567,9)="direct-wa", N567,0)</f>
        <v>4348.2299999999996</v>
      </c>
      <c r="V567" s="6">
        <f>IF(AJ567="direct-wa",0,N567*Q567)</f>
        <v>0</v>
      </c>
      <c r="W567" s="20">
        <f>U567+V567</f>
        <v>4348.2299999999996</v>
      </c>
      <c r="X567" s="6">
        <f>IF(LEFT(AJ567,9)="direct-or",N567,0)</f>
        <v>0</v>
      </c>
      <c r="Y567" s="6">
        <f>S567-V567</f>
        <v>0</v>
      </c>
      <c r="Z567" s="20">
        <f>X567+Y567</f>
        <v>0</v>
      </c>
      <c r="AA567" s="25">
        <f>IF(LEFT(AJ567,6)="Direct",O567,0)</f>
        <v>10238.299999999999</v>
      </c>
      <c r="AB567" s="25">
        <f>O567-AA567</f>
        <v>0</v>
      </c>
      <c r="AC567" s="25">
        <f>AA567+AB567</f>
        <v>10238.299999999999</v>
      </c>
      <c r="AD567" s="25">
        <f>IF(LEFT(AJ567,9)="direct-wa", O567,0)</f>
        <v>10238.299999999999</v>
      </c>
      <c r="AE567" s="25">
        <f>IF(AJ567="direct-wa",0,O567*Q567)</f>
        <v>0</v>
      </c>
      <c r="AF567" s="25">
        <f>AD567+AE567</f>
        <v>10238.299999999999</v>
      </c>
      <c r="AG567" s="25">
        <f>IF(LEFT(AJ567,9)="direct-or",O567,0)</f>
        <v>0</v>
      </c>
      <c r="AH567" s="25">
        <f>AB567-AE567</f>
        <v>0</v>
      </c>
      <c r="AI567" s="25">
        <f>AG567+AH567</f>
        <v>0</v>
      </c>
      <c r="AJ567" s="19" t="s">
        <v>66</v>
      </c>
    </row>
    <row r="568" spans="1:36" outlineLevel="2" x14ac:dyDescent="0.25">
      <c r="A568" s="102"/>
      <c r="B568" s="108"/>
      <c r="C568" s="108"/>
      <c r="D568" s="101"/>
      <c r="E568" s="101"/>
      <c r="F568" s="101"/>
      <c r="G568" s="101"/>
      <c r="H568" s="101"/>
      <c r="I568" s="101"/>
      <c r="J568" s="101"/>
      <c r="K568" s="101"/>
      <c r="L568" s="101"/>
      <c r="M568" s="101"/>
      <c r="N568" s="109"/>
      <c r="O568" s="109"/>
      <c r="P568" s="129"/>
      <c r="Q568" s="130"/>
      <c r="R568" s="11">
        <f t="shared" ref="R568:Z568" si="679">SUBTOTAL(9,R567:R567)</f>
        <v>4348.2299999999996</v>
      </c>
      <c r="S568" s="6">
        <f t="shared" si="679"/>
        <v>0</v>
      </c>
      <c r="T568" s="20">
        <f t="shared" si="679"/>
        <v>4348.2299999999996</v>
      </c>
      <c r="U568" s="6">
        <f t="shared" si="679"/>
        <v>4348.2299999999996</v>
      </c>
      <c r="V568" s="6">
        <f t="shared" si="679"/>
        <v>0</v>
      </c>
      <c r="W568" s="20">
        <f t="shared" si="679"/>
        <v>4348.2299999999996</v>
      </c>
      <c r="X568" s="6">
        <f t="shared" si="679"/>
        <v>0</v>
      </c>
      <c r="Y568" s="6">
        <f t="shared" si="679"/>
        <v>0</v>
      </c>
      <c r="Z568" s="20">
        <f t="shared" si="679"/>
        <v>0</v>
      </c>
      <c r="AA568" s="25"/>
      <c r="AB568" s="25"/>
      <c r="AC568" s="25"/>
      <c r="AD568" s="25"/>
      <c r="AE568" s="25"/>
      <c r="AF568" s="25"/>
      <c r="AG568" s="25"/>
      <c r="AH568" s="25"/>
      <c r="AI568" s="25"/>
      <c r="AJ568" s="131" t="s">
        <v>272</v>
      </c>
    </row>
    <row r="569" spans="1:36" outlineLevel="1" x14ac:dyDescent="0.25">
      <c r="A569" s="128" t="s">
        <v>135</v>
      </c>
      <c r="B569" s="132"/>
      <c r="C569" s="132"/>
      <c r="D569" s="120"/>
      <c r="E569" s="120"/>
      <c r="F569" s="120"/>
      <c r="G569" s="120"/>
      <c r="H569" s="120"/>
      <c r="I569" s="120"/>
      <c r="J569" s="120"/>
      <c r="K569" s="120"/>
      <c r="L569" s="120"/>
      <c r="M569" s="120"/>
      <c r="N569" s="121"/>
      <c r="O569" s="121"/>
      <c r="P569" s="133"/>
      <c r="Q569" s="134"/>
      <c r="R569" s="124">
        <f t="shared" ref="R569:Z569" si="680">SUBTOTAL(9,R530:R567)</f>
        <v>-10478.969999999998</v>
      </c>
      <c r="S569" s="125">
        <f t="shared" si="680"/>
        <v>180908.22999999998</v>
      </c>
      <c r="T569" s="126">
        <f t="shared" si="680"/>
        <v>170429.26000000004</v>
      </c>
      <c r="U569" s="125">
        <f t="shared" si="680"/>
        <v>4348.2299999999996</v>
      </c>
      <c r="V569" s="125">
        <f t="shared" si="680"/>
        <v>17123.111519999999</v>
      </c>
      <c r="W569" s="126">
        <f t="shared" si="680"/>
        <v>21471.341519999998</v>
      </c>
      <c r="X569" s="125">
        <f t="shared" si="680"/>
        <v>-14827.199999999997</v>
      </c>
      <c r="Y569" s="125">
        <f t="shared" si="680"/>
        <v>163785.11848</v>
      </c>
      <c r="Z569" s="126">
        <f t="shared" si="680"/>
        <v>148957.91848000005</v>
      </c>
      <c r="AA569" s="125"/>
      <c r="AB569" s="125"/>
      <c r="AC569" s="125"/>
      <c r="AD569" s="125"/>
      <c r="AE569" s="125"/>
      <c r="AF569" s="125"/>
      <c r="AG569" s="125"/>
      <c r="AH569" s="125"/>
      <c r="AI569" s="125"/>
      <c r="AJ569" s="135"/>
    </row>
    <row r="570" spans="1:36" outlineLevel="3" x14ac:dyDescent="0.25">
      <c r="A570" s="102" t="s">
        <v>138</v>
      </c>
      <c r="B570" s="10">
        <v>48486.02</v>
      </c>
      <c r="C570" s="10">
        <v>50409.440000000002</v>
      </c>
      <c r="N570" s="23">
        <f t="shared" ref="N570:N575" si="681">C570</f>
        <v>50409.440000000002</v>
      </c>
      <c r="O570" s="23">
        <f t="shared" ref="O570:O575" si="682">SUM(B570:M570)</f>
        <v>98895.459999999992</v>
      </c>
      <c r="P570" s="129"/>
      <c r="Q570" s="130">
        <v>0.1086</v>
      </c>
      <c r="R570" s="11">
        <f t="shared" ref="R570:R575" si="683">IF(LEFT(AJ570,6)="Direct",N570,0)</f>
        <v>0</v>
      </c>
      <c r="S570" s="6">
        <f t="shared" ref="S570:S575" si="684">N570-R570</f>
        <v>50409.440000000002</v>
      </c>
      <c r="T570" s="20">
        <f t="shared" ref="T570:T575" si="685">R570+S570</f>
        <v>50409.440000000002</v>
      </c>
      <c r="U570" s="6">
        <f t="shared" ref="U570:U575" si="686">IF(LEFT(AJ570,9)="direct-wa", N570,0)</f>
        <v>0</v>
      </c>
      <c r="V570" s="6">
        <f t="shared" ref="V570:V575" si="687">IF(AJ570="direct-wa",0,N570*Q570)</f>
        <v>5474.4651840000006</v>
      </c>
      <c r="W570" s="20">
        <f t="shared" ref="W570:W575" si="688">U570+V570</f>
        <v>5474.4651840000006</v>
      </c>
      <c r="X570" s="6">
        <f t="shared" ref="X570:X575" si="689">IF(LEFT(AJ570,9)="direct-or",N570,0)</f>
        <v>0</v>
      </c>
      <c r="Y570" s="6">
        <f t="shared" ref="Y570:Y575" si="690">S570-V570</f>
        <v>44934.974816000002</v>
      </c>
      <c r="Z570" s="20">
        <f t="shared" ref="Z570:Z575" si="691">X570+Y570</f>
        <v>44934.974816000002</v>
      </c>
      <c r="AA570" s="25">
        <f t="shared" ref="AA570:AA575" si="692">IF(LEFT(AJ570,6)="Direct",O570,0)</f>
        <v>0</v>
      </c>
      <c r="AB570" s="25">
        <f t="shared" ref="AB570:AB575" si="693">O570-AA570</f>
        <v>98895.459999999992</v>
      </c>
      <c r="AC570" s="25">
        <f t="shared" ref="AC570:AC575" si="694">AA570+AB570</f>
        <v>98895.459999999992</v>
      </c>
      <c r="AD570" s="25">
        <f t="shared" ref="AD570:AD575" si="695">IF(LEFT(AJ570,9)="direct-wa", O570,0)</f>
        <v>0</v>
      </c>
      <c r="AE570" s="25">
        <f t="shared" ref="AE570:AE575" si="696">IF(AJ570="direct-wa",0,O570*Q570)</f>
        <v>10740.046956</v>
      </c>
      <c r="AF570" s="25">
        <f t="shared" ref="AF570:AF575" si="697">AD570+AE570</f>
        <v>10740.046956</v>
      </c>
      <c r="AG570" s="25">
        <f t="shared" ref="AG570:AG575" si="698">IF(LEFT(AJ570,9)="direct-or",O570,0)</f>
        <v>0</v>
      </c>
      <c r="AH570" s="25">
        <f t="shared" ref="AH570:AH575" si="699">AB570-AE570</f>
        <v>88155.413043999986</v>
      </c>
      <c r="AI570" s="25">
        <f t="shared" ref="AI570:AI575" si="700">AG570+AH570</f>
        <v>88155.413043999986</v>
      </c>
      <c r="AJ570" s="19" t="s">
        <v>60</v>
      </c>
    </row>
    <row r="571" spans="1:36" outlineLevel="3" x14ac:dyDescent="0.25">
      <c r="A571" s="102" t="s">
        <v>138</v>
      </c>
      <c r="B571" s="10">
        <v>16349</v>
      </c>
      <c r="C571" s="10">
        <v>8946</v>
      </c>
      <c r="N571" s="23">
        <f t="shared" si="681"/>
        <v>8946</v>
      </c>
      <c r="O571" s="23">
        <f t="shared" si="682"/>
        <v>25295</v>
      </c>
      <c r="P571" s="129"/>
      <c r="Q571" s="130">
        <v>0.1086</v>
      </c>
      <c r="R571" s="11">
        <f t="shared" si="683"/>
        <v>0</v>
      </c>
      <c r="S571" s="6">
        <f t="shared" si="684"/>
        <v>8946</v>
      </c>
      <c r="T571" s="20">
        <f t="shared" si="685"/>
        <v>8946</v>
      </c>
      <c r="U571" s="6">
        <f t="shared" si="686"/>
        <v>0</v>
      </c>
      <c r="V571" s="6">
        <f t="shared" si="687"/>
        <v>971.53560000000004</v>
      </c>
      <c r="W571" s="20">
        <f t="shared" si="688"/>
        <v>971.53560000000004</v>
      </c>
      <c r="X571" s="6">
        <f t="shared" si="689"/>
        <v>0</v>
      </c>
      <c r="Y571" s="6">
        <f t="shared" si="690"/>
        <v>7974.4643999999998</v>
      </c>
      <c r="Z571" s="20">
        <f t="shared" si="691"/>
        <v>7974.4643999999998</v>
      </c>
      <c r="AA571" s="25">
        <f t="shared" si="692"/>
        <v>0</v>
      </c>
      <c r="AB571" s="25">
        <f t="shared" si="693"/>
        <v>25295</v>
      </c>
      <c r="AC571" s="25">
        <f t="shared" si="694"/>
        <v>25295</v>
      </c>
      <c r="AD571" s="25">
        <f t="shared" si="695"/>
        <v>0</v>
      </c>
      <c r="AE571" s="25">
        <f t="shared" si="696"/>
        <v>2747.0370000000003</v>
      </c>
      <c r="AF571" s="25">
        <f t="shared" si="697"/>
        <v>2747.0370000000003</v>
      </c>
      <c r="AG571" s="25">
        <f t="shared" si="698"/>
        <v>0</v>
      </c>
      <c r="AH571" s="25">
        <f t="shared" si="699"/>
        <v>22547.963</v>
      </c>
      <c r="AI571" s="25">
        <f t="shared" si="700"/>
        <v>22547.963</v>
      </c>
      <c r="AJ571" s="19" t="s">
        <v>60</v>
      </c>
    </row>
    <row r="572" spans="1:36" outlineLevel="3" x14ac:dyDescent="0.25">
      <c r="A572" s="102" t="s">
        <v>138</v>
      </c>
      <c r="B572" s="10">
        <v>19414.150000000001</v>
      </c>
      <c r="C572" s="10">
        <v>14631.29</v>
      </c>
      <c r="N572" s="23">
        <f t="shared" si="681"/>
        <v>14631.29</v>
      </c>
      <c r="O572" s="23">
        <f t="shared" si="682"/>
        <v>34045.440000000002</v>
      </c>
      <c r="P572" s="129"/>
      <c r="Q572" s="130">
        <v>0.1086</v>
      </c>
      <c r="R572" s="11">
        <f t="shared" si="683"/>
        <v>0</v>
      </c>
      <c r="S572" s="6">
        <f t="shared" si="684"/>
        <v>14631.29</v>
      </c>
      <c r="T572" s="20">
        <f t="shared" si="685"/>
        <v>14631.29</v>
      </c>
      <c r="U572" s="6">
        <f t="shared" si="686"/>
        <v>0</v>
      </c>
      <c r="V572" s="6">
        <f t="shared" si="687"/>
        <v>1588.9580940000001</v>
      </c>
      <c r="W572" s="20">
        <f t="shared" si="688"/>
        <v>1588.9580940000001</v>
      </c>
      <c r="X572" s="6">
        <f t="shared" si="689"/>
        <v>0</v>
      </c>
      <c r="Y572" s="6">
        <f t="shared" si="690"/>
        <v>13042.331906000001</v>
      </c>
      <c r="Z572" s="20">
        <f t="shared" si="691"/>
        <v>13042.331906000001</v>
      </c>
      <c r="AA572" s="25">
        <f t="shared" si="692"/>
        <v>0</v>
      </c>
      <c r="AB572" s="25">
        <f t="shared" si="693"/>
        <v>34045.440000000002</v>
      </c>
      <c r="AC572" s="25">
        <f t="shared" si="694"/>
        <v>34045.440000000002</v>
      </c>
      <c r="AD572" s="25">
        <f t="shared" si="695"/>
        <v>0</v>
      </c>
      <c r="AE572" s="25">
        <f t="shared" si="696"/>
        <v>3697.3347840000001</v>
      </c>
      <c r="AF572" s="25">
        <f t="shared" si="697"/>
        <v>3697.3347840000001</v>
      </c>
      <c r="AG572" s="25">
        <f t="shared" si="698"/>
        <v>0</v>
      </c>
      <c r="AH572" s="25">
        <f t="shared" si="699"/>
        <v>30348.105216000004</v>
      </c>
      <c r="AI572" s="25">
        <f t="shared" si="700"/>
        <v>30348.105216000004</v>
      </c>
      <c r="AJ572" s="19" t="s">
        <v>60</v>
      </c>
    </row>
    <row r="573" spans="1:36" outlineLevel="3" x14ac:dyDescent="0.25">
      <c r="A573" s="102" t="s">
        <v>138</v>
      </c>
      <c r="B573" s="10"/>
      <c r="C573" s="10"/>
      <c r="N573" s="23">
        <f t="shared" si="681"/>
        <v>0</v>
      </c>
      <c r="O573" s="23">
        <f t="shared" si="682"/>
        <v>0</v>
      </c>
      <c r="P573" s="129"/>
      <c r="Q573" s="130">
        <v>0.1086</v>
      </c>
      <c r="R573" s="11">
        <f t="shared" si="683"/>
        <v>0</v>
      </c>
      <c r="S573" s="6">
        <f t="shared" si="684"/>
        <v>0</v>
      </c>
      <c r="T573" s="20">
        <f t="shared" si="685"/>
        <v>0</v>
      </c>
      <c r="U573" s="6">
        <f t="shared" si="686"/>
        <v>0</v>
      </c>
      <c r="V573" s="6">
        <f t="shared" si="687"/>
        <v>0</v>
      </c>
      <c r="W573" s="20">
        <f t="shared" si="688"/>
        <v>0</v>
      </c>
      <c r="X573" s="6">
        <f t="shared" si="689"/>
        <v>0</v>
      </c>
      <c r="Y573" s="6">
        <f t="shared" si="690"/>
        <v>0</v>
      </c>
      <c r="Z573" s="20">
        <f t="shared" si="691"/>
        <v>0</v>
      </c>
      <c r="AA573" s="25">
        <f t="shared" si="692"/>
        <v>0</v>
      </c>
      <c r="AB573" s="25">
        <f t="shared" si="693"/>
        <v>0</v>
      </c>
      <c r="AC573" s="25">
        <f t="shared" si="694"/>
        <v>0</v>
      </c>
      <c r="AD573" s="25">
        <f t="shared" si="695"/>
        <v>0</v>
      </c>
      <c r="AE573" s="25">
        <f t="shared" si="696"/>
        <v>0</v>
      </c>
      <c r="AF573" s="25">
        <f t="shared" si="697"/>
        <v>0</v>
      </c>
      <c r="AG573" s="25">
        <f t="shared" si="698"/>
        <v>0</v>
      </c>
      <c r="AH573" s="25">
        <f t="shared" si="699"/>
        <v>0</v>
      </c>
      <c r="AI573" s="25">
        <f t="shared" si="700"/>
        <v>0</v>
      </c>
      <c r="AJ573" s="19" t="s">
        <v>60</v>
      </c>
    </row>
    <row r="574" spans="1:36" outlineLevel="3" x14ac:dyDescent="0.25">
      <c r="A574" s="102" t="s">
        <v>138</v>
      </c>
      <c r="B574" s="10">
        <v>17209.13</v>
      </c>
      <c r="C574" s="10">
        <v>29541.53</v>
      </c>
      <c r="N574" s="23">
        <f t="shared" si="681"/>
        <v>29541.53</v>
      </c>
      <c r="O574" s="23">
        <f t="shared" si="682"/>
        <v>46750.66</v>
      </c>
      <c r="P574" s="129"/>
      <c r="Q574" s="130">
        <v>0.1086</v>
      </c>
      <c r="R574" s="11">
        <f t="shared" si="683"/>
        <v>0</v>
      </c>
      <c r="S574" s="6">
        <f t="shared" si="684"/>
        <v>29541.53</v>
      </c>
      <c r="T574" s="20">
        <f t="shared" si="685"/>
        <v>29541.53</v>
      </c>
      <c r="U574" s="6">
        <f t="shared" si="686"/>
        <v>0</v>
      </c>
      <c r="V574" s="6">
        <f t="shared" si="687"/>
        <v>3208.2101579999999</v>
      </c>
      <c r="W574" s="20">
        <f t="shared" si="688"/>
        <v>3208.2101579999999</v>
      </c>
      <c r="X574" s="6">
        <f t="shared" si="689"/>
        <v>0</v>
      </c>
      <c r="Y574" s="6">
        <f t="shared" si="690"/>
        <v>26333.319841999997</v>
      </c>
      <c r="Z574" s="20">
        <f t="shared" si="691"/>
        <v>26333.319841999997</v>
      </c>
      <c r="AA574" s="25">
        <f t="shared" si="692"/>
        <v>0</v>
      </c>
      <c r="AB574" s="25">
        <f t="shared" si="693"/>
        <v>46750.66</v>
      </c>
      <c r="AC574" s="25">
        <f t="shared" si="694"/>
        <v>46750.66</v>
      </c>
      <c r="AD574" s="25">
        <f t="shared" si="695"/>
        <v>0</v>
      </c>
      <c r="AE574" s="25">
        <f t="shared" si="696"/>
        <v>5077.1216760000007</v>
      </c>
      <c r="AF574" s="25">
        <f t="shared" si="697"/>
        <v>5077.1216760000007</v>
      </c>
      <c r="AG574" s="25">
        <f t="shared" si="698"/>
        <v>0</v>
      </c>
      <c r="AH574" s="25">
        <f t="shared" si="699"/>
        <v>41673.538324000001</v>
      </c>
      <c r="AI574" s="25">
        <f t="shared" si="700"/>
        <v>41673.538324000001</v>
      </c>
      <c r="AJ574" s="19" t="s">
        <v>60</v>
      </c>
    </row>
    <row r="575" spans="1:36" outlineLevel="3" x14ac:dyDescent="0.25">
      <c r="A575" s="102" t="s">
        <v>138</v>
      </c>
      <c r="B575" s="10"/>
      <c r="C575" s="10"/>
      <c r="N575" s="23">
        <f t="shared" si="681"/>
        <v>0</v>
      </c>
      <c r="O575" s="23">
        <f t="shared" si="682"/>
        <v>0</v>
      </c>
      <c r="P575" s="129"/>
      <c r="Q575" s="130">
        <v>0.1086</v>
      </c>
      <c r="R575" s="11">
        <f t="shared" si="683"/>
        <v>0</v>
      </c>
      <c r="S575" s="6">
        <f t="shared" si="684"/>
        <v>0</v>
      </c>
      <c r="T575" s="20">
        <f t="shared" si="685"/>
        <v>0</v>
      </c>
      <c r="U575" s="6">
        <f t="shared" si="686"/>
        <v>0</v>
      </c>
      <c r="V575" s="6">
        <f t="shared" si="687"/>
        <v>0</v>
      </c>
      <c r="W575" s="20">
        <f t="shared" si="688"/>
        <v>0</v>
      </c>
      <c r="X575" s="6">
        <f t="shared" si="689"/>
        <v>0</v>
      </c>
      <c r="Y575" s="6">
        <f t="shared" si="690"/>
        <v>0</v>
      </c>
      <c r="Z575" s="20">
        <f t="shared" si="691"/>
        <v>0</v>
      </c>
      <c r="AA575" s="25">
        <f t="shared" si="692"/>
        <v>0</v>
      </c>
      <c r="AB575" s="25">
        <f t="shared" si="693"/>
        <v>0</v>
      </c>
      <c r="AC575" s="25">
        <f t="shared" si="694"/>
        <v>0</v>
      </c>
      <c r="AD575" s="25">
        <f t="shared" si="695"/>
        <v>0</v>
      </c>
      <c r="AE575" s="25">
        <f t="shared" si="696"/>
        <v>0</v>
      </c>
      <c r="AF575" s="25">
        <f t="shared" si="697"/>
        <v>0</v>
      </c>
      <c r="AG575" s="25">
        <f t="shared" si="698"/>
        <v>0</v>
      </c>
      <c r="AH575" s="25">
        <f t="shared" si="699"/>
        <v>0</v>
      </c>
      <c r="AI575" s="25">
        <f t="shared" si="700"/>
        <v>0</v>
      </c>
      <c r="AJ575" s="19" t="s">
        <v>60</v>
      </c>
    </row>
    <row r="576" spans="1:36" outlineLevel="2" x14ac:dyDescent="0.25">
      <c r="A576" s="102"/>
      <c r="B576" s="108"/>
      <c r="C576" s="108"/>
      <c r="D576" s="101"/>
      <c r="E576" s="101"/>
      <c r="F576" s="101"/>
      <c r="G576" s="101"/>
      <c r="H576" s="101"/>
      <c r="I576" s="101"/>
      <c r="J576" s="101"/>
      <c r="K576" s="101"/>
      <c r="L576" s="101"/>
      <c r="M576" s="101"/>
      <c r="N576" s="109"/>
      <c r="O576" s="109"/>
      <c r="P576" s="129"/>
      <c r="Q576" s="130"/>
      <c r="R576" s="11">
        <f t="shared" ref="R576:Z576" si="701">SUBTOTAL(9,R570:R575)</f>
        <v>0</v>
      </c>
      <c r="S576" s="6">
        <f t="shared" si="701"/>
        <v>103528.26000000001</v>
      </c>
      <c r="T576" s="20">
        <f t="shared" si="701"/>
        <v>103528.26000000001</v>
      </c>
      <c r="U576" s="6">
        <f t="shared" si="701"/>
        <v>0</v>
      </c>
      <c r="V576" s="6">
        <f t="shared" si="701"/>
        <v>11243.169036000001</v>
      </c>
      <c r="W576" s="20">
        <f t="shared" si="701"/>
        <v>11243.169036000001</v>
      </c>
      <c r="X576" s="6">
        <f t="shared" si="701"/>
        <v>0</v>
      </c>
      <c r="Y576" s="6">
        <f t="shared" si="701"/>
        <v>92285.090964000003</v>
      </c>
      <c r="Z576" s="20">
        <f t="shared" si="701"/>
        <v>92285.090964000003</v>
      </c>
      <c r="AA576" s="25"/>
      <c r="AB576" s="25"/>
      <c r="AC576" s="25"/>
      <c r="AD576" s="25"/>
      <c r="AE576" s="25"/>
      <c r="AF576" s="25"/>
      <c r="AG576" s="25"/>
      <c r="AH576" s="25"/>
      <c r="AI576" s="25"/>
      <c r="AJ576" s="131" t="s">
        <v>266</v>
      </c>
    </row>
    <row r="577" spans="1:36" outlineLevel="1" x14ac:dyDescent="0.25">
      <c r="A577" s="128" t="s">
        <v>137</v>
      </c>
      <c r="B577" s="132"/>
      <c r="C577" s="132"/>
      <c r="D577" s="120"/>
      <c r="E577" s="120"/>
      <c r="F577" s="120"/>
      <c r="G577" s="120"/>
      <c r="H577" s="120"/>
      <c r="I577" s="120"/>
      <c r="J577" s="120"/>
      <c r="K577" s="120"/>
      <c r="L577" s="120"/>
      <c r="M577" s="120"/>
      <c r="N577" s="121"/>
      <c r="O577" s="121"/>
      <c r="P577" s="133"/>
      <c r="Q577" s="134"/>
      <c r="R577" s="124">
        <f t="shared" ref="R577:Z577" si="702">SUBTOTAL(9,R570:R575)</f>
        <v>0</v>
      </c>
      <c r="S577" s="125">
        <f t="shared" si="702"/>
        <v>103528.26000000001</v>
      </c>
      <c r="T577" s="126">
        <f t="shared" si="702"/>
        <v>103528.26000000001</v>
      </c>
      <c r="U577" s="125">
        <f t="shared" si="702"/>
        <v>0</v>
      </c>
      <c r="V577" s="125">
        <f t="shared" si="702"/>
        <v>11243.169036000001</v>
      </c>
      <c r="W577" s="126">
        <f t="shared" si="702"/>
        <v>11243.169036000001</v>
      </c>
      <c r="X577" s="125">
        <f t="shared" si="702"/>
        <v>0</v>
      </c>
      <c r="Y577" s="125">
        <f t="shared" si="702"/>
        <v>92285.090964000003</v>
      </c>
      <c r="Z577" s="126">
        <f t="shared" si="702"/>
        <v>92285.090964000003</v>
      </c>
      <c r="AA577" s="125"/>
      <c r="AB577" s="125"/>
      <c r="AC577" s="125"/>
      <c r="AD577" s="125"/>
      <c r="AE577" s="125"/>
      <c r="AF577" s="125"/>
      <c r="AG577" s="125"/>
      <c r="AH577" s="125"/>
      <c r="AI577" s="125"/>
      <c r="AJ577" s="135"/>
    </row>
    <row r="578" spans="1:36" outlineLevel="3" x14ac:dyDescent="0.25">
      <c r="A578" s="102" t="s">
        <v>140</v>
      </c>
      <c r="B578" s="10">
        <v>16426.12</v>
      </c>
      <c r="C578" s="10">
        <v>18795.689999999999</v>
      </c>
      <c r="N578" s="23">
        <f>C578</f>
        <v>18795.689999999999</v>
      </c>
      <c r="O578" s="23">
        <f>SUM(B578:M578)</f>
        <v>35221.81</v>
      </c>
      <c r="P578" s="129"/>
      <c r="Q578" s="130">
        <v>0.10979999999999999</v>
      </c>
      <c r="R578" s="11">
        <f>IF(LEFT(AJ578,6)="Direct",N578,0)</f>
        <v>0</v>
      </c>
      <c r="S578" s="6">
        <f>N578-R578</f>
        <v>18795.689999999999</v>
      </c>
      <c r="T578" s="20">
        <f>R578+S578</f>
        <v>18795.689999999999</v>
      </c>
      <c r="U578" s="6">
        <f>IF(LEFT(AJ578,9)="direct-wa", N578,0)</f>
        <v>0</v>
      </c>
      <c r="V578" s="6">
        <f>IF(AJ578="direct-wa",0,N578*Q578)</f>
        <v>2063.7667619999997</v>
      </c>
      <c r="W578" s="20">
        <f>U578+V578</f>
        <v>2063.7667619999997</v>
      </c>
      <c r="X578" s="6">
        <f>IF(LEFT(AJ578,9)="direct-or",N578,0)</f>
        <v>0</v>
      </c>
      <c r="Y578" s="6">
        <f>S578-V578</f>
        <v>16731.923237999999</v>
      </c>
      <c r="Z578" s="20">
        <f>X578+Y578</f>
        <v>16731.923237999999</v>
      </c>
      <c r="AA578" s="25">
        <f>IF(LEFT(AJ578,6)="Direct",O578,0)</f>
        <v>0</v>
      </c>
      <c r="AB578" s="25">
        <f>O578-AA578</f>
        <v>35221.81</v>
      </c>
      <c r="AC578" s="25">
        <f>AA578+AB578</f>
        <v>35221.81</v>
      </c>
      <c r="AD578" s="25">
        <f>IF(LEFT(AJ578,9)="direct-wa", O578,0)</f>
        <v>0</v>
      </c>
      <c r="AE578" s="25">
        <f>IF(AJ578="direct-wa",0,O578*Q578)</f>
        <v>3867.3547379999995</v>
      </c>
      <c r="AF578" s="25">
        <f>AD578+AE578</f>
        <v>3867.3547379999995</v>
      </c>
      <c r="AG578" s="25">
        <f>IF(LEFT(AJ578,9)="direct-or",O578,0)</f>
        <v>0</v>
      </c>
      <c r="AH578" s="25">
        <f>AB578-AE578</f>
        <v>31354.455261999999</v>
      </c>
      <c r="AI578" s="25">
        <f>AG578+AH578</f>
        <v>31354.455261999999</v>
      </c>
      <c r="AJ578" s="19" t="s">
        <v>46</v>
      </c>
    </row>
    <row r="579" spans="1:36" outlineLevel="2" x14ac:dyDescent="0.25">
      <c r="A579" s="102"/>
      <c r="B579" s="108"/>
      <c r="C579" s="108"/>
      <c r="D579" s="101"/>
      <c r="E579" s="101"/>
      <c r="F579" s="101"/>
      <c r="G579" s="101"/>
      <c r="H579" s="101"/>
      <c r="I579" s="101"/>
      <c r="J579" s="101"/>
      <c r="K579" s="101"/>
      <c r="L579" s="101"/>
      <c r="M579" s="101"/>
      <c r="N579" s="109"/>
      <c r="O579" s="109"/>
      <c r="P579" s="129"/>
      <c r="Q579" s="130"/>
      <c r="R579" s="11">
        <f t="shared" ref="R579:Z579" si="703">SUBTOTAL(9,R578:R578)</f>
        <v>0</v>
      </c>
      <c r="S579" s="6">
        <f t="shared" si="703"/>
        <v>18795.689999999999</v>
      </c>
      <c r="T579" s="20">
        <f t="shared" si="703"/>
        <v>18795.689999999999</v>
      </c>
      <c r="U579" s="6">
        <f t="shared" si="703"/>
        <v>0</v>
      </c>
      <c r="V579" s="6">
        <f t="shared" si="703"/>
        <v>2063.7667619999997</v>
      </c>
      <c r="W579" s="20">
        <f t="shared" si="703"/>
        <v>2063.7667619999997</v>
      </c>
      <c r="X579" s="6">
        <f t="shared" si="703"/>
        <v>0</v>
      </c>
      <c r="Y579" s="6">
        <f t="shared" si="703"/>
        <v>16731.923237999999</v>
      </c>
      <c r="Z579" s="20">
        <f t="shared" si="703"/>
        <v>16731.923237999999</v>
      </c>
      <c r="AA579" s="25"/>
      <c r="AB579" s="25"/>
      <c r="AC579" s="25"/>
      <c r="AD579" s="25"/>
      <c r="AE579" s="25"/>
      <c r="AF579" s="25"/>
      <c r="AG579" s="25"/>
      <c r="AH579" s="25"/>
      <c r="AI579" s="25"/>
      <c r="AJ579" s="131" t="s">
        <v>284</v>
      </c>
    </row>
    <row r="580" spans="1:36" outlineLevel="1" x14ac:dyDescent="0.25">
      <c r="A580" s="128" t="s">
        <v>139</v>
      </c>
      <c r="B580" s="132"/>
      <c r="C580" s="132"/>
      <c r="D580" s="120"/>
      <c r="E580" s="120"/>
      <c r="F580" s="120"/>
      <c r="G580" s="120"/>
      <c r="H580" s="120"/>
      <c r="I580" s="120"/>
      <c r="J580" s="120"/>
      <c r="K580" s="120"/>
      <c r="L580" s="120"/>
      <c r="M580" s="120"/>
      <c r="N580" s="121"/>
      <c r="O580" s="121"/>
      <c r="P580" s="133"/>
      <c r="Q580" s="134"/>
      <c r="R580" s="124">
        <f t="shared" ref="R580:Z580" si="704">SUBTOTAL(9,R578:R578)</f>
        <v>0</v>
      </c>
      <c r="S580" s="125">
        <f t="shared" si="704"/>
        <v>18795.689999999999</v>
      </c>
      <c r="T580" s="126">
        <f t="shared" si="704"/>
        <v>18795.689999999999</v>
      </c>
      <c r="U580" s="125">
        <f t="shared" si="704"/>
        <v>0</v>
      </c>
      <c r="V580" s="125">
        <f t="shared" si="704"/>
        <v>2063.7667619999997</v>
      </c>
      <c r="W580" s="126">
        <f t="shared" si="704"/>
        <v>2063.7667619999997</v>
      </c>
      <c r="X580" s="125">
        <f t="shared" si="704"/>
        <v>0</v>
      </c>
      <c r="Y580" s="125">
        <f t="shared" si="704"/>
        <v>16731.923237999999</v>
      </c>
      <c r="Z580" s="126">
        <f t="shared" si="704"/>
        <v>16731.923237999999</v>
      </c>
      <c r="AA580" s="125"/>
      <c r="AB580" s="125"/>
      <c r="AC580" s="125"/>
      <c r="AD580" s="125"/>
      <c r="AE580" s="125"/>
      <c r="AF580" s="125"/>
      <c r="AG580" s="125"/>
      <c r="AH580" s="125"/>
      <c r="AI580" s="125"/>
      <c r="AJ580" s="135"/>
    </row>
    <row r="581" spans="1:36" outlineLevel="3" x14ac:dyDescent="0.25">
      <c r="A581" s="102" t="s">
        <v>142</v>
      </c>
      <c r="B581" s="10">
        <v>14471.01</v>
      </c>
      <c r="C581" s="10">
        <v>18923.689999999999</v>
      </c>
      <c r="N581" s="23">
        <f>C581</f>
        <v>18923.689999999999</v>
      </c>
      <c r="O581" s="23">
        <f>SUM(B581:M581)</f>
        <v>33394.699999999997</v>
      </c>
      <c r="P581" s="129"/>
      <c r="Q581" s="130">
        <v>0.1086</v>
      </c>
      <c r="R581" s="11">
        <f>IF(LEFT(AJ581,6)="Direct",N581,0)</f>
        <v>0</v>
      </c>
      <c r="S581" s="6">
        <f>N581-R581</f>
        <v>18923.689999999999</v>
      </c>
      <c r="T581" s="20">
        <f>R581+S581</f>
        <v>18923.689999999999</v>
      </c>
      <c r="U581" s="6">
        <f>IF(LEFT(AJ581,9)="direct-wa", N581,0)</f>
        <v>0</v>
      </c>
      <c r="V581" s="6">
        <f>IF(AJ581="direct-wa",0,N581*Q581)</f>
        <v>2055.1127339999998</v>
      </c>
      <c r="W581" s="20">
        <f>U581+V581</f>
        <v>2055.1127339999998</v>
      </c>
      <c r="X581" s="6">
        <f>IF(LEFT(AJ581,9)="direct-or",N581,0)</f>
        <v>0</v>
      </c>
      <c r="Y581" s="6">
        <f>S581-V581</f>
        <v>16868.577266</v>
      </c>
      <c r="Z581" s="20">
        <f>X581+Y581</f>
        <v>16868.577266</v>
      </c>
      <c r="AA581" s="25">
        <f>IF(LEFT(AJ581,6)="Direct",O581,0)</f>
        <v>0</v>
      </c>
      <c r="AB581" s="25">
        <f>O581-AA581</f>
        <v>33394.699999999997</v>
      </c>
      <c r="AC581" s="25">
        <f>AA581+AB581</f>
        <v>33394.699999999997</v>
      </c>
      <c r="AD581" s="25">
        <f>IF(LEFT(AJ581,9)="direct-wa", O581,0)</f>
        <v>0</v>
      </c>
      <c r="AE581" s="25">
        <f>IF(AJ581="direct-wa",0,O581*Q581)</f>
        <v>3626.6644199999996</v>
      </c>
      <c r="AF581" s="25">
        <f>AD581+AE581</f>
        <v>3626.6644199999996</v>
      </c>
      <c r="AG581" s="25">
        <f>IF(LEFT(AJ581,9)="direct-or",O581,0)</f>
        <v>0</v>
      </c>
      <c r="AH581" s="25">
        <f>AB581-AE581</f>
        <v>29768.035579999996</v>
      </c>
      <c r="AI581" s="25">
        <f>AG581+AH581</f>
        <v>29768.035579999996</v>
      </c>
      <c r="AJ581" s="19" t="s">
        <v>60</v>
      </c>
    </row>
    <row r="582" spans="1:36" outlineLevel="2" x14ac:dyDescent="0.25">
      <c r="A582" s="102"/>
      <c r="B582" s="108"/>
      <c r="C582" s="108"/>
      <c r="D582" s="101"/>
      <c r="E582" s="101"/>
      <c r="F582" s="101"/>
      <c r="G582" s="101"/>
      <c r="H582" s="101"/>
      <c r="I582" s="101"/>
      <c r="J582" s="101"/>
      <c r="K582" s="101"/>
      <c r="L582" s="101"/>
      <c r="M582" s="101"/>
      <c r="N582" s="109"/>
      <c r="O582" s="109"/>
      <c r="P582" s="129"/>
      <c r="Q582" s="130"/>
      <c r="R582" s="11">
        <f t="shared" ref="R582:Z582" si="705">SUBTOTAL(9,R581:R581)</f>
        <v>0</v>
      </c>
      <c r="S582" s="6">
        <f t="shared" si="705"/>
        <v>18923.689999999999</v>
      </c>
      <c r="T582" s="20">
        <f t="shared" si="705"/>
        <v>18923.689999999999</v>
      </c>
      <c r="U582" s="6">
        <f t="shared" si="705"/>
        <v>0</v>
      </c>
      <c r="V582" s="6">
        <f t="shared" si="705"/>
        <v>2055.1127339999998</v>
      </c>
      <c r="W582" s="20">
        <f t="shared" si="705"/>
        <v>2055.1127339999998</v>
      </c>
      <c r="X582" s="6">
        <f t="shared" si="705"/>
        <v>0</v>
      </c>
      <c r="Y582" s="6">
        <f t="shared" si="705"/>
        <v>16868.577266</v>
      </c>
      <c r="Z582" s="20">
        <f t="shared" si="705"/>
        <v>16868.577266</v>
      </c>
      <c r="AA582" s="25"/>
      <c r="AB582" s="25"/>
      <c r="AC582" s="25"/>
      <c r="AD582" s="25"/>
      <c r="AE582" s="25"/>
      <c r="AF582" s="25"/>
      <c r="AG582" s="25"/>
      <c r="AH582" s="25"/>
      <c r="AI582" s="25"/>
      <c r="AJ582" s="131" t="s">
        <v>266</v>
      </c>
    </row>
    <row r="583" spans="1:36" outlineLevel="1" x14ac:dyDescent="0.25">
      <c r="A583" s="128" t="s">
        <v>141</v>
      </c>
      <c r="B583" s="132"/>
      <c r="C583" s="132"/>
      <c r="D583" s="120"/>
      <c r="E583" s="120"/>
      <c r="F583" s="120"/>
      <c r="G583" s="120"/>
      <c r="H583" s="120"/>
      <c r="I583" s="120"/>
      <c r="J583" s="120"/>
      <c r="K583" s="120"/>
      <c r="L583" s="120"/>
      <c r="M583" s="120"/>
      <c r="N583" s="121"/>
      <c r="O583" s="121"/>
      <c r="P583" s="133"/>
      <c r="Q583" s="134"/>
      <c r="R583" s="124">
        <f t="shared" ref="R583:Z583" si="706">SUBTOTAL(9,R581:R581)</f>
        <v>0</v>
      </c>
      <c r="S583" s="125">
        <f t="shared" si="706"/>
        <v>18923.689999999999</v>
      </c>
      <c r="T583" s="126">
        <f t="shared" si="706"/>
        <v>18923.689999999999</v>
      </c>
      <c r="U583" s="125">
        <f t="shared" si="706"/>
        <v>0</v>
      </c>
      <c r="V583" s="125">
        <f t="shared" si="706"/>
        <v>2055.1127339999998</v>
      </c>
      <c r="W583" s="126">
        <f t="shared" si="706"/>
        <v>2055.1127339999998</v>
      </c>
      <c r="X583" s="125">
        <f t="shared" si="706"/>
        <v>0</v>
      </c>
      <c r="Y583" s="125">
        <f t="shared" si="706"/>
        <v>16868.577266</v>
      </c>
      <c r="Z583" s="126">
        <f t="shared" si="706"/>
        <v>16868.577266</v>
      </c>
      <c r="AA583" s="125"/>
      <c r="AB583" s="125"/>
      <c r="AC583" s="125"/>
      <c r="AD583" s="125"/>
      <c r="AE583" s="125"/>
      <c r="AF583" s="125"/>
      <c r="AG583" s="125"/>
      <c r="AH583" s="125"/>
      <c r="AI583" s="125"/>
      <c r="AJ583" s="135"/>
    </row>
    <row r="584" spans="1:36" outlineLevel="3" x14ac:dyDescent="0.25">
      <c r="A584" s="102" t="s">
        <v>144</v>
      </c>
      <c r="B584" s="10"/>
      <c r="C584" s="10">
        <v>18150</v>
      </c>
      <c r="N584" s="23">
        <f>C584</f>
        <v>18150</v>
      </c>
      <c r="O584" s="23">
        <f>SUM(B584:M584)</f>
        <v>18150</v>
      </c>
      <c r="P584" s="129"/>
      <c r="Q584" s="130">
        <v>0.1013</v>
      </c>
      <c r="R584" s="11">
        <f>IF(LEFT(AJ584,6)="Direct",N584,0)</f>
        <v>0</v>
      </c>
      <c r="S584" s="6">
        <f>N584-R584</f>
        <v>18150</v>
      </c>
      <c r="T584" s="20">
        <f>R584+S584</f>
        <v>18150</v>
      </c>
      <c r="U584" s="6">
        <f>IF(LEFT(AJ584,9)="direct-wa", N584,0)</f>
        <v>0</v>
      </c>
      <c r="V584" s="6">
        <f>IF(AJ584="direct-wa",0,N584*Q584)</f>
        <v>1838.595</v>
      </c>
      <c r="W584" s="20">
        <f>U584+V584</f>
        <v>1838.595</v>
      </c>
      <c r="X584" s="6">
        <f>IF(LEFT(AJ584,9)="direct-or",N584,0)</f>
        <v>0</v>
      </c>
      <c r="Y584" s="6">
        <f>S584-V584</f>
        <v>16311.405000000001</v>
      </c>
      <c r="Z584" s="20">
        <f>X584+Y584</f>
        <v>16311.405000000001</v>
      </c>
      <c r="AA584" s="25">
        <f>IF(LEFT(AJ584,6)="Direct",O584,0)</f>
        <v>0</v>
      </c>
      <c r="AB584" s="25">
        <f>O584-AA584</f>
        <v>18150</v>
      </c>
      <c r="AC584" s="25">
        <f>AA584+AB584</f>
        <v>18150</v>
      </c>
      <c r="AD584" s="25">
        <f>IF(LEFT(AJ584,9)="direct-wa", O584,0)</f>
        <v>0</v>
      </c>
      <c r="AE584" s="25">
        <f>IF(AJ584="direct-wa",0,O584*Q584)</f>
        <v>1838.595</v>
      </c>
      <c r="AF584" s="25">
        <f>AD584+AE584</f>
        <v>1838.595</v>
      </c>
      <c r="AG584" s="25">
        <f>IF(LEFT(AJ584,9)="direct-or",O584,0)</f>
        <v>0</v>
      </c>
      <c r="AH584" s="25">
        <f>AB584-AE584</f>
        <v>16311.405000000001</v>
      </c>
      <c r="AI584" s="25">
        <f>AG584+AH584</f>
        <v>16311.405000000001</v>
      </c>
      <c r="AJ584" s="19" t="s">
        <v>52</v>
      </c>
    </row>
    <row r="585" spans="1:36" outlineLevel="3" x14ac:dyDescent="0.25">
      <c r="A585" s="102" t="s">
        <v>144</v>
      </c>
      <c r="B585" s="10">
        <v>79.95</v>
      </c>
      <c r="C585" s="10">
        <v>38.94</v>
      </c>
      <c r="N585" s="23">
        <f>C585</f>
        <v>38.94</v>
      </c>
      <c r="O585" s="23">
        <f>SUM(B585:M585)</f>
        <v>118.89</v>
      </c>
      <c r="P585" s="129"/>
      <c r="Q585" s="130">
        <v>0.1013</v>
      </c>
      <c r="R585" s="11">
        <f>IF(LEFT(AJ585,6)="Direct",N585,0)</f>
        <v>0</v>
      </c>
      <c r="S585" s="6">
        <f>N585-R585</f>
        <v>38.94</v>
      </c>
      <c r="T585" s="20">
        <f>R585+S585</f>
        <v>38.94</v>
      </c>
      <c r="U585" s="6">
        <f>IF(LEFT(AJ585,9)="direct-wa", N585,0)</f>
        <v>0</v>
      </c>
      <c r="V585" s="6">
        <f>IF(AJ585="direct-wa",0,N585*Q585)</f>
        <v>3.9446219999999999</v>
      </c>
      <c r="W585" s="20">
        <f>U585+V585</f>
        <v>3.9446219999999999</v>
      </c>
      <c r="X585" s="6">
        <f>IF(LEFT(AJ585,9)="direct-or",N585,0)</f>
        <v>0</v>
      </c>
      <c r="Y585" s="6">
        <f>S585-V585</f>
        <v>34.995377999999995</v>
      </c>
      <c r="Z585" s="20">
        <f>X585+Y585</f>
        <v>34.995377999999995</v>
      </c>
      <c r="AA585" s="25">
        <f>IF(LEFT(AJ585,6)="Direct",O585,0)</f>
        <v>0</v>
      </c>
      <c r="AB585" s="25">
        <f>O585-AA585</f>
        <v>118.89</v>
      </c>
      <c r="AC585" s="25">
        <f>AA585+AB585</f>
        <v>118.89</v>
      </c>
      <c r="AD585" s="25">
        <f>IF(LEFT(AJ585,9)="direct-wa", O585,0)</f>
        <v>0</v>
      </c>
      <c r="AE585" s="25">
        <f>IF(AJ585="direct-wa",0,O585*Q585)</f>
        <v>12.043557</v>
      </c>
      <c r="AF585" s="25">
        <f>AD585+AE585</f>
        <v>12.043557</v>
      </c>
      <c r="AG585" s="25">
        <f>IF(LEFT(AJ585,9)="direct-or",O585,0)</f>
        <v>0</v>
      </c>
      <c r="AH585" s="25">
        <f>AB585-AE585</f>
        <v>106.84644299999999</v>
      </c>
      <c r="AI585" s="25">
        <f>AG585+AH585</f>
        <v>106.84644299999999</v>
      </c>
      <c r="AJ585" s="19" t="s">
        <v>52</v>
      </c>
    </row>
    <row r="586" spans="1:36" outlineLevel="3" x14ac:dyDescent="0.25">
      <c r="A586" s="102" t="s">
        <v>144</v>
      </c>
      <c r="B586" s="10"/>
      <c r="C586" s="10"/>
      <c r="N586" s="23">
        <f>C586</f>
        <v>0</v>
      </c>
      <c r="O586" s="23">
        <f>SUM(B586:M586)</f>
        <v>0</v>
      </c>
      <c r="P586" s="129"/>
      <c r="Q586" s="130">
        <v>0.1013</v>
      </c>
      <c r="R586" s="11">
        <f>IF(LEFT(AJ586,6)="Direct",N586,0)</f>
        <v>0</v>
      </c>
      <c r="S586" s="6">
        <f>N586-R586</f>
        <v>0</v>
      </c>
      <c r="T586" s="20">
        <f>R586+S586</f>
        <v>0</v>
      </c>
      <c r="U586" s="6">
        <f>IF(LEFT(AJ586,9)="direct-wa", N586,0)</f>
        <v>0</v>
      </c>
      <c r="V586" s="6">
        <f>IF(AJ586="direct-wa",0,N586*Q586)</f>
        <v>0</v>
      </c>
      <c r="W586" s="20">
        <f>U586+V586</f>
        <v>0</v>
      </c>
      <c r="X586" s="6">
        <f>IF(LEFT(AJ586,9)="direct-or",N586,0)</f>
        <v>0</v>
      </c>
      <c r="Y586" s="6">
        <f>S586-V586</f>
        <v>0</v>
      </c>
      <c r="Z586" s="20">
        <f>X586+Y586</f>
        <v>0</v>
      </c>
      <c r="AA586" s="25">
        <f>IF(LEFT(AJ586,6)="Direct",O586,0)</f>
        <v>0</v>
      </c>
      <c r="AB586" s="25">
        <f>O586-AA586</f>
        <v>0</v>
      </c>
      <c r="AC586" s="25">
        <f>AA586+AB586</f>
        <v>0</v>
      </c>
      <c r="AD586" s="25">
        <f>IF(LEFT(AJ586,9)="direct-wa", O586,0)</f>
        <v>0</v>
      </c>
      <c r="AE586" s="25">
        <f>IF(AJ586="direct-wa",0,O586*Q586)</f>
        <v>0</v>
      </c>
      <c r="AF586" s="25">
        <f>AD586+AE586</f>
        <v>0</v>
      </c>
      <c r="AG586" s="25">
        <f>IF(LEFT(AJ586,9)="direct-or",O586,0)</f>
        <v>0</v>
      </c>
      <c r="AH586" s="25">
        <f>AB586-AE586</f>
        <v>0</v>
      </c>
      <c r="AI586" s="25">
        <f>AG586+AH586</f>
        <v>0</v>
      </c>
      <c r="AJ586" s="19" t="s">
        <v>52</v>
      </c>
    </row>
    <row r="587" spans="1:36" outlineLevel="2" x14ac:dyDescent="0.25">
      <c r="A587" s="102"/>
      <c r="B587" s="108"/>
      <c r="C587" s="108"/>
      <c r="D587" s="101"/>
      <c r="E587" s="101"/>
      <c r="F587" s="101"/>
      <c r="G587" s="101"/>
      <c r="H587" s="101"/>
      <c r="I587" s="101"/>
      <c r="J587" s="101"/>
      <c r="K587" s="101"/>
      <c r="L587" s="101"/>
      <c r="M587" s="101"/>
      <c r="N587" s="109"/>
      <c r="O587" s="109"/>
      <c r="P587" s="129"/>
      <c r="Q587" s="130"/>
      <c r="R587" s="11">
        <f t="shared" ref="R587:Z587" si="707">SUBTOTAL(9,R584:R586)</f>
        <v>0</v>
      </c>
      <c r="S587" s="6">
        <f t="shared" si="707"/>
        <v>18188.939999999999</v>
      </c>
      <c r="T587" s="20">
        <f t="shared" si="707"/>
        <v>18188.939999999999</v>
      </c>
      <c r="U587" s="6">
        <f t="shared" si="707"/>
        <v>0</v>
      </c>
      <c r="V587" s="6">
        <f t="shared" si="707"/>
        <v>1842.539622</v>
      </c>
      <c r="W587" s="20">
        <f t="shared" si="707"/>
        <v>1842.539622</v>
      </c>
      <c r="X587" s="6">
        <f t="shared" si="707"/>
        <v>0</v>
      </c>
      <c r="Y587" s="6">
        <f t="shared" si="707"/>
        <v>16346.400378</v>
      </c>
      <c r="Z587" s="20">
        <f t="shared" si="707"/>
        <v>16346.400378</v>
      </c>
      <c r="AA587" s="25"/>
      <c r="AB587" s="25"/>
      <c r="AC587" s="25"/>
      <c r="AD587" s="25"/>
      <c r="AE587" s="25"/>
      <c r="AF587" s="25"/>
      <c r="AG587" s="25"/>
      <c r="AH587" s="25"/>
      <c r="AI587" s="25"/>
      <c r="AJ587" s="131" t="s">
        <v>268</v>
      </c>
    </row>
    <row r="588" spans="1:36" outlineLevel="3" x14ac:dyDescent="0.25">
      <c r="A588" s="102" t="s">
        <v>144</v>
      </c>
      <c r="B588" s="10">
        <v>20918.18</v>
      </c>
      <c r="C588" s="10">
        <v>434.55</v>
      </c>
      <c r="N588" s="23">
        <f t="shared" ref="N588:N614" si="708">C588</f>
        <v>434.55</v>
      </c>
      <c r="O588" s="23">
        <f t="shared" ref="O588:O614" si="709">SUM(B588:M588)</f>
        <v>21352.73</v>
      </c>
      <c r="P588" s="129"/>
      <c r="Q588" s="130">
        <v>0.1086</v>
      </c>
      <c r="R588" s="11">
        <f t="shared" ref="R588:R614" si="710">IF(LEFT(AJ588,6)="Direct",N588,0)</f>
        <v>0</v>
      </c>
      <c r="S588" s="6">
        <f t="shared" ref="S588:S614" si="711">N588-R588</f>
        <v>434.55</v>
      </c>
      <c r="T588" s="20">
        <f t="shared" ref="T588:T614" si="712">R588+S588</f>
        <v>434.55</v>
      </c>
      <c r="U588" s="6">
        <f t="shared" ref="U588:U614" si="713">IF(LEFT(AJ588,9)="direct-wa", N588,0)</f>
        <v>0</v>
      </c>
      <c r="V588" s="6">
        <f t="shared" ref="V588:V614" si="714">IF(AJ588="direct-wa",0,N588*Q588)</f>
        <v>47.192129999999999</v>
      </c>
      <c r="W588" s="20">
        <f t="shared" ref="W588:W614" si="715">U588+V588</f>
        <v>47.192129999999999</v>
      </c>
      <c r="X588" s="6">
        <f t="shared" ref="X588:X614" si="716">IF(LEFT(AJ588,9)="direct-or",N588,0)</f>
        <v>0</v>
      </c>
      <c r="Y588" s="6">
        <f t="shared" ref="Y588:Y614" si="717">S588-V588</f>
        <v>387.35786999999999</v>
      </c>
      <c r="Z588" s="20">
        <f t="shared" ref="Z588:Z614" si="718">X588+Y588</f>
        <v>387.35786999999999</v>
      </c>
      <c r="AA588" s="25">
        <f t="shared" ref="AA588:AA614" si="719">IF(LEFT(AJ588,6)="Direct",O588,0)</f>
        <v>0</v>
      </c>
      <c r="AB588" s="25">
        <f t="shared" ref="AB588:AB614" si="720">O588-AA588</f>
        <v>21352.73</v>
      </c>
      <c r="AC588" s="25">
        <f t="shared" ref="AC588:AC614" si="721">AA588+AB588</f>
        <v>21352.73</v>
      </c>
      <c r="AD588" s="25">
        <f t="shared" ref="AD588:AD614" si="722">IF(LEFT(AJ588,9)="direct-wa", O588,0)</f>
        <v>0</v>
      </c>
      <c r="AE588" s="25">
        <f t="shared" ref="AE588:AE614" si="723">IF(AJ588="direct-wa",0,O588*Q588)</f>
        <v>2318.9064779999999</v>
      </c>
      <c r="AF588" s="25">
        <f t="shared" ref="AF588:AF614" si="724">AD588+AE588</f>
        <v>2318.9064779999999</v>
      </c>
      <c r="AG588" s="25">
        <f t="shared" ref="AG588:AG614" si="725">IF(LEFT(AJ588,9)="direct-or",O588,0)</f>
        <v>0</v>
      </c>
      <c r="AH588" s="25">
        <f t="shared" ref="AH588:AH614" si="726">AB588-AE588</f>
        <v>19033.823521999999</v>
      </c>
      <c r="AI588" s="25">
        <f t="shared" ref="AI588:AI614" si="727">AG588+AH588</f>
        <v>19033.823521999999</v>
      </c>
      <c r="AJ588" s="19" t="s">
        <v>60</v>
      </c>
    </row>
    <row r="589" spans="1:36" outlineLevel="3" x14ac:dyDescent="0.25">
      <c r="A589" s="102" t="s">
        <v>144</v>
      </c>
      <c r="B589" s="10">
        <v>-3148.7</v>
      </c>
      <c r="C589" s="10">
        <v>133.5</v>
      </c>
      <c r="N589" s="23">
        <f t="shared" si="708"/>
        <v>133.5</v>
      </c>
      <c r="O589" s="23">
        <f t="shared" si="709"/>
        <v>-3015.2</v>
      </c>
      <c r="P589" s="129"/>
      <c r="Q589" s="130">
        <v>0.1086</v>
      </c>
      <c r="R589" s="11">
        <f t="shared" si="710"/>
        <v>0</v>
      </c>
      <c r="S589" s="6">
        <f t="shared" si="711"/>
        <v>133.5</v>
      </c>
      <c r="T589" s="20">
        <f t="shared" si="712"/>
        <v>133.5</v>
      </c>
      <c r="U589" s="6">
        <f t="shared" si="713"/>
        <v>0</v>
      </c>
      <c r="V589" s="6">
        <f t="shared" si="714"/>
        <v>14.498100000000001</v>
      </c>
      <c r="W589" s="20">
        <f t="shared" si="715"/>
        <v>14.498100000000001</v>
      </c>
      <c r="X589" s="6">
        <f t="shared" si="716"/>
        <v>0</v>
      </c>
      <c r="Y589" s="6">
        <f t="shared" si="717"/>
        <v>119.00190000000001</v>
      </c>
      <c r="Z589" s="20">
        <f t="shared" si="718"/>
        <v>119.00190000000001</v>
      </c>
      <c r="AA589" s="25">
        <f t="shared" si="719"/>
        <v>0</v>
      </c>
      <c r="AB589" s="25">
        <f t="shared" si="720"/>
        <v>-3015.2</v>
      </c>
      <c r="AC589" s="25">
        <f t="shared" si="721"/>
        <v>-3015.2</v>
      </c>
      <c r="AD589" s="25">
        <f t="shared" si="722"/>
        <v>0</v>
      </c>
      <c r="AE589" s="25">
        <f t="shared" si="723"/>
        <v>-327.45071999999999</v>
      </c>
      <c r="AF589" s="25">
        <f t="shared" si="724"/>
        <v>-327.45071999999999</v>
      </c>
      <c r="AG589" s="25">
        <f t="shared" si="725"/>
        <v>0</v>
      </c>
      <c r="AH589" s="25">
        <f t="shared" si="726"/>
        <v>-2687.74928</v>
      </c>
      <c r="AI589" s="25">
        <f t="shared" si="727"/>
        <v>-2687.74928</v>
      </c>
      <c r="AJ589" s="19" t="s">
        <v>60</v>
      </c>
    </row>
    <row r="590" spans="1:36" outlineLevel="3" x14ac:dyDescent="0.25">
      <c r="A590" s="102" t="s">
        <v>144</v>
      </c>
      <c r="B590" s="10">
        <v>616</v>
      </c>
      <c r="C590" s="10"/>
      <c r="N590" s="23">
        <f t="shared" si="708"/>
        <v>0</v>
      </c>
      <c r="O590" s="23">
        <f t="shared" si="709"/>
        <v>616</v>
      </c>
      <c r="P590" s="129"/>
      <c r="Q590" s="130">
        <v>0.1086</v>
      </c>
      <c r="R590" s="11">
        <f t="shared" si="710"/>
        <v>0</v>
      </c>
      <c r="S590" s="6">
        <f t="shared" si="711"/>
        <v>0</v>
      </c>
      <c r="T590" s="20">
        <f t="shared" si="712"/>
        <v>0</v>
      </c>
      <c r="U590" s="6">
        <f t="shared" si="713"/>
        <v>0</v>
      </c>
      <c r="V590" s="6">
        <f t="shared" si="714"/>
        <v>0</v>
      </c>
      <c r="W590" s="20">
        <f t="shared" si="715"/>
        <v>0</v>
      </c>
      <c r="X590" s="6">
        <f t="shared" si="716"/>
        <v>0</v>
      </c>
      <c r="Y590" s="6">
        <f t="shared" si="717"/>
        <v>0</v>
      </c>
      <c r="Z590" s="20">
        <f t="shared" si="718"/>
        <v>0</v>
      </c>
      <c r="AA590" s="25">
        <f t="shared" si="719"/>
        <v>0</v>
      </c>
      <c r="AB590" s="25">
        <f t="shared" si="720"/>
        <v>616</v>
      </c>
      <c r="AC590" s="25">
        <f t="shared" si="721"/>
        <v>616</v>
      </c>
      <c r="AD590" s="25">
        <f t="shared" si="722"/>
        <v>0</v>
      </c>
      <c r="AE590" s="25">
        <f t="shared" si="723"/>
        <v>66.897599999999997</v>
      </c>
      <c r="AF590" s="25">
        <f t="shared" si="724"/>
        <v>66.897599999999997</v>
      </c>
      <c r="AG590" s="25">
        <f t="shared" si="725"/>
        <v>0</v>
      </c>
      <c r="AH590" s="25">
        <f t="shared" si="726"/>
        <v>549.10239999999999</v>
      </c>
      <c r="AI590" s="25">
        <f t="shared" si="727"/>
        <v>549.10239999999999</v>
      </c>
      <c r="AJ590" s="19" t="s">
        <v>64</v>
      </c>
    </row>
    <row r="591" spans="1:36" outlineLevel="3" x14ac:dyDescent="0.25">
      <c r="A591" s="102" t="s">
        <v>144</v>
      </c>
      <c r="B591" s="10">
        <v>6060.67</v>
      </c>
      <c r="C591" s="10">
        <v>7126.18</v>
      </c>
      <c r="N591" s="23">
        <f t="shared" si="708"/>
        <v>7126.18</v>
      </c>
      <c r="O591" s="23">
        <f t="shared" si="709"/>
        <v>13186.85</v>
      </c>
      <c r="P591" s="129"/>
      <c r="Q591" s="130">
        <v>0.1086</v>
      </c>
      <c r="R591" s="11">
        <f t="shared" si="710"/>
        <v>0</v>
      </c>
      <c r="S591" s="6">
        <f t="shared" si="711"/>
        <v>7126.18</v>
      </c>
      <c r="T591" s="20">
        <f t="shared" si="712"/>
        <v>7126.18</v>
      </c>
      <c r="U591" s="6">
        <f t="shared" si="713"/>
        <v>0</v>
      </c>
      <c r="V591" s="6">
        <f t="shared" si="714"/>
        <v>773.9031480000001</v>
      </c>
      <c r="W591" s="20">
        <f t="shared" si="715"/>
        <v>773.9031480000001</v>
      </c>
      <c r="X591" s="6">
        <f t="shared" si="716"/>
        <v>0</v>
      </c>
      <c r="Y591" s="6">
        <f t="shared" si="717"/>
        <v>6352.276852</v>
      </c>
      <c r="Z591" s="20">
        <f t="shared" si="718"/>
        <v>6352.276852</v>
      </c>
      <c r="AA591" s="25">
        <f t="shared" si="719"/>
        <v>0</v>
      </c>
      <c r="AB591" s="25">
        <f t="shared" si="720"/>
        <v>13186.85</v>
      </c>
      <c r="AC591" s="25">
        <f t="shared" si="721"/>
        <v>13186.85</v>
      </c>
      <c r="AD591" s="25">
        <f t="shared" si="722"/>
        <v>0</v>
      </c>
      <c r="AE591" s="25">
        <f t="shared" si="723"/>
        <v>1432.0919100000001</v>
      </c>
      <c r="AF591" s="25">
        <f t="shared" si="724"/>
        <v>1432.0919100000001</v>
      </c>
      <c r="AG591" s="25">
        <f t="shared" si="725"/>
        <v>0</v>
      </c>
      <c r="AH591" s="25">
        <f t="shared" si="726"/>
        <v>11754.758089999999</v>
      </c>
      <c r="AI591" s="25">
        <f t="shared" si="727"/>
        <v>11754.758089999999</v>
      </c>
      <c r="AJ591" s="19" t="s">
        <v>60</v>
      </c>
    </row>
    <row r="592" spans="1:36" outlineLevel="3" x14ac:dyDescent="0.25">
      <c r="A592" s="102" t="s">
        <v>144</v>
      </c>
      <c r="B592" s="10">
        <v>117714.79</v>
      </c>
      <c r="C592" s="10">
        <v>152993.51999999999</v>
      </c>
      <c r="N592" s="23">
        <f t="shared" si="708"/>
        <v>152993.51999999999</v>
      </c>
      <c r="O592" s="23">
        <f t="shared" si="709"/>
        <v>270708.31</v>
      </c>
      <c r="P592" s="129"/>
      <c r="Q592" s="130">
        <v>0.1086</v>
      </c>
      <c r="R592" s="11">
        <f t="shared" si="710"/>
        <v>0</v>
      </c>
      <c r="S592" s="6">
        <f t="shared" si="711"/>
        <v>152993.51999999999</v>
      </c>
      <c r="T592" s="20">
        <f t="shared" si="712"/>
        <v>152993.51999999999</v>
      </c>
      <c r="U592" s="6">
        <f t="shared" si="713"/>
        <v>0</v>
      </c>
      <c r="V592" s="6">
        <f t="shared" si="714"/>
        <v>16615.096271999999</v>
      </c>
      <c r="W592" s="20">
        <f t="shared" si="715"/>
        <v>16615.096271999999</v>
      </c>
      <c r="X592" s="6">
        <f t="shared" si="716"/>
        <v>0</v>
      </c>
      <c r="Y592" s="6">
        <f t="shared" si="717"/>
        <v>136378.42372799999</v>
      </c>
      <c r="Z592" s="20">
        <f t="shared" si="718"/>
        <v>136378.42372799999</v>
      </c>
      <c r="AA592" s="25">
        <f t="shared" si="719"/>
        <v>0</v>
      </c>
      <c r="AB592" s="25">
        <f t="shared" si="720"/>
        <v>270708.31</v>
      </c>
      <c r="AC592" s="25">
        <f t="shared" si="721"/>
        <v>270708.31</v>
      </c>
      <c r="AD592" s="25">
        <f t="shared" si="722"/>
        <v>0</v>
      </c>
      <c r="AE592" s="25">
        <f t="shared" si="723"/>
        <v>29398.922466</v>
      </c>
      <c r="AF592" s="25">
        <f t="shared" si="724"/>
        <v>29398.922466</v>
      </c>
      <c r="AG592" s="25">
        <f t="shared" si="725"/>
        <v>0</v>
      </c>
      <c r="AH592" s="25">
        <f t="shared" si="726"/>
        <v>241309.38753400001</v>
      </c>
      <c r="AI592" s="25">
        <f t="shared" si="727"/>
        <v>241309.38753400001</v>
      </c>
      <c r="AJ592" s="19" t="s">
        <v>60</v>
      </c>
    </row>
    <row r="593" spans="1:36" outlineLevel="3" x14ac:dyDescent="0.25">
      <c r="A593" s="102" t="s">
        <v>144</v>
      </c>
      <c r="B593" s="10">
        <v>-2.25</v>
      </c>
      <c r="C593" s="10"/>
      <c r="N593" s="23">
        <f t="shared" si="708"/>
        <v>0</v>
      </c>
      <c r="O593" s="23">
        <f t="shared" si="709"/>
        <v>-2.25</v>
      </c>
      <c r="P593" s="129"/>
      <c r="Q593" s="130">
        <v>0.1086</v>
      </c>
      <c r="R593" s="11">
        <f t="shared" si="710"/>
        <v>0</v>
      </c>
      <c r="S593" s="6">
        <f t="shared" si="711"/>
        <v>0</v>
      </c>
      <c r="T593" s="20">
        <f t="shared" si="712"/>
        <v>0</v>
      </c>
      <c r="U593" s="6">
        <f t="shared" si="713"/>
        <v>0</v>
      </c>
      <c r="V593" s="6">
        <f t="shared" si="714"/>
        <v>0</v>
      </c>
      <c r="W593" s="20">
        <f t="shared" si="715"/>
        <v>0</v>
      </c>
      <c r="X593" s="6">
        <f t="shared" si="716"/>
        <v>0</v>
      </c>
      <c r="Y593" s="6">
        <f t="shared" si="717"/>
        <v>0</v>
      </c>
      <c r="Z593" s="20">
        <f t="shared" si="718"/>
        <v>0</v>
      </c>
      <c r="AA593" s="25">
        <f t="shared" si="719"/>
        <v>0</v>
      </c>
      <c r="AB593" s="25">
        <f t="shared" si="720"/>
        <v>-2.25</v>
      </c>
      <c r="AC593" s="25">
        <f t="shared" si="721"/>
        <v>-2.25</v>
      </c>
      <c r="AD593" s="25">
        <f t="shared" si="722"/>
        <v>0</v>
      </c>
      <c r="AE593" s="25">
        <f t="shared" si="723"/>
        <v>-0.24435000000000001</v>
      </c>
      <c r="AF593" s="25">
        <f t="shared" si="724"/>
        <v>-0.24435000000000001</v>
      </c>
      <c r="AG593" s="25">
        <f t="shared" si="725"/>
        <v>0</v>
      </c>
      <c r="AH593" s="25">
        <f t="shared" si="726"/>
        <v>-2.0056500000000002</v>
      </c>
      <c r="AI593" s="25">
        <f t="shared" si="727"/>
        <v>-2.0056500000000002</v>
      </c>
      <c r="AJ593" s="19" t="s">
        <v>60</v>
      </c>
    </row>
    <row r="594" spans="1:36" outlineLevel="3" x14ac:dyDescent="0.25">
      <c r="A594" s="102" t="s">
        <v>144</v>
      </c>
      <c r="B594" s="10">
        <v>4122.5</v>
      </c>
      <c r="C594" s="10">
        <v>4607.5</v>
      </c>
      <c r="N594" s="23">
        <f t="shared" si="708"/>
        <v>4607.5</v>
      </c>
      <c r="O594" s="23">
        <f t="shared" si="709"/>
        <v>8730</v>
      </c>
      <c r="P594" s="129"/>
      <c r="Q594" s="130">
        <v>0.1086</v>
      </c>
      <c r="R594" s="11">
        <f t="shared" si="710"/>
        <v>0</v>
      </c>
      <c r="S594" s="6">
        <f t="shared" si="711"/>
        <v>4607.5</v>
      </c>
      <c r="T594" s="20">
        <f t="shared" si="712"/>
        <v>4607.5</v>
      </c>
      <c r="U594" s="6">
        <f t="shared" si="713"/>
        <v>0</v>
      </c>
      <c r="V594" s="6">
        <f t="shared" si="714"/>
        <v>500.37450000000001</v>
      </c>
      <c r="W594" s="20">
        <f t="shared" si="715"/>
        <v>500.37450000000001</v>
      </c>
      <c r="X594" s="6">
        <f t="shared" si="716"/>
        <v>0</v>
      </c>
      <c r="Y594" s="6">
        <f t="shared" si="717"/>
        <v>4107.1255000000001</v>
      </c>
      <c r="Z594" s="20">
        <f t="shared" si="718"/>
        <v>4107.1255000000001</v>
      </c>
      <c r="AA594" s="25">
        <f t="shared" si="719"/>
        <v>0</v>
      </c>
      <c r="AB594" s="25">
        <f t="shared" si="720"/>
        <v>8730</v>
      </c>
      <c r="AC594" s="25">
        <f t="shared" si="721"/>
        <v>8730</v>
      </c>
      <c r="AD594" s="25">
        <f t="shared" si="722"/>
        <v>0</v>
      </c>
      <c r="AE594" s="25">
        <f t="shared" si="723"/>
        <v>948.07799999999997</v>
      </c>
      <c r="AF594" s="25">
        <f t="shared" si="724"/>
        <v>948.07799999999997</v>
      </c>
      <c r="AG594" s="25">
        <f t="shared" si="725"/>
        <v>0</v>
      </c>
      <c r="AH594" s="25">
        <f t="shared" si="726"/>
        <v>7781.9220000000005</v>
      </c>
      <c r="AI594" s="25">
        <f t="shared" si="727"/>
        <v>7781.9220000000005</v>
      </c>
      <c r="AJ594" s="19" t="s">
        <v>60</v>
      </c>
    </row>
    <row r="595" spans="1:36" outlineLevel="3" x14ac:dyDescent="0.25">
      <c r="A595" s="102" t="s">
        <v>144</v>
      </c>
      <c r="B595" s="10">
        <v>28238.87</v>
      </c>
      <c r="C595" s="10">
        <v>3365.21</v>
      </c>
      <c r="N595" s="23">
        <f t="shared" si="708"/>
        <v>3365.21</v>
      </c>
      <c r="O595" s="23">
        <f t="shared" si="709"/>
        <v>31604.079999999998</v>
      </c>
      <c r="P595" s="129"/>
      <c r="Q595" s="130">
        <v>0.1086</v>
      </c>
      <c r="R595" s="11">
        <f t="shared" si="710"/>
        <v>0</v>
      </c>
      <c r="S595" s="6">
        <f t="shared" si="711"/>
        <v>3365.21</v>
      </c>
      <c r="T595" s="20">
        <f t="shared" si="712"/>
        <v>3365.21</v>
      </c>
      <c r="U595" s="6">
        <f t="shared" si="713"/>
        <v>0</v>
      </c>
      <c r="V595" s="6">
        <f t="shared" si="714"/>
        <v>365.46180600000002</v>
      </c>
      <c r="W595" s="20">
        <f t="shared" si="715"/>
        <v>365.46180600000002</v>
      </c>
      <c r="X595" s="6">
        <f t="shared" si="716"/>
        <v>0</v>
      </c>
      <c r="Y595" s="6">
        <f t="shared" si="717"/>
        <v>2999.7481939999998</v>
      </c>
      <c r="Z595" s="20">
        <f t="shared" si="718"/>
        <v>2999.7481939999998</v>
      </c>
      <c r="AA595" s="25">
        <f t="shared" si="719"/>
        <v>0</v>
      </c>
      <c r="AB595" s="25">
        <f t="shared" si="720"/>
        <v>31604.079999999998</v>
      </c>
      <c r="AC595" s="25">
        <f t="shared" si="721"/>
        <v>31604.079999999998</v>
      </c>
      <c r="AD595" s="25">
        <f t="shared" si="722"/>
        <v>0</v>
      </c>
      <c r="AE595" s="25">
        <f t="shared" si="723"/>
        <v>3432.2030879999998</v>
      </c>
      <c r="AF595" s="25">
        <f t="shared" si="724"/>
        <v>3432.2030879999998</v>
      </c>
      <c r="AG595" s="25">
        <f t="shared" si="725"/>
        <v>0</v>
      </c>
      <c r="AH595" s="25">
        <f t="shared" si="726"/>
        <v>28171.876912</v>
      </c>
      <c r="AI595" s="25">
        <f t="shared" si="727"/>
        <v>28171.876912</v>
      </c>
      <c r="AJ595" s="19" t="s">
        <v>60</v>
      </c>
    </row>
    <row r="596" spans="1:36" outlineLevel="3" x14ac:dyDescent="0.25">
      <c r="A596" s="102" t="s">
        <v>144</v>
      </c>
      <c r="B596" s="10">
        <v>2744</v>
      </c>
      <c r="C596" s="10">
        <v>120.77</v>
      </c>
      <c r="N596" s="23">
        <f t="shared" si="708"/>
        <v>120.77</v>
      </c>
      <c r="O596" s="23">
        <f t="shared" si="709"/>
        <v>2864.77</v>
      </c>
      <c r="P596" s="129"/>
      <c r="Q596" s="130">
        <v>0.1086</v>
      </c>
      <c r="R596" s="11">
        <f t="shared" si="710"/>
        <v>0</v>
      </c>
      <c r="S596" s="6">
        <f t="shared" si="711"/>
        <v>120.77</v>
      </c>
      <c r="T596" s="20">
        <f t="shared" si="712"/>
        <v>120.77</v>
      </c>
      <c r="U596" s="6">
        <f t="shared" si="713"/>
        <v>0</v>
      </c>
      <c r="V596" s="6">
        <f t="shared" si="714"/>
        <v>13.115622</v>
      </c>
      <c r="W596" s="20">
        <f t="shared" si="715"/>
        <v>13.115622</v>
      </c>
      <c r="X596" s="6">
        <f t="shared" si="716"/>
        <v>0</v>
      </c>
      <c r="Y596" s="6">
        <f t="shared" si="717"/>
        <v>107.65437799999999</v>
      </c>
      <c r="Z596" s="20">
        <f t="shared" si="718"/>
        <v>107.65437799999999</v>
      </c>
      <c r="AA596" s="25">
        <f t="shared" si="719"/>
        <v>0</v>
      </c>
      <c r="AB596" s="25">
        <f t="shared" si="720"/>
        <v>2864.77</v>
      </c>
      <c r="AC596" s="25">
        <f t="shared" si="721"/>
        <v>2864.77</v>
      </c>
      <c r="AD596" s="25">
        <f t="shared" si="722"/>
        <v>0</v>
      </c>
      <c r="AE596" s="25">
        <f t="shared" si="723"/>
        <v>311.11402199999998</v>
      </c>
      <c r="AF596" s="25">
        <f t="shared" si="724"/>
        <v>311.11402199999998</v>
      </c>
      <c r="AG596" s="25">
        <f t="shared" si="725"/>
        <v>0</v>
      </c>
      <c r="AH596" s="25">
        <f t="shared" si="726"/>
        <v>2553.6559779999998</v>
      </c>
      <c r="AI596" s="25">
        <f t="shared" si="727"/>
        <v>2553.6559779999998</v>
      </c>
      <c r="AJ596" s="19" t="s">
        <v>60</v>
      </c>
    </row>
    <row r="597" spans="1:36" outlineLevel="3" x14ac:dyDescent="0.25">
      <c r="A597" s="102" t="s">
        <v>144</v>
      </c>
      <c r="B597" s="10">
        <v>3428.06</v>
      </c>
      <c r="C597" s="10">
        <v>1338.94</v>
      </c>
      <c r="N597" s="23">
        <f t="shared" si="708"/>
        <v>1338.94</v>
      </c>
      <c r="O597" s="23">
        <f t="shared" si="709"/>
        <v>4767</v>
      </c>
      <c r="P597" s="129"/>
      <c r="Q597" s="130">
        <v>0.1086</v>
      </c>
      <c r="R597" s="11">
        <f t="shared" si="710"/>
        <v>0</v>
      </c>
      <c r="S597" s="6">
        <f t="shared" si="711"/>
        <v>1338.94</v>
      </c>
      <c r="T597" s="20">
        <f t="shared" si="712"/>
        <v>1338.94</v>
      </c>
      <c r="U597" s="6">
        <f t="shared" si="713"/>
        <v>0</v>
      </c>
      <c r="V597" s="6">
        <f t="shared" si="714"/>
        <v>145.408884</v>
      </c>
      <c r="W597" s="20">
        <f t="shared" si="715"/>
        <v>145.408884</v>
      </c>
      <c r="X597" s="6">
        <f t="shared" si="716"/>
        <v>0</v>
      </c>
      <c r="Y597" s="6">
        <f t="shared" si="717"/>
        <v>1193.5311160000001</v>
      </c>
      <c r="Z597" s="20">
        <f t="shared" si="718"/>
        <v>1193.5311160000001</v>
      </c>
      <c r="AA597" s="25">
        <f t="shared" si="719"/>
        <v>0</v>
      </c>
      <c r="AB597" s="25">
        <f t="shared" si="720"/>
        <v>4767</v>
      </c>
      <c r="AC597" s="25">
        <f t="shared" si="721"/>
        <v>4767</v>
      </c>
      <c r="AD597" s="25">
        <f t="shared" si="722"/>
        <v>0</v>
      </c>
      <c r="AE597" s="25">
        <f t="shared" si="723"/>
        <v>517.69619999999998</v>
      </c>
      <c r="AF597" s="25">
        <f t="shared" si="724"/>
        <v>517.69619999999998</v>
      </c>
      <c r="AG597" s="25">
        <f t="shared" si="725"/>
        <v>0</v>
      </c>
      <c r="AH597" s="25">
        <f t="shared" si="726"/>
        <v>4249.3037999999997</v>
      </c>
      <c r="AI597" s="25">
        <f t="shared" si="727"/>
        <v>4249.3037999999997</v>
      </c>
      <c r="AJ597" s="19" t="s">
        <v>60</v>
      </c>
    </row>
    <row r="598" spans="1:36" outlineLevel="3" x14ac:dyDescent="0.25">
      <c r="A598" s="102" t="s">
        <v>144</v>
      </c>
      <c r="B598" s="10">
        <v>369.9</v>
      </c>
      <c r="C598" s="10"/>
      <c r="N598" s="23">
        <f t="shared" si="708"/>
        <v>0</v>
      </c>
      <c r="O598" s="23">
        <f t="shared" si="709"/>
        <v>369.9</v>
      </c>
      <c r="P598" s="129"/>
      <c r="Q598" s="130">
        <v>0.1086</v>
      </c>
      <c r="R598" s="11">
        <f t="shared" si="710"/>
        <v>0</v>
      </c>
      <c r="S598" s="6">
        <f t="shared" si="711"/>
        <v>0</v>
      </c>
      <c r="T598" s="20">
        <f t="shared" si="712"/>
        <v>0</v>
      </c>
      <c r="U598" s="6">
        <f t="shared" si="713"/>
        <v>0</v>
      </c>
      <c r="V598" s="6">
        <f t="shared" si="714"/>
        <v>0</v>
      </c>
      <c r="W598" s="20">
        <f t="shared" si="715"/>
        <v>0</v>
      </c>
      <c r="X598" s="6">
        <f t="shared" si="716"/>
        <v>0</v>
      </c>
      <c r="Y598" s="6">
        <f t="shared" si="717"/>
        <v>0</v>
      </c>
      <c r="Z598" s="20">
        <f t="shared" si="718"/>
        <v>0</v>
      </c>
      <c r="AA598" s="25">
        <f t="shared" si="719"/>
        <v>0</v>
      </c>
      <c r="AB598" s="25">
        <f t="shared" si="720"/>
        <v>369.9</v>
      </c>
      <c r="AC598" s="25">
        <f t="shared" si="721"/>
        <v>369.9</v>
      </c>
      <c r="AD598" s="25">
        <f t="shared" si="722"/>
        <v>0</v>
      </c>
      <c r="AE598" s="25">
        <f t="shared" si="723"/>
        <v>40.171140000000001</v>
      </c>
      <c r="AF598" s="25">
        <f t="shared" si="724"/>
        <v>40.171140000000001</v>
      </c>
      <c r="AG598" s="25">
        <f t="shared" si="725"/>
        <v>0</v>
      </c>
      <c r="AH598" s="25">
        <f t="shared" si="726"/>
        <v>329.72886</v>
      </c>
      <c r="AI598" s="25">
        <f t="shared" si="727"/>
        <v>329.72886</v>
      </c>
      <c r="AJ598" s="19" t="s">
        <v>60</v>
      </c>
    </row>
    <row r="599" spans="1:36" outlineLevel="3" x14ac:dyDescent="0.25">
      <c r="A599" s="102" t="s">
        <v>144</v>
      </c>
      <c r="B599" s="10">
        <v>-400</v>
      </c>
      <c r="C599" s="10"/>
      <c r="N599" s="23">
        <f t="shared" si="708"/>
        <v>0</v>
      </c>
      <c r="O599" s="23">
        <f t="shared" si="709"/>
        <v>-400</v>
      </c>
      <c r="P599" s="129"/>
      <c r="Q599" s="130">
        <v>0.1086</v>
      </c>
      <c r="R599" s="11">
        <f t="shared" si="710"/>
        <v>0</v>
      </c>
      <c r="S599" s="6">
        <f t="shared" si="711"/>
        <v>0</v>
      </c>
      <c r="T599" s="20">
        <f t="shared" si="712"/>
        <v>0</v>
      </c>
      <c r="U599" s="6">
        <f t="shared" si="713"/>
        <v>0</v>
      </c>
      <c r="V599" s="6">
        <f t="shared" si="714"/>
        <v>0</v>
      </c>
      <c r="W599" s="20">
        <f t="shared" si="715"/>
        <v>0</v>
      </c>
      <c r="X599" s="6">
        <f t="shared" si="716"/>
        <v>0</v>
      </c>
      <c r="Y599" s="6">
        <f t="shared" si="717"/>
        <v>0</v>
      </c>
      <c r="Z599" s="20">
        <f t="shared" si="718"/>
        <v>0</v>
      </c>
      <c r="AA599" s="25">
        <f t="shared" si="719"/>
        <v>0</v>
      </c>
      <c r="AB599" s="25">
        <f t="shared" si="720"/>
        <v>-400</v>
      </c>
      <c r="AC599" s="25">
        <f t="shared" si="721"/>
        <v>-400</v>
      </c>
      <c r="AD599" s="25">
        <f t="shared" si="722"/>
        <v>0</v>
      </c>
      <c r="AE599" s="25">
        <f t="shared" si="723"/>
        <v>-43.44</v>
      </c>
      <c r="AF599" s="25">
        <f t="shared" si="724"/>
        <v>-43.44</v>
      </c>
      <c r="AG599" s="25">
        <f t="shared" si="725"/>
        <v>0</v>
      </c>
      <c r="AH599" s="25">
        <f t="shared" si="726"/>
        <v>-356.56</v>
      </c>
      <c r="AI599" s="25">
        <f t="shared" si="727"/>
        <v>-356.56</v>
      </c>
      <c r="AJ599" s="19" t="s">
        <v>60</v>
      </c>
    </row>
    <row r="600" spans="1:36" outlineLevel="3" x14ac:dyDescent="0.25">
      <c r="A600" s="102" t="s">
        <v>144</v>
      </c>
      <c r="B600" s="10">
        <v>63923.38</v>
      </c>
      <c r="C600" s="10">
        <v>66407.25</v>
      </c>
      <c r="N600" s="23">
        <f t="shared" si="708"/>
        <v>66407.25</v>
      </c>
      <c r="O600" s="23">
        <f t="shared" si="709"/>
        <v>130330.63</v>
      </c>
      <c r="P600" s="129"/>
      <c r="Q600" s="130">
        <v>0.1086</v>
      </c>
      <c r="R600" s="11">
        <f t="shared" si="710"/>
        <v>0</v>
      </c>
      <c r="S600" s="6">
        <f t="shared" si="711"/>
        <v>66407.25</v>
      </c>
      <c r="T600" s="20">
        <f t="shared" si="712"/>
        <v>66407.25</v>
      </c>
      <c r="U600" s="6">
        <f t="shared" si="713"/>
        <v>0</v>
      </c>
      <c r="V600" s="6">
        <f t="shared" si="714"/>
        <v>7211.8273500000005</v>
      </c>
      <c r="W600" s="20">
        <f t="shared" si="715"/>
        <v>7211.8273500000005</v>
      </c>
      <c r="X600" s="6">
        <f t="shared" si="716"/>
        <v>0</v>
      </c>
      <c r="Y600" s="6">
        <f t="shared" si="717"/>
        <v>59195.42265</v>
      </c>
      <c r="Z600" s="20">
        <f t="shared" si="718"/>
        <v>59195.42265</v>
      </c>
      <c r="AA600" s="25">
        <f t="shared" si="719"/>
        <v>0</v>
      </c>
      <c r="AB600" s="25">
        <f t="shared" si="720"/>
        <v>130330.63</v>
      </c>
      <c r="AC600" s="25">
        <f t="shared" si="721"/>
        <v>130330.63</v>
      </c>
      <c r="AD600" s="25">
        <f t="shared" si="722"/>
        <v>0</v>
      </c>
      <c r="AE600" s="25">
        <f t="shared" si="723"/>
        <v>14153.906418</v>
      </c>
      <c r="AF600" s="25">
        <f t="shared" si="724"/>
        <v>14153.906418</v>
      </c>
      <c r="AG600" s="25">
        <f t="shared" si="725"/>
        <v>0</v>
      </c>
      <c r="AH600" s="25">
        <f t="shared" si="726"/>
        <v>116176.72358200001</v>
      </c>
      <c r="AI600" s="25">
        <f t="shared" si="727"/>
        <v>116176.72358200001</v>
      </c>
      <c r="AJ600" s="19" t="s">
        <v>60</v>
      </c>
    </row>
    <row r="601" spans="1:36" outlineLevel="3" x14ac:dyDescent="0.25">
      <c r="A601" s="102" t="s">
        <v>144</v>
      </c>
      <c r="B601" s="10">
        <v>30570.9</v>
      </c>
      <c r="C601" s="10">
        <v>33662.74</v>
      </c>
      <c r="N601" s="23">
        <f t="shared" si="708"/>
        <v>33662.74</v>
      </c>
      <c r="O601" s="23">
        <f t="shared" si="709"/>
        <v>64233.64</v>
      </c>
      <c r="P601" s="129"/>
      <c r="Q601" s="130">
        <v>0.1086</v>
      </c>
      <c r="R601" s="11">
        <f t="shared" si="710"/>
        <v>0</v>
      </c>
      <c r="S601" s="6">
        <f t="shared" si="711"/>
        <v>33662.74</v>
      </c>
      <c r="T601" s="20">
        <f t="shared" si="712"/>
        <v>33662.74</v>
      </c>
      <c r="U601" s="6">
        <f t="shared" si="713"/>
        <v>0</v>
      </c>
      <c r="V601" s="6">
        <f t="shared" si="714"/>
        <v>3655.7735639999996</v>
      </c>
      <c r="W601" s="20">
        <f t="shared" si="715"/>
        <v>3655.7735639999996</v>
      </c>
      <c r="X601" s="6">
        <f t="shared" si="716"/>
        <v>0</v>
      </c>
      <c r="Y601" s="6">
        <f t="shared" si="717"/>
        <v>30006.966435999999</v>
      </c>
      <c r="Z601" s="20">
        <f t="shared" si="718"/>
        <v>30006.966435999999</v>
      </c>
      <c r="AA601" s="25">
        <f t="shared" si="719"/>
        <v>0</v>
      </c>
      <c r="AB601" s="25">
        <f t="shared" si="720"/>
        <v>64233.64</v>
      </c>
      <c r="AC601" s="25">
        <f t="shared" si="721"/>
        <v>64233.64</v>
      </c>
      <c r="AD601" s="25">
        <f t="shared" si="722"/>
        <v>0</v>
      </c>
      <c r="AE601" s="25">
        <f t="shared" si="723"/>
        <v>6975.7733040000003</v>
      </c>
      <c r="AF601" s="25">
        <f t="shared" si="724"/>
        <v>6975.7733040000003</v>
      </c>
      <c r="AG601" s="25">
        <f t="shared" si="725"/>
        <v>0</v>
      </c>
      <c r="AH601" s="25">
        <f t="shared" si="726"/>
        <v>57257.866695999997</v>
      </c>
      <c r="AI601" s="25">
        <f t="shared" si="727"/>
        <v>57257.866695999997</v>
      </c>
      <c r="AJ601" s="19" t="s">
        <v>60</v>
      </c>
    </row>
    <row r="602" spans="1:36" outlineLevel="3" x14ac:dyDescent="0.25">
      <c r="A602" s="102" t="s">
        <v>144</v>
      </c>
      <c r="B602" s="10">
        <v>6211.9</v>
      </c>
      <c r="C602" s="10">
        <v>37039.589999999997</v>
      </c>
      <c r="N602" s="23">
        <f t="shared" si="708"/>
        <v>37039.589999999997</v>
      </c>
      <c r="O602" s="23">
        <f t="shared" si="709"/>
        <v>43251.49</v>
      </c>
      <c r="P602" s="129"/>
      <c r="Q602" s="130">
        <v>0.1086</v>
      </c>
      <c r="R602" s="11">
        <f t="shared" si="710"/>
        <v>0</v>
      </c>
      <c r="S602" s="6">
        <f t="shared" si="711"/>
        <v>37039.589999999997</v>
      </c>
      <c r="T602" s="20">
        <f t="shared" si="712"/>
        <v>37039.589999999997</v>
      </c>
      <c r="U602" s="6">
        <f t="shared" si="713"/>
        <v>0</v>
      </c>
      <c r="V602" s="6">
        <f t="shared" si="714"/>
        <v>4022.4994739999997</v>
      </c>
      <c r="W602" s="20">
        <f t="shared" si="715"/>
        <v>4022.4994739999997</v>
      </c>
      <c r="X602" s="6">
        <f t="shared" si="716"/>
        <v>0</v>
      </c>
      <c r="Y602" s="6">
        <f t="shared" si="717"/>
        <v>33017.090526</v>
      </c>
      <c r="Z602" s="20">
        <f t="shared" si="718"/>
        <v>33017.090526</v>
      </c>
      <c r="AA602" s="25">
        <f t="shared" si="719"/>
        <v>0</v>
      </c>
      <c r="AB602" s="25">
        <f t="shared" si="720"/>
        <v>43251.49</v>
      </c>
      <c r="AC602" s="25">
        <f t="shared" si="721"/>
        <v>43251.49</v>
      </c>
      <c r="AD602" s="25">
        <f t="shared" si="722"/>
        <v>0</v>
      </c>
      <c r="AE602" s="25">
        <f t="shared" si="723"/>
        <v>4697.1118139999999</v>
      </c>
      <c r="AF602" s="25">
        <f t="shared" si="724"/>
        <v>4697.1118139999999</v>
      </c>
      <c r="AG602" s="25">
        <f t="shared" si="725"/>
        <v>0</v>
      </c>
      <c r="AH602" s="25">
        <f t="shared" si="726"/>
        <v>38554.378186000002</v>
      </c>
      <c r="AI602" s="25">
        <f t="shared" si="727"/>
        <v>38554.378186000002</v>
      </c>
      <c r="AJ602" s="19" t="s">
        <v>60</v>
      </c>
    </row>
    <row r="603" spans="1:36" outlineLevel="3" x14ac:dyDescent="0.25">
      <c r="A603" s="102" t="s">
        <v>144</v>
      </c>
      <c r="B603" s="10">
        <v>21651.61</v>
      </c>
      <c r="C603" s="10">
        <v>28964.15</v>
      </c>
      <c r="N603" s="23">
        <f t="shared" si="708"/>
        <v>28964.15</v>
      </c>
      <c r="O603" s="23">
        <f t="shared" si="709"/>
        <v>50615.76</v>
      </c>
      <c r="P603" s="129"/>
      <c r="Q603" s="130">
        <v>0.1086</v>
      </c>
      <c r="R603" s="11">
        <f t="shared" si="710"/>
        <v>0</v>
      </c>
      <c r="S603" s="6">
        <f t="shared" si="711"/>
        <v>28964.15</v>
      </c>
      <c r="T603" s="20">
        <f t="shared" si="712"/>
        <v>28964.15</v>
      </c>
      <c r="U603" s="6">
        <f t="shared" si="713"/>
        <v>0</v>
      </c>
      <c r="V603" s="6">
        <f t="shared" si="714"/>
        <v>3145.5066900000002</v>
      </c>
      <c r="W603" s="20">
        <f t="shared" si="715"/>
        <v>3145.5066900000002</v>
      </c>
      <c r="X603" s="6">
        <f t="shared" si="716"/>
        <v>0</v>
      </c>
      <c r="Y603" s="6">
        <f t="shared" si="717"/>
        <v>25818.643309999999</v>
      </c>
      <c r="Z603" s="20">
        <f t="shared" si="718"/>
        <v>25818.643309999999</v>
      </c>
      <c r="AA603" s="25">
        <f t="shared" si="719"/>
        <v>0</v>
      </c>
      <c r="AB603" s="25">
        <f t="shared" si="720"/>
        <v>50615.76</v>
      </c>
      <c r="AC603" s="25">
        <f t="shared" si="721"/>
        <v>50615.76</v>
      </c>
      <c r="AD603" s="25">
        <f t="shared" si="722"/>
        <v>0</v>
      </c>
      <c r="AE603" s="25">
        <f t="shared" si="723"/>
        <v>5496.8715360000006</v>
      </c>
      <c r="AF603" s="25">
        <f t="shared" si="724"/>
        <v>5496.8715360000006</v>
      </c>
      <c r="AG603" s="25">
        <f t="shared" si="725"/>
        <v>0</v>
      </c>
      <c r="AH603" s="25">
        <f t="shared" si="726"/>
        <v>45118.888464000003</v>
      </c>
      <c r="AI603" s="25">
        <f t="shared" si="727"/>
        <v>45118.888464000003</v>
      </c>
      <c r="AJ603" s="19" t="s">
        <v>60</v>
      </c>
    </row>
    <row r="604" spans="1:36" outlineLevel="3" x14ac:dyDescent="0.25">
      <c r="A604" s="102" t="s">
        <v>144</v>
      </c>
      <c r="B604" s="10">
        <v>-218.23</v>
      </c>
      <c r="C604" s="10">
        <v>2079.65</v>
      </c>
      <c r="N604" s="23">
        <f t="shared" si="708"/>
        <v>2079.65</v>
      </c>
      <c r="O604" s="23">
        <f t="shared" si="709"/>
        <v>1861.42</v>
      </c>
      <c r="P604" s="129"/>
      <c r="Q604" s="130">
        <v>0.1086</v>
      </c>
      <c r="R604" s="11">
        <f t="shared" si="710"/>
        <v>0</v>
      </c>
      <c r="S604" s="6">
        <f t="shared" si="711"/>
        <v>2079.65</v>
      </c>
      <c r="T604" s="20">
        <f t="shared" si="712"/>
        <v>2079.65</v>
      </c>
      <c r="U604" s="6">
        <f t="shared" si="713"/>
        <v>0</v>
      </c>
      <c r="V604" s="6">
        <f t="shared" si="714"/>
        <v>225.84999000000002</v>
      </c>
      <c r="W604" s="20">
        <f t="shared" si="715"/>
        <v>225.84999000000002</v>
      </c>
      <c r="X604" s="6">
        <f t="shared" si="716"/>
        <v>0</v>
      </c>
      <c r="Y604" s="6">
        <f t="shared" si="717"/>
        <v>1853.8000100000002</v>
      </c>
      <c r="Z604" s="20">
        <f t="shared" si="718"/>
        <v>1853.8000100000002</v>
      </c>
      <c r="AA604" s="25">
        <f t="shared" si="719"/>
        <v>0</v>
      </c>
      <c r="AB604" s="25">
        <f t="shared" si="720"/>
        <v>1861.42</v>
      </c>
      <c r="AC604" s="25">
        <f t="shared" si="721"/>
        <v>1861.42</v>
      </c>
      <c r="AD604" s="25">
        <f t="shared" si="722"/>
        <v>0</v>
      </c>
      <c r="AE604" s="25">
        <f t="shared" si="723"/>
        <v>202.15021200000001</v>
      </c>
      <c r="AF604" s="25">
        <f t="shared" si="724"/>
        <v>202.15021200000001</v>
      </c>
      <c r="AG604" s="25">
        <f t="shared" si="725"/>
        <v>0</v>
      </c>
      <c r="AH604" s="25">
        <f t="shared" si="726"/>
        <v>1659.2697880000001</v>
      </c>
      <c r="AI604" s="25">
        <f t="shared" si="727"/>
        <v>1659.2697880000001</v>
      </c>
      <c r="AJ604" s="19" t="s">
        <v>60</v>
      </c>
    </row>
    <row r="605" spans="1:36" outlineLevel="3" x14ac:dyDescent="0.25">
      <c r="A605" s="102" t="s">
        <v>144</v>
      </c>
      <c r="B605" s="10">
        <v>2582.3200000000002</v>
      </c>
      <c r="C605" s="10">
        <v>3404.01</v>
      </c>
      <c r="N605" s="23">
        <f t="shared" si="708"/>
        <v>3404.01</v>
      </c>
      <c r="O605" s="23">
        <f t="shared" si="709"/>
        <v>5986.33</v>
      </c>
      <c r="P605" s="129"/>
      <c r="Q605" s="130">
        <v>0.1086</v>
      </c>
      <c r="R605" s="11">
        <f t="shared" si="710"/>
        <v>0</v>
      </c>
      <c r="S605" s="6">
        <f t="shared" si="711"/>
        <v>3404.01</v>
      </c>
      <c r="T605" s="20">
        <f t="shared" si="712"/>
        <v>3404.01</v>
      </c>
      <c r="U605" s="6">
        <f t="shared" si="713"/>
        <v>0</v>
      </c>
      <c r="V605" s="6">
        <f t="shared" si="714"/>
        <v>369.67548600000003</v>
      </c>
      <c r="W605" s="20">
        <f t="shared" si="715"/>
        <v>369.67548600000003</v>
      </c>
      <c r="X605" s="6">
        <f t="shared" si="716"/>
        <v>0</v>
      </c>
      <c r="Y605" s="6">
        <f t="shared" si="717"/>
        <v>3034.3345140000001</v>
      </c>
      <c r="Z605" s="20">
        <f t="shared" si="718"/>
        <v>3034.3345140000001</v>
      </c>
      <c r="AA605" s="25">
        <f t="shared" si="719"/>
        <v>0</v>
      </c>
      <c r="AB605" s="25">
        <f t="shared" si="720"/>
        <v>5986.33</v>
      </c>
      <c r="AC605" s="25">
        <f t="shared" si="721"/>
        <v>5986.33</v>
      </c>
      <c r="AD605" s="25">
        <f t="shared" si="722"/>
        <v>0</v>
      </c>
      <c r="AE605" s="25">
        <f t="shared" si="723"/>
        <v>650.11543800000004</v>
      </c>
      <c r="AF605" s="25">
        <f t="shared" si="724"/>
        <v>650.11543800000004</v>
      </c>
      <c r="AG605" s="25">
        <f t="shared" si="725"/>
        <v>0</v>
      </c>
      <c r="AH605" s="25">
        <f t="shared" si="726"/>
        <v>5336.2145620000001</v>
      </c>
      <c r="AI605" s="25">
        <f t="shared" si="727"/>
        <v>5336.2145620000001</v>
      </c>
      <c r="AJ605" s="19" t="s">
        <v>60</v>
      </c>
    </row>
    <row r="606" spans="1:36" outlineLevel="3" x14ac:dyDescent="0.25">
      <c r="A606" s="102" t="s">
        <v>144</v>
      </c>
      <c r="B606" s="10"/>
      <c r="C606" s="10">
        <v>18.989999999999998</v>
      </c>
      <c r="N606" s="23">
        <f t="shared" si="708"/>
        <v>18.989999999999998</v>
      </c>
      <c r="O606" s="23">
        <f t="shared" si="709"/>
        <v>18.989999999999998</v>
      </c>
      <c r="P606" s="129"/>
      <c r="Q606" s="130">
        <v>0.1086</v>
      </c>
      <c r="R606" s="11">
        <f t="shared" si="710"/>
        <v>0</v>
      </c>
      <c r="S606" s="6">
        <f t="shared" si="711"/>
        <v>18.989999999999998</v>
      </c>
      <c r="T606" s="20">
        <f t="shared" si="712"/>
        <v>18.989999999999998</v>
      </c>
      <c r="U606" s="6">
        <f t="shared" si="713"/>
        <v>0</v>
      </c>
      <c r="V606" s="6">
        <f t="shared" si="714"/>
        <v>2.0623139999999998</v>
      </c>
      <c r="W606" s="20">
        <f t="shared" si="715"/>
        <v>2.0623139999999998</v>
      </c>
      <c r="X606" s="6">
        <f t="shared" si="716"/>
        <v>0</v>
      </c>
      <c r="Y606" s="6">
        <f t="shared" si="717"/>
        <v>16.927685999999998</v>
      </c>
      <c r="Z606" s="20">
        <f t="shared" si="718"/>
        <v>16.927685999999998</v>
      </c>
      <c r="AA606" s="25">
        <f t="shared" si="719"/>
        <v>0</v>
      </c>
      <c r="AB606" s="25">
        <f t="shared" si="720"/>
        <v>18.989999999999998</v>
      </c>
      <c r="AC606" s="25">
        <f t="shared" si="721"/>
        <v>18.989999999999998</v>
      </c>
      <c r="AD606" s="25">
        <f t="shared" si="722"/>
        <v>0</v>
      </c>
      <c r="AE606" s="25">
        <f t="shared" si="723"/>
        <v>2.0623139999999998</v>
      </c>
      <c r="AF606" s="25">
        <f t="shared" si="724"/>
        <v>2.0623139999999998</v>
      </c>
      <c r="AG606" s="25">
        <f t="shared" si="725"/>
        <v>0</v>
      </c>
      <c r="AH606" s="25">
        <f t="shared" si="726"/>
        <v>16.927685999999998</v>
      </c>
      <c r="AI606" s="25">
        <f t="shared" si="727"/>
        <v>16.927685999999998</v>
      </c>
      <c r="AJ606" s="19" t="s">
        <v>64</v>
      </c>
    </row>
    <row r="607" spans="1:36" outlineLevel="3" x14ac:dyDescent="0.25">
      <c r="A607" s="102" t="s">
        <v>144</v>
      </c>
      <c r="B607" s="10">
        <v>2751.79</v>
      </c>
      <c r="C607" s="10">
        <v>3561.14</v>
      </c>
      <c r="N607" s="23">
        <f t="shared" si="708"/>
        <v>3561.14</v>
      </c>
      <c r="O607" s="23">
        <f t="shared" si="709"/>
        <v>6312.93</v>
      </c>
      <c r="P607" s="129"/>
      <c r="Q607" s="130">
        <v>0.1086</v>
      </c>
      <c r="R607" s="11">
        <f t="shared" si="710"/>
        <v>0</v>
      </c>
      <c r="S607" s="6">
        <f t="shared" si="711"/>
        <v>3561.14</v>
      </c>
      <c r="T607" s="20">
        <f t="shared" si="712"/>
        <v>3561.14</v>
      </c>
      <c r="U607" s="6">
        <f t="shared" si="713"/>
        <v>0</v>
      </c>
      <c r="V607" s="6">
        <f t="shared" si="714"/>
        <v>386.73980399999999</v>
      </c>
      <c r="W607" s="20">
        <f t="shared" si="715"/>
        <v>386.73980399999999</v>
      </c>
      <c r="X607" s="6">
        <f t="shared" si="716"/>
        <v>0</v>
      </c>
      <c r="Y607" s="6">
        <f t="shared" si="717"/>
        <v>3174.4001960000001</v>
      </c>
      <c r="Z607" s="20">
        <f t="shared" si="718"/>
        <v>3174.4001960000001</v>
      </c>
      <c r="AA607" s="25">
        <f t="shared" si="719"/>
        <v>0</v>
      </c>
      <c r="AB607" s="25">
        <f t="shared" si="720"/>
        <v>6312.93</v>
      </c>
      <c r="AC607" s="25">
        <f t="shared" si="721"/>
        <v>6312.93</v>
      </c>
      <c r="AD607" s="25">
        <f t="shared" si="722"/>
        <v>0</v>
      </c>
      <c r="AE607" s="25">
        <f t="shared" si="723"/>
        <v>685.58419800000001</v>
      </c>
      <c r="AF607" s="25">
        <f t="shared" si="724"/>
        <v>685.58419800000001</v>
      </c>
      <c r="AG607" s="25">
        <f t="shared" si="725"/>
        <v>0</v>
      </c>
      <c r="AH607" s="25">
        <f t="shared" si="726"/>
        <v>5627.3458019999998</v>
      </c>
      <c r="AI607" s="25">
        <f t="shared" si="727"/>
        <v>5627.3458019999998</v>
      </c>
      <c r="AJ607" s="19" t="s">
        <v>60</v>
      </c>
    </row>
    <row r="608" spans="1:36" outlineLevel="3" x14ac:dyDescent="0.25">
      <c r="A608" s="102" t="s">
        <v>144</v>
      </c>
      <c r="B608" s="10"/>
      <c r="C608" s="10"/>
      <c r="N608" s="23">
        <f t="shared" si="708"/>
        <v>0</v>
      </c>
      <c r="O608" s="23">
        <f t="shared" si="709"/>
        <v>0</v>
      </c>
      <c r="P608" s="129"/>
      <c r="Q608" s="130">
        <v>0.1086</v>
      </c>
      <c r="R608" s="11">
        <f t="shared" si="710"/>
        <v>0</v>
      </c>
      <c r="S608" s="6">
        <f t="shared" si="711"/>
        <v>0</v>
      </c>
      <c r="T608" s="20">
        <f t="shared" si="712"/>
        <v>0</v>
      </c>
      <c r="U608" s="6">
        <f t="shared" si="713"/>
        <v>0</v>
      </c>
      <c r="V608" s="6">
        <f t="shared" si="714"/>
        <v>0</v>
      </c>
      <c r="W608" s="20">
        <f t="shared" si="715"/>
        <v>0</v>
      </c>
      <c r="X608" s="6">
        <f t="shared" si="716"/>
        <v>0</v>
      </c>
      <c r="Y608" s="6">
        <f t="shared" si="717"/>
        <v>0</v>
      </c>
      <c r="Z608" s="20">
        <f t="shared" si="718"/>
        <v>0</v>
      </c>
      <c r="AA608" s="25">
        <f t="shared" si="719"/>
        <v>0</v>
      </c>
      <c r="AB608" s="25">
        <f t="shared" si="720"/>
        <v>0</v>
      </c>
      <c r="AC608" s="25">
        <f t="shared" si="721"/>
        <v>0</v>
      </c>
      <c r="AD608" s="25">
        <f t="shared" si="722"/>
        <v>0</v>
      </c>
      <c r="AE608" s="25">
        <f t="shared" si="723"/>
        <v>0</v>
      </c>
      <c r="AF608" s="25">
        <f t="shared" si="724"/>
        <v>0</v>
      </c>
      <c r="AG608" s="25">
        <f t="shared" si="725"/>
        <v>0</v>
      </c>
      <c r="AH608" s="25">
        <f t="shared" si="726"/>
        <v>0</v>
      </c>
      <c r="AI608" s="25">
        <f t="shared" si="727"/>
        <v>0</v>
      </c>
      <c r="AJ608" s="19" t="s">
        <v>64</v>
      </c>
    </row>
    <row r="609" spans="1:36" outlineLevel="3" x14ac:dyDescent="0.25">
      <c r="A609" s="102" t="s">
        <v>144</v>
      </c>
      <c r="B609" s="10"/>
      <c r="C609" s="10"/>
      <c r="N609" s="23">
        <f t="shared" si="708"/>
        <v>0</v>
      </c>
      <c r="O609" s="23">
        <f t="shared" si="709"/>
        <v>0</v>
      </c>
      <c r="P609" s="129"/>
      <c r="Q609" s="130">
        <v>0.1086</v>
      </c>
      <c r="R609" s="11">
        <f t="shared" si="710"/>
        <v>0</v>
      </c>
      <c r="S609" s="6">
        <f t="shared" si="711"/>
        <v>0</v>
      </c>
      <c r="T609" s="20">
        <f t="shared" si="712"/>
        <v>0</v>
      </c>
      <c r="U609" s="6">
        <f t="shared" si="713"/>
        <v>0</v>
      </c>
      <c r="V609" s="6">
        <f t="shared" si="714"/>
        <v>0</v>
      </c>
      <c r="W609" s="20">
        <f t="shared" si="715"/>
        <v>0</v>
      </c>
      <c r="X609" s="6">
        <f t="shared" si="716"/>
        <v>0</v>
      </c>
      <c r="Y609" s="6">
        <f t="shared" si="717"/>
        <v>0</v>
      </c>
      <c r="Z609" s="20">
        <f t="shared" si="718"/>
        <v>0</v>
      </c>
      <c r="AA609" s="25">
        <f t="shared" si="719"/>
        <v>0</v>
      </c>
      <c r="AB609" s="25">
        <f t="shared" si="720"/>
        <v>0</v>
      </c>
      <c r="AC609" s="25">
        <f t="shared" si="721"/>
        <v>0</v>
      </c>
      <c r="AD609" s="25">
        <f t="shared" si="722"/>
        <v>0</v>
      </c>
      <c r="AE609" s="25">
        <f t="shared" si="723"/>
        <v>0</v>
      </c>
      <c r="AF609" s="25">
        <f t="shared" si="724"/>
        <v>0</v>
      </c>
      <c r="AG609" s="25">
        <f t="shared" si="725"/>
        <v>0</v>
      </c>
      <c r="AH609" s="25">
        <f t="shared" si="726"/>
        <v>0</v>
      </c>
      <c r="AI609" s="25">
        <f t="shared" si="727"/>
        <v>0</v>
      </c>
      <c r="AJ609" s="19" t="s">
        <v>64</v>
      </c>
    </row>
    <row r="610" spans="1:36" outlineLevel="3" x14ac:dyDescent="0.25">
      <c r="A610" s="102" t="s">
        <v>144</v>
      </c>
      <c r="B610" s="10">
        <v>5</v>
      </c>
      <c r="C610" s="10"/>
      <c r="N610" s="23">
        <f t="shared" si="708"/>
        <v>0</v>
      </c>
      <c r="O610" s="23">
        <f t="shared" si="709"/>
        <v>5</v>
      </c>
      <c r="P610" s="129"/>
      <c r="Q610" s="130">
        <v>0.1086</v>
      </c>
      <c r="R610" s="11">
        <f t="shared" si="710"/>
        <v>0</v>
      </c>
      <c r="S610" s="6">
        <f t="shared" si="711"/>
        <v>0</v>
      </c>
      <c r="T610" s="20">
        <f t="shared" si="712"/>
        <v>0</v>
      </c>
      <c r="U610" s="6">
        <f t="shared" si="713"/>
        <v>0</v>
      </c>
      <c r="V610" s="6">
        <f t="shared" si="714"/>
        <v>0</v>
      </c>
      <c r="W610" s="20">
        <f t="shared" si="715"/>
        <v>0</v>
      </c>
      <c r="X610" s="6">
        <f t="shared" si="716"/>
        <v>0</v>
      </c>
      <c r="Y610" s="6">
        <f t="shared" si="717"/>
        <v>0</v>
      </c>
      <c r="Z610" s="20">
        <f t="shared" si="718"/>
        <v>0</v>
      </c>
      <c r="AA610" s="25">
        <f t="shared" si="719"/>
        <v>0</v>
      </c>
      <c r="AB610" s="25">
        <f t="shared" si="720"/>
        <v>5</v>
      </c>
      <c r="AC610" s="25">
        <f t="shared" si="721"/>
        <v>5</v>
      </c>
      <c r="AD610" s="25">
        <f t="shared" si="722"/>
        <v>0</v>
      </c>
      <c r="AE610" s="25">
        <f t="shared" si="723"/>
        <v>0.54300000000000004</v>
      </c>
      <c r="AF610" s="25">
        <f t="shared" si="724"/>
        <v>0.54300000000000004</v>
      </c>
      <c r="AG610" s="25">
        <f t="shared" si="725"/>
        <v>0</v>
      </c>
      <c r="AH610" s="25">
        <f t="shared" si="726"/>
        <v>4.4569999999999999</v>
      </c>
      <c r="AI610" s="25">
        <f t="shared" si="727"/>
        <v>4.4569999999999999</v>
      </c>
      <c r="AJ610" s="19" t="s">
        <v>64</v>
      </c>
    </row>
    <row r="611" spans="1:36" outlineLevel="3" x14ac:dyDescent="0.25">
      <c r="A611" s="102" t="s">
        <v>144</v>
      </c>
      <c r="B611" s="10"/>
      <c r="C611" s="10"/>
      <c r="N611" s="23">
        <f t="shared" si="708"/>
        <v>0</v>
      </c>
      <c r="O611" s="23">
        <f t="shared" si="709"/>
        <v>0</v>
      </c>
      <c r="P611" s="129"/>
      <c r="Q611" s="130">
        <v>0.1086</v>
      </c>
      <c r="R611" s="11">
        <f t="shared" si="710"/>
        <v>0</v>
      </c>
      <c r="S611" s="6">
        <f t="shared" si="711"/>
        <v>0</v>
      </c>
      <c r="T611" s="20">
        <f t="shared" si="712"/>
        <v>0</v>
      </c>
      <c r="U611" s="6">
        <f t="shared" si="713"/>
        <v>0</v>
      </c>
      <c r="V611" s="6">
        <f t="shared" si="714"/>
        <v>0</v>
      </c>
      <c r="W611" s="20">
        <f t="shared" si="715"/>
        <v>0</v>
      </c>
      <c r="X611" s="6">
        <f t="shared" si="716"/>
        <v>0</v>
      </c>
      <c r="Y611" s="6">
        <f t="shared" si="717"/>
        <v>0</v>
      </c>
      <c r="Z611" s="20">
        <f t="shared" si="718"/>
        <v>0</v>
      </c>
      <c r="AA611" s="25">
        <f t="shared" si="719"/>
        <v>0</v>
      </c>
      <c r="AB611" s="25">
        <f t="shared" si="720"/>
        <v>0</v>
      </c>
      <c r="AC611" s="25">
        <f t="shared" si="721"/>
        <v>0</v>
      </c>
      <c r="AD611" s="25">
        <f t="shared" si="722"/>
        <v>0</v>
      </c>
      <c r="AE611" s="25">
        <f t="shared" si="723"/>
        <v>0</v>
      </c>
      <c r="AF611" s="25">
        <f t="shared" si="724"/>
        <v>0</v>
      </c>
      <c r="AG611" s="25">
        <f t="shared" si="725"/>
        <v>0</v>
      </c>
      <c r="AH611" s="25">
        <f t="shared" si="726"/>
        <v>0</v>
      </c>
      <c r="AI611" s="25">
        <f t="shared" si="727"/>
        <v>0</v>
      </c>
      <c r="AJ611" s="19" t="s">
        <v>64</v>
      </c>
    </row>
    <row r="612" spans="1:36" outlineLevel="3" x14ac:dyDescent="0.25">
      <c r="A612" s="102" t="s">
        <v>144</v>
      </c>
      <c r="B612" s="10"/>
      <c r="C612" s="10"/>
      <c r="N612" s="23">
        <f t="shared" si="708"/>
        <v>0</v>
      </c>
      <c r="O612" s="23">
        <f t="shared" si="709"/>
        <v>0</v>
      </c>
      <c r="P612" s="129"/>
      <c r="Q612" s="130">
        <v>0.1086</v>
      </c>
      <c r="R612" s="11">
        <f t="shared" si="710"/>
        <v>0</v>
      </c>
      <c r="S612" s="6">
        <f t="shared" si="711"/>
        <v>0</v>
      </c>
      <c r="T612" s="20">
        <f t="shared" si="712"/>
        <v>0</v>
      </c>
      <c r="U612" s="6">
        <f t="shared" si="713"/>
        <v>0</v>
      </c>
      <c r="V612" s="6">
        <f t="shared" si="714"/>
        <v>0</v>
      </c>
      <c r="W612" s="20">
        <f t="shared" si="715"/>
        <v>0</v>
      </c>
      <c r="X612" s="6">
        <f t="shared" si="716"/>
        <v>0</v>
      </c>
      <c r="Y612" s="6">
        <f t="shared" si="717"/>
        <v>0</v>
      </c>
      <c r="Z612" s="20">
        <f t="shared" si="718"/>
        <v>0</v>
      </c>
      <c r="AA612" s="25">
        <f t="shared" si="719"/>
        <v>0</v>
      </c>
      <c r="AB612" s="25">
        <f t="shared" si="720"/>
        <v>0</v>
      </c>
      <c r="AC612" s="25">
        <f t="shared" si="721"/>
        <v>0</v>
      </c>
      <c r="AD612" s="25">
        <f t="shared" si="722"/>
        <v>0</v>
      </c>
      <c r="AE612" s="25">
        <f t="shared" si="723"/>
        <v>0</v>
      </c>
      <c r="AF612" s="25">
        <f t="shared" si="724"/>
        <v>0</v>
      </c>
      <c r="AG612" s="25">
        <f t="shared" si="725"/>
        <v>0</v>
      </c>
      <c r="AH612" s="25">
        <f t="shared" si="726"/>
        <v>0</v>
      </c>
      <c r="AI612" s="25">
        <f t="shared" si="727"/>
        <v>0</v>
      </c>
      <c r="AJ612" s="19" t="s">
        <v>64</v>
      </c>
    </row>
    <row r="613" spans="1:36" outlineLevel="3" x14ac:dyDescent="0.25">
      <c r="A613" s="102" t="s">
        <v>144</v>
      </c>
      <c r="B613" s="10"/>
      <c r="C613" s="10"/>
      <c r="N613" s="23">
        <f t="shared" si="708"/>
        <v>0</v>
      </c>
      <c r="O613" s="23">
        <f t="shared" si="709"/>
        <v>0</v>
      </c>
      <c r="P613" s="129"/>
      <c r="Q613" s="130">
        <v>0.1086</v>
      </c>
      <c r="R613" s="11">
        <f t="shared" si="710"/>
        <v>0</v>
      </c>
      <c r="S613" s="6">
        <f t="shared" si="711"/>
        <v>0</v>
      </c>
      <c r="T613" s="20">
        <f t="shared" si="712"/>
        <v>0</v>
      </c>
      <c r="U613" s="6">
        <f t="shared" si="713"/>
        <v>0</v>
      </c>
      <c r="V613" s="6">
        <f t="shared" si="714"/>
        <v>0</v>
      </c>
      <c r="W613" s="20">
        <f t="shared" si="715"/>
        <v>0</v>
      </c>
      <c r="X613" s="6">
        <f t="shared" si="716"/>
        <v>0</v>
      </c>
      <c r="Y613" s="6">
        <f t="shared" si="717"/>
        <v>0</v>
      </c>
      <c r="Z613" s="20">
        <f t="shared" si="718"/>
        <v>0</v>
      </c>
      <c r="AA613" s="25">
        <f t="shared" si="719"/>
        <v>0</v>
      </c>
      <c r="AB613" s="25">
        <f t="shared" si="720"/>
        <v>0</v>
      </c>
      <c r="AC613" s="25">
        <f t="shared" si="721"/>
        <v>0</v>
      </c>
      <c r="AD613" s="25">
        <f t="shared" si="722"/>
        <v>0</v>
      </c>
      <c r="AE613" s="25">
        <f t="shared" si="723"/>
        <v>0</v>
      </c>
      <c r="AF613" s="25">
        <f t="shared" si="724"/>
        <v>0</v>
      </c>
      <c r="AG613" s="25">
        <f t="shared" si="725"/>
        <v>0</v>
      </c>
      <c r="AH613" s="25">
        <f t="shared" si="726"/>
        <v>0</v>
      </c>
      <c r="AI613" s="25">
        <f t="shared" si="727"/>
        <v>0</v>
      </c>
      <c r="AJ613" s="19" t="s">
        <v>64</v>
      </c>
    </row>
    <row r="614" spans="1:36" outlineLevel="3" x14ac:dyDescent="0.25">
      <c r="A614" s="102" t="s">
        <v>144</v>
      </c>
      <c r="B614" s="10">
        <v>150</v>
      </c>
      <c r="C614" s="10"/>
      <c r="N614" s="23">
        <f t="shared" si="708"/>
        <v>0</v>
      </c>
      <c r="O614" s="23">
        <f t="shared" si="709"/>
        <v>150</v>
      </c>
      <c r="P614" s="129"/>
      <c r="Q614" s="130">
        <v>0.1086</v>
      </c>
      <c r="R614" s="11">
        <f t="shared" si="710"/>
        <v>0</v>
      </c>
      <c r="S614" s="6">
        <f t="shared" si="711"/>
        <v>0</v>
      </c>
      <c r="T614" s="20">
        <f t="shared" si="712"/>
        <v>0</v>
      </c>
      <c r="U614" s="6">
        <f t="shared" si="713"/>
        <v>0</v>
      </c>
      <c r="V614" s="6">
        <f t="shared" si="714"/>
        <v>0</v>
      </c>
      <c r="W614" s="20">
        <f t="shared" si="715"/>
        <v>0</v>
      </c>
      <c r="X614" s="6">
        <f t="shared" si="716"/>
        <v>0</v>
      </c>
      <c r="Y614" s="6">
        <f t="shared" si="717"/>
        <v>0</v>
      </c>
      <c r="Z614" s="20">
        <f t="shared" si="718"/>
        <v>0</v>
      </c>
      <c r="AA614" s="25">
        <f t="shared" si="719"/>
        <v>0</v>
      </c>
      <c r="AB614" s="25">
        <f t="shared" si="720"/>
        <v>150</v>
      </c>
      <c r="AC614" s="25">
        <f t="shared" si="721"/>
        <v>150</v>
      </c>
      <c r="AD614" s="25">
        <f t="shared" si="722"/>
        <v>0</v>
      </c>
      <c r="AE614" s="25">
        <f t="shared" si="723"/>
        <v>16.29</v>
      </c>
      <c r="AF614" s="25">
        <f t="shared" si="724"/>
        <v>16.29</v>
      </c>
      <c r="AG614" s="25">
        <f t="shared" si="725"/>
        <v>0</v>
      </c>
      <c r="AH614" s="25">
        <f t="shared" si="726"/>
        <v>133.71</v>
      </c>
      <c r="AI614" s="25">
        <f t="shared" si="727"/>
        <v>133.71</v>
      </c>
      <c r="AJ614" s="19" t="s">
        <v>64</v>
      </c>
    </row>
    <row r="615" spans="1:36" outlineLevel="2" x14ac:dyDescent="0.25">
      <c r="A615" s="102"/>
      <c r="B615" s="108"/>
      <c r="C615" s="108"/>
      <c r="D615" s="101"/>
      <c r="E615" s="101"/>
      <c r="F615" s="101"/>
      <c r="G615" s="101"/>
      <c r="H615" s="101"/>
      <c r="I615" s="101"/>
      <c r="J615" s="101"/>
      <c r="K615" s="101"/>
      <c r="L615" s="101"/>
      <c r="M615" s="101"/>
      <c r="N615" s="109"/>
      <c r="O615" s="109"/>
      <c r="P615" s="129"/>
      <c r="Q615" s="130"/>
      <c r="R615" s="11">
        <f t="shared" ref="R615:Z615" si="728">SUBTOTAL(9,R588:R614)</f>
        <v>0</v>
      </c>
      <c r="S615" s="6">
        <f t="shared" si="728"/>
        <v>345257.69000000006</v>
      </c>
      <c r="T615" s="20">
        <f t="shared" si="728"/>
        <v>345257.69000000006</v>
      </c>
      <c r="U615" s="6">
        <f t="shared" si="728"/>
        <v>0</v>
      </c>
      <c r="V615" s="6">
        <f t="shared" si="728"/>
        <v>37494.985134000002</v>
      </c>
      <c r="W615" s="20">
        <f t="shared" si="728"/>
        <v>37494.985134000002</v>
      </c>
      <c r="X615" s="6">
        <f t="shared" si="728"/>
        <v>0</v>
      </c>
      <c r="Y615" s="6">
        <f t="shared" si="728"/>
        <v>307762.70486599999</v>
      </c>
      <c r="Z615" s="20">
        <f t="shared" si="728"/>
        <v>307762.70486599999</v>
      </c>
      <c r="AA615" s="25"/>
      <c r="AB615" s="25"/>
      <c r="AC615" s="25"/>
      <c r="AD615" s="25"/>
      <c r="AE615" s="25"/>
      <c r="AF615" s="25"/>
      <c r="AG615" s="25"/>
      <c r="AH615" s="25"/>
      <c r="AI615" s="25"/>
      <c r="AJ615" s="131" t="s">
        <v>266</v>
      </c>
    </row>
    <row r="616" spans="1:36" outlineLevel="3" x14ac:dyDescent="0.25">
      <c r="A616" s="102" t="s">
        <v>144</v>
      </c>
      <c r="B616" s="10">
        <v>47.73</v>
      </c>
      <c r="C616" s="10"/>
      <c r="N616" s="23">
        <f t="shared" ref="N616:N621" si="729">C616</f>
        <v>0</v>
      </c>
      <c r="O616" s="23">
        <f t="shared" ref="O616:O621" si="730">SUM(B616:M616)</f>
        <v>47.73</v>
      </c>
      <c r="P616" s="129"/>
      <c r="Q616" s="130">
        <v>0.10979999999999999</v>
      </c>
      <c r="R616" s="11">
        <f t="shared" ref="R616:R621" si="731">IF(LEFT(AJ616,6)="Direct",N616,0)</f>
        <v>0</v>
      </c>
      <c r="S616" s="6">
        <f t="shared" ref="S616:S621" si="732">N616-R616</f>
        <v>0</v>
      </c>
      <c r="T616" s="20">
        <f t="shared" ref="T616:T621" si="733">R616+S616</f>
        <v>0</v>
      </c>
      <c r="U616" s="6">
        <f t="shared" ref="U616:U621" si="734">IF(LEFT(AJ616,9)="direct-wa", N616,0)</f>
        <v>0</v>
      </c>
      <c r="V616" s="6">
        <f t="shared" ref="V616:V621" si="735">IF(AJ616="direct-wa",0,N616*Q616)</f>
        <v>0</v>
      </c>
      <c r="W616" s="20">
        <f t="shared" ref="W616:W621" si="736">U616+V616</f>
        <v>0</v>
      </c>
      <c r="X616" s="6">
        <f t="shared" ref="X616:X621" si="737">IF(LEFT(AJ616,9)="direct-or",N616,0)</f>
        <v>0</v>
      </c>
      <c r="Y616" s="6">
        <f t="shared" ref="Y616:Y621" si="738">S616-V616</f>
        <v>0</v>
      </c>
      <c r="Z616" s="20">
        <f t="shared" ref="Z616:Z621" si="739">X616+Y616</f>
        <v>0</v>
      </c>
      <c r="AA616" s="25">
        <f t="shared" ref="AA616:AA621" si="740">IF(LEFT(AJ616,6)="Direct",O616,0)</f>
        <v>0</v>
      </c>
      <c r="AB616" s="25">
        <f t="shared" ref="AB616:AB621" si="741">O616-AA616</f>
        <v>47.73</v>
      </c>
      <c r="AC616" s="25">
        <f t="shared" ref="AC616:AC621" si="742">AA616+AB616</f>
        <v>47.73</v>
      </c>
      <c r="AD616" s="25">
        <f t="shared" ref="AD616:AD621" si="743">IF(LEFT(AJ616,9)="direct-wa", O616,0)</f>
        <v>0</v>
      </c>
      <c r="AE616" s="25">
        <f t="shared" ref="AE616:AE621" si="744">IF(AJ616="direct-wa",0,O616*Q616)</f>
        <v>5.240753999999999</v>
      </c>
      <c r="AF616" s="25">
        <f t="shared" ref="AF616:AF621" si="745">AD616+AE616</f>
        <v>5.240753999999999</v>
      </c>
      <c r="AG616" s="25">
        <f t="shared" ref="AG616:AG621" si="746">IF(LEFT(AJ616,9)="direct-or",O616,0)</f>
        <v>0</v>
      </c>
      <c r="AH616" s="25">
        <f t="shared" ref="AH616:AH621" si="747">AB616-AE616</f>
        <v>42.489245999999994</v>
      </c>
      <c r="AI616" s="25">
        <f t="shared" ref="AI616:AI621" si="748">AG616+AH616</f>
        <v>42.489245999999994</v>
      </c>
      <c r="AJ616" s="19" t="s">
        <v>46</v>
      </c>
    </row>
    <row r="617" spans="1:36" outlineLevel="3" x14ac:dyDescent="0.25">
      <c r="A617" s="102" t="s">
        <v>144</v>
      </c>
      <c r="B617" s="10">
        <v>52.81</v>
      </c>
      <c r="C617" s="10">
        <v>7.53</v>
      </c>
      <c r="N617" s="23">
        <f t="shared" si="729"/>
        <v>7.53</v>
      </c>
      <c r="O617" s="23">
        <f t="shared" si="730"/>
        <v>60.34</v>
      </c>
      <c r="P617" s="129"/>
      <c r="Q617" s="130">
        <v>0.10979999999999999</v>
      </c>
      <c r="R617" s="11">
        <f t="shared" si="731"/>
        <v>0</v>
      </c>
      <c r="S617" s="6">
        <f t="shared" si="732"/>
        <v>7.53</v>
      </c>
      <c r="T617" s="20">
        <f t="shared" si="733"/>
        <v>7.53</v>
      </c>
      <c r="U617" s="6">
        <f t="shared" si="734"/>
        <v>0</v>
      </c>
      <c r="V617" s="6">
        <f t="shared" si="735"/>
        <v>0.82679400000000003</v>
      </c>
      <c r="W617" s="20">
        <f t="shared" si="736"/>
        <v>0.82679400000000003</v>
      </c>
      <c r="X617" s="6">
        <f t="shared" si="737"/>
        <v>0</v>
      </c>
      <c r="Y617" s="6">
        <f t="shared" si="738"/>
        <v>6.7032059999999998</v>
      </c>
      <c r="Z617" s="20">
        <f t="shared" si="739"/>
        <v>6.7032059999999998</v>
      </c>
      <c r="AA617" s="25">
        <f t="shared" si="740"/>
        <v>0</v>
      </c>
      <c r="AB617" s="25">
        <f t="shared" si="741"/>
        <v>60.34</v>
      </c>
      <c r="AC617" s="25">
        <f t="shared" si="742"/>
        <v>60.34</v>
      </c>
      <c r="AD617" s="25">
        <f t="shared" si="743"/>
        <v>0</v>
      </c>
      <c r="AE617" s="25">
        <f t="shared" si="744"/>
        <v>6.6253320000000002</v>
      </c>
      <c r="AF617" s="25">
        <f t="shared" si="745"/>
        <v>6.6253320000000002</v>
      </c>
      <c r="AG617" s="25">
        <f t="shared" si="746"/>
        <v>0</v>
      </c>
      <c r="AH617" s="25">
        <f t="shared" si="747"/>
        <v>53.714668000000003</v>
      </c>
      <c r="AI617" s="25">
        <f t="shared" si="748"/>
        <v>53.714668000000003</v>
      </c>
      <c r="AJ617" s="19" t="s">
        <v>46</v>
      </c>
    </row>
    <row r="618" spans="1:36" outlineLevel="3" x14ac:dyDescent="0.25">
      <c r="A618" s="102" t="s">
        <v>144</v>
      </c>
      <c r="B618" s="10"/>
      <c r="C618" s="10">
        <v>-100</v>
      </c>
      <c r="N618" s="23">
        <f t="shared" si="729"/>
        <v>-100</v>
      </c>
      <c r="O618" s="23">
        <f t="shared" si="730"/>
        <v>-100</v>
      </c>
      <c r="P618" s="129"/>
      <c r="Q618" s="130">
        <v>0.10979999999999999</v>
      </c>
      <c r="R618" s="11">
        <f t="shared" si="731"/>
        <v>0</v>
      </c>
      <c r="S618" s="6">
        <f t="shared" si="732"/>
        <v>-100</v>
      </c>
      <c r="T618" s="20">
        <f t="shared" si="733"/>
        <v>-100</v>
      </c>
      <c r="U618" s="6">
        <f t="shared" si="734"/>
        <v>0</v>
      </c>
      <c r="V618" s="6">
        <f t="shared" si="735"/>
        <v>-10.979999999999999</v>
      </c>
      <c r="W618" s="20">
        <f t="shared" si="736"/>
        <v>-10.979999999999999</v>
      </c>
      <c r="X618" s="6">
        <f t="shared" si="737"/>
        <v>0</v>
      </c>
      <c r="Y618" s="6">
        <f t="shared" si="738"/>
        <v>-89.02</v>
      </c>
      <c r="Z618" s="20">
        <f t="shared" si="739"/>
        <v>-89.02</v>
      </c>
      <c r="AA618" s="25">
        <f t="shared" si="740"/>
        <v>0</v>
      </c>
      <c r="AB618" s="25">
        <f t="shared" si="741"/>
        <v>-100</v>
      </c>
      <c r="AC618" s="25">
        <f t="shared" si="742"/>
        <v>-100</v>
      </c>
      <c r="AD618" s="25">
        <f t="shared" si="743"/>
        <v>0</v>
      </c>
      <c r="AE618" s="25">
        <f t="shared" si="744"/>
        <v>-10.979999999999999</v>
      </c>
      <c r="AF618" s="25">
        <f t="shared" si="745"/>
        <v>-10.979999999999999</v>
      </c>
      <c r="AG618" s="25">
        <f t="shared" si="746"/>
        <v>0</v>
      </c>
      <c r="AH618" s="25">
        <f t="shared" si="747"/>
        <v>-89.02</v>
      </c>
      <c r="AI618" s="25">
        <f t="shared" si="748"/>
        <v>-89.02</v>
      </c>
      <c r="AJ618" s="19" t="s">
        <v>46</v>
      </c>
    </row>
    <row r="619" spans="1:36" outlineLevel="3" x14ac:dyDescent="0.25">
      <c r="A619" s="102" t="s">
        <v>144</v>
      </c>
      <c r="B619" s="10"/>
      <c r="C619" s="10">
        <v>255</v>
      </c>
      <c r="N619" s="23">
        <f t="shared" si="729"/>
        <v>255</v>
      </c>
      <c r="O619" s="23">
        <f t="shared" si="730"/>
        <v>255</v>
      </c>
      <c r="P619" s="129"/>
      <c r="Q619" s="130">
        <v>0.10979999999999999</v>
      </c>
      <c r="R619" s="11">
        <f t="shared" si="731"/>
        <v>0</v>
      </c>
      <c r="S619" s="6">
        <f t="shared" si="732"/>
        <v>255</v>
      </c>
      <c r="T619" s="20">
        <f t="shared" si="733"/>
        <v>255</v>
      </c>
      <c r="U619" s="6">
        <f t="shared" si="734"/>
        <v>0</v>
      </c>
      <c r="V619" s="6">
        <f t="shared" si="735"/>
        <v>27.998999999999999</v>
      </c>
      <c r="W619" s="20">
        <f t="shared" si="736"/>
        <v>27.998999999999999</v>
      </c>
      <c r="X619" s="6">
        <f t="shared" si="737"/>
        <v>0</v>
      </c>
      <c r="Y619" s="6">
        <f t="shared" si="738"/>
        <v>227.001</v>
      </c>
      <c r="Z619" s="20">
        <f t="shared" si="739"/>
        <v>227.001</v>
      </c>
      <c r="AA619" s="25">
        <f t="shared" si="740"/>
        <v>0</v>
      </c>
      <c r="AB619" s="25">
        <f t="shared" si="741"/>
        <v>255</v>
      </c>
      <c r="AC619" s="25">
        <f t="shared" si="742"/>
        <v>255</v>
      </c>
      <c r="AD619" s="25">
        <f t="shared" si="743"/>
        <v>0</v>
      </c>
      <c r="AE619" s="25">
        <f t="shared" si="744"/>
        <v>27.998999999999999</v>
      </c>
      <c r="AF619" s="25">
        <f t="shared" si="745"/>
        <v>27.998999999999999</v>
      </c>
      <c r="AG619" s="25">
        <f t="shared" si="746"/>
        <v>0</v>
      </c>
      <c r="AH619" s="25">
        <f t="shared" si="747"/>
        <v>227.001</v>
      </c>
      <c r="AI619" s="25">
        <f t="shared" si="748"/>
        <v>227.001</v>
      </c>
      <c r="AJ619" s="19" t="s">
        <v>46</v>
      </c>
    </row>
    <row r="620" spans="1:36" outlineLevel="3" x14ac:dyDescent="0.25">
      <c r="A620" s="102" t="s">
        <v>144</v>
      </c>
      <c r="B620" s="10"/>
      <c r="C620" s="10">
        <v>31.48</v>
      </c>
      <c r="N620" s="23">
        <f t="shared" si="729"/>
        <v>31.48</v>
      </c>
      <c r="O620" s="23">
        <f t="shared" si="730"/>
        <v>31.48</v>
      </c>
      <c r="P620" s="129"/>
      <c r="Q620" s="130">
        <v>0.10979999999999999</v>
      </c>
      <c r="R620" s="11">
        <f t="shared" si="731"/>
        <v>0</v>
      </c>
      <c r="S620" s="6">
        <f t="shared" si="732"/>
        <v>31.48</v>
      </c>
      <c r="T620" s="20">
        <f t="shared" si="733"/>
        <v>31.48</v>
      </c>
      <c r="U620" s="6">
        <f t="shared" si="734"/>
        <v>0</v>
      </c>
      <c r="V620" s="6">
        <f t="shared" si="735"/>
        <v>3.4565039999999998</v>
      </c>
      <c r="W620" s="20">
        <f t="shared" si="736"/>
        <v>3.4565039999999998</v>
      </c>
      <c r="X620" s="6">
        <f t="shared" si="737"/>
        <v>0</v>
      </c>
      <c r="Y620" s="6">
        <f t="shared" si="738"/>
        <v>28.023496000000002</v>
      </c>
      <c r="Z620" s="20">
        <f t="shared" si="739"/>
        <v>28.023496000000002</v>
      </c>
      <c r="AA620" s="25">
        <f t="shared" si="740"/>
        <v>0</v>
      </c>
      <c r="AB620" s="25">
        <f t="shared" si="741"/>
        <v>31.48</v>
      </c>
      <c r="AC620" s="25">
        <f t="shared" si="742"/>
        <v>31.48</v>
      </c>
      <c r="AD620" s="25">
        <f t="shared" si="743"/>
        <v>0</v>
      </c>
      <c r="AE620" s="25">
        <f t="shared" si="744"/>
        <v>3.4565039999999998</v>
      </c>
      <c r="AF620" s="25">
        <f t="shared" si="745"/>
        <v>3.4565039999999998</v>
      </c>
      <c r="AG620" s="25">
        <f t="shared" si="746"/>
        <v>0</v>
      </c>
      <c r="AH620" s="25">
        <f t="shared" si="747"/>
        <v>28.023496000000002</v>
      </c>
      <c r="AI620" s="25">
        <f t="shared" si="748"/>
        <v>28.023496000000002</v>
      </c>
      <c r="AJ620" s="19" t="s">
        <v>46</v>
      </c>
    </row>
    <row r="621" spans="1:36" outlineLevel="3" x14ac:dyDescent="0.25">
      <c r="A621" s="102" t="s">
        <v>144</v>
      </c>
      <c r="B621" s="10">
        <v>2751.79</v>
      </c>
      <c r="C621" s="10">
        <v>3561.14</v>
      </c>
      <c r="N621" s="23">
        <f t="shared" si="729"/>
        <v>3561.14</v>
      </c>
      <c r="O621" s="23">
        <f t="shared" si="730"/>
        <v>6312.93</v>
      </c>
      <c r="P621" s="129"/>
      <c r="Q621" s="130">
        <v>0.10979999999999999</v>
      </c>
      <c r="R621" s="11">
        <f t="shared" si="731"/>
        <v>0</v>
      </c>
      <c r="S621" s="6">
        <f t="shared" si="732"/>
        <v>3561.14</v>
      </c>
      <c r="T621" s="20">
        <f t="shared" si="733"/>
        <v>3561.14</v>
      </c>
      <c r="U621" s="6">
        <f t="shared" si="734"/>
        <v>0</v>
      </c>
      <c r="V621" s="6">
        <f t="shared" si="735"/>
        <v>391.01317199999994</v>
      </c>
      <c r="W621" s="20">
        <f t="shared" si="736"/>
        <v>391.01317199999994</v>
      </c>
      <c r="X621" s="6">
        <f t="shared" si="737"/>
        <v>0</v>
      </c>
      <c r="Y621" s="6">
        <f t="shared" si="738"/>
        <v>3170.1268279999999</v>
      </c>
      <c r="Z621" s="20">
        <f t="shared" si="739"/>
        <v>3170.1268279999999</v>
      </c>
      <c r="AA621" s="25">
        <f t="shared" si="740"/>
        <v>0</v>
      </c>
      <c r="AB621" s="25">
        <f t="shared" si="741"/>
        <v>6312.93</v>
      </c>
      <c r="AC621" s="25">
        <f t="shared" si="742"/>
        <v>6312.93</v>
      </c>
      <c r="AD621" s="25">
        <f t="shared" si="743"/>
        <v>0</v>
      </c>
      <c r="AE621" s="25">
        <f t="shared" si="744"/>
        <v>693.15971400000001</v>
      </c>
      <c r="AF621" s="25">
        <f t="shared" si="745"/>
        <v>693.15971400000001</v>
      </c>
      <c r="AG621" s="25">
        <f t="shared" si="746"/>
        <v>0</v>
      </c>
      <c r="AH621" s="25">
        <f t="shared" si="747"/>
        <v>5619.7702859999999</v>
      </c>
      <c r="AI621" s="25">
        <f t="shared" si="748"/>
        <v>5619.7702859999999</v>
      </c>
      <c r="AJ621" s="19" t="s">
        <v>46</v>
      </c>
    </row>
    <row r="622" spans="1:36" outlineLevel="2" x14ac:dyDescent="0.25">
      <c r="A622" s="102"/>
      <c r="B622" s="108"/>
      <c r="C622" s="108"/>
      <c r="D622" s="101"/>
      <c r="E622" s="101"/>
      <c r="F622" s="101"/>
      <c r="G622" s="101"/>
      <c r="H622" s="101"/>
      <c r="I622" s="101"/>
      <c r="J622" s="101"/>
      <c r="K622" s="101"/>
      <c r="L622" s="101"/>
      <c r="M622" s="101"/>
      <c r="N622" s="109"/>
      <c r="O622" s="109"/>
      <c r="P622" s="129"/>
      <c r="Q622" s="130"/>
      <c r="R622" s="11">
        <f t="shared" ref="R622:Z622" si="749">SUBTOTAL(9,R616:R621)</f>
        <v>0</v>
      </c>
      <c r="S622" s="6">
        <f t="shared" si="749"/>
        <v>3755.1499999999996</v>
      </c>
      <c r="T622" s="20">
        <f t="shared" si="749"/>
        <v>3755.1499999999996</v>
      </c>
      <c r="U622" s="6">
        <f t="shared" si="749"/>
        <v>0</v>
      </c>
      <c r="V622" s="6">
        <f t="shared" si="749"/>
        <v>412.31546999999995</v>
      </c>
      <c r="W622" s="20">
        <f t="shared" si="749"/>
        <v>412.31546999999995</v>
      </c>
      <c r="X622" s="6">
        <f t="shared" si="749"/>
        <v>0</v>
      </c>
      <c r="Y622" s="6">
        <f t="shared" si="749"/>
        <v>3342.8345300000001</v>
      </c>
      <c r="Z622" s="20">
        <f t="shared" si="749"/>
        <v>3342.8345300000001</v>
      </c>
      <c r="AA622" s="25"/>
      <c r="AB622" s="25"/>
      <c r="AC622" s="25"/>
      <c r="AD622" s="25"/>
      <c r="AE622" s="25"/>
      <c r="AF622" s="25"/>
      <c r="AG622" s="25"/>
      <c r="AH622" s="25"/>
      <c r="AI622" s="25"/>
      <c r="AJ622" s="131" t="s">
        <v>284</v>
      </c>
    </row>
    <row r="623" spans="1:36" outlineLevel="3" x14ac:dyDescent="0.25">
      <c r="A623" s="102" t="s">
        <v>144</v>
      </c>
      <c r="B623" s="10"/>
      <c r="C623" s="10"/>
      <c r="N623" s="23">
        <f>C623</f>
        <v>0</v>
      </c>
      <c r="O623" s="23">
        <f>SUM(B623:M623)</f>
        <v>0</v>
      </c>
      <c r="P623" s="129"/>
      <c r="Q623" s="130">
        <v>0</v>
      </c>
      <c r="R623" s="11">
        <f>IF(LEFT(AJ623,6)="Direct",N623,0)</f>
        <v>0</v>
      </c>
      <c r="S623" s="6">
        <f>N623-R623</f>
        <v>0</v>
      </c>
      <c r="T623" s="20">
        <f>R623+S623</f>
        <v>0</v>
      </c>
      <c r="U623" s="6">
        <f>IF(LEFT(AJ623,9)="direct-wa", N623,0)</f>
        <v>0</v>
      </c>
      <c r="V623" s="6">
        <f>IF(AJ623="direct-wa",0,N623*Q623)</f>
        <v>0</v>
      </c>
      <c r="W623" s="20">
        <f>U623+V623</f>
        <v>0</v>
      </c>
      <c r="X623" s="6">
        <f>IF(LEFT(AJ623,9)="direct-or",N623,0)</f>
        <v>0</v>
      </c>
      <c r="Y623" s="6">
        <f>S623-V623</f>
        <v>0</v>
      </c>
      <c r="Z623" s="20">
        <f>X623+Y623</f>
        <v>0</v>
      </c>
      <c r="AA623" s="25">
        <f>IF(LEFT(AJ623,6)="Direct",O623,0)</f>
        <v>0</v>
      </c>
      <c r="AB623" s="25">
        <f>O623-AA623</f>
        <v>0</v>
      </c>
      <c r="AC623" s="25">
        <f>AA623+AB623</f>
        <v>0</v>
      </c>
      <c r="AD623" s="25">
        <f>IF(LEFT(AJ623,9)="direct-wa", O623,0)</f>
        <v>0</v>
      </c>
      <c r="AE623" s="25">
        <f>IF(AJ623="direct-wa",0,O623*Q623)</f>
        <v>0</v>
      </c>
      <c r="AF623" s="25">
        <f>AD623+AE623</f>
        <v>0</v>
      </c>
      <c r="AG623" s="25">
        <f>IF(LEFT(AJ623,9)="direct-or",O623,0)</f>
        <v>0</v>
      </c>
      <c r="AH623" s="25">
        <f>AB623-AE623</f>
        <v>0</v>
      </c>
      <c r="AI623" s="25">
        <f>AG623+AH623</f>
        <v>0</v>
      </c>
      <c r="AJ623" s="19" t="s">
        <v>61</v>
      </c>
    </row>
    <row r="624" spans="1:36" outlineLevel="3" x14ac:dyDescent="0.25">
      <c r="A624" s="102" t="s">
        <v>144</v>
      </c>
      <c r="B624" s="10"/>
      <c r="C624" s="10"/>
      <c r="N624" s="23">
        <f>C624</f>
        <v>0</v>
      </c>
      <c r="O624" s="23">
        <f>SUM(B624:M624)</f>
        <v>0</v>
      </c>
      <c r="P624" s="129"/>
      <c r="Q624" s="130">
        <v>0</v>
      </c>
      <c r="R624" s="11">
        <f>IF(LEFT(AJ624,6)="Direct",N624,0)</f>
        <v>0</v>
      </c>
      <c r="S624" s="6">
        <f>N624-R624</f>
        <v>0</v>
      </c>
      <c r="T624" s="20">
        <f>R624+S624</f>
        <v>0</v>
      </c>
      <c r="U624" s="6">
        <f>IF(LEFT(AJ624,9)="direct-wa", N624,0)</f>
        <v>0</v>
      </c>
      <c r="V624" s="6">
        <f>IF(AJ624="direct-wa",0,N624*Q624)</f>
        <v>0</v>
      </c>
      <c r="W624" s="20">
        <f>U624+V624</f>
        <v>0</v>
      </c>
      <c r="X624" s="6">
        <f>IF(LEFT(AJ624,9)="direct-or",N624,0)</f>
        <v>0</v>
      </c>
      <c r="Y624" s="6">
        <f>S624-V624</f>
        <v>0</v>
      </c>
      <c r="Z624" s="20">
        <f>X624+Y624</f>
        <v>0</v>
      </c>
      <c r="AA624" s="25">
        <f>IF(LEFT(AJ624,6)="Direct",O624,0)</f>
        <v>0</v>
      </c>
      <c r="AB624" s="25">
        <f>O624-AA624</f>
        <v>0</v>
      </c>
      <c r="AC624" s="25">
        <f>AA624+AB624</f>
        <v>0</v>
      </c>
      <c r="AD624" s="25">
        <f>IF(LEFT(AJ624,9)="direct-wa", O624,0)</f>
        <v>0</v>
      </c>
      <c r="AE624" s="25">
        <f>IF(AJ624="direct-wa",0,O624*Q624)</f>
        <v>0</v>
      </c>
      <c r="AF624" s="25">
        <f>AD624+AE624</f>
        <v>0</v>
      </c>
      <c r="AG624" s="25">
        <f>IF(LEFT(AJ624,9)="direct-or",O624,0)</f>
        <v>0</v>
      </c>
      <c r="AH624" s="25">
        <f>AB624-AE624</f>
        <v>0</v>
      </c>
      <c r="AI624" s="25">
        <f>AG624+AH624</f>
        <v>0</v>
      </c>
      <c r="AJ624" s="19" t="s">
        <v>67</v>
      </c>
    </row>
    <row r="625" spans="1:36" outlineLevel="2" x14ac:dyDescent="0.25">
      <c r="A625" s="102"/>
      <c r="B625" s="108"/>
      <c r="C625" s="108"/>
      <c r="D625" s="101"/>
      <c r="E625" s="101"/>
      <c r="F625" s="101"/>
      <c r="G625" s="101"/>
      <c r="H625" s="101"/>
      <c r="I625" s="101"/>
      <c r="J625" s="101"/>
      <c r="K625" s="101"/>
      <c r="L625" s="101"/>
      <c r="M625" s="101"/>
      <c r="N625" s="109"/>
      <c r="O625" s="109"/>
      <c r="P625" s="129"/>
      <c r="Q625" s="130"/>
      <c r="R625" s="11">
        <f t="shared" ref="R625:Z625" si="750">SUBTOTAL(9,R623:R624)</f>
        <v>0</v>
      </c>
      <c r="S625" s="6">
        <f t="shared" si="750"/>
        <v>0</v>
      </c>
      <c r="T625" s="20">
        <f t="shared" si="750"/>
        <v>0</v>
      </c>
      <c r="U625" s="6">
        <f t="shared" si="750"/>
        <v>0</v>
      </c>
      <c r="V625" s="6">
        <f t="shared" si="750"/>
        <v>0</v>
      </c>
      <c r="W625" s="20">
        <f t="shared" si="750"/>
        <v>0</v>
      </c>
      <c r="X625" s="6">
        <f t="shared" si="750"/>
        <v>0</v>
      </c>
      <c r="Y625" s="6">
        <f t="shared" si="750"/>
        <v>0</v>
      </c>
      <c r="Z625" s="20">
        <f t="shared" si="750"/>
        <v>0</v>
      </c>
      <c r="AA625" s="25"/>
      <c r="AB625" s="25"/>
      <c r="AC625" s="25"/>
      <c r="AD625" s="25"/>
      <c r="AE625" s="25"/>
      <c r="AF625" s="25"/>
      <c r="AG625" s="25"/>
      <c r="AH625" s="25"/>
      <c r="AI625" s="25"/>
      <c r="AJ625" s="131" t="s">
        <v>267</v>
      </c>
    </row>
    <row r="626" spans="1:36" outlineLevel="1" x14ac:dyDescent="0.25">
      <c r="A626" s="128" t="s">
        <v>143</v>
      </c>
      <c r="B626" s="132"/>
      <c r="C626" s="132"/>
      <c r="D626" s="120"/>
      <c r="E626" s="120"/>
      <c r="F626" s="120"/>
      <c r="G626" s="120"/>
      <c r="H626" s="120"/>
      <c r="I626" s="120"/>
      <c r="J626" s="120"/>
      <c r="K626" s="120"/>
      <c r="L626" s="120"/>
      <c r="M626" s="120"/>
      <c r="N626" s="121"/>
      <c r="O626" s="121"/>
      <c r="P626" s="133"/>
      <c r="Q626" s="134"/>
      <c r="R626" s="124">
        <f t="shared" ref="R626:Z626" si="751">SUBTOTAL(9,R584:R624)</f>
        <v>0</v>
      </c>
      <c r="S626" s="125">
        <f t="shared" si="751"/>
        <v>367201.78</v>
      </c>
      <c r="T626" s="126">
        <f t="shared" si="751"/>
        <v>367201.78</v>
      </c>
      <c r="U626" s="125">
        <f t="shared" si="751"/>
        <v>0</v>
      </c>
      <c r="V626" s="125">
        <f t="shared" si="751"/>
        <v>39749.840226</v>
      </c>
      <c r="W626" s="126">
        <f t="shared" si="751"/>
        <v>39749.840226</v>
      </c>
      <c r="X626" s="125">
        <f t="shared" si="751"/>
        <v>0</v>
      </c>
      <c r="Y626" s="125">
        <f t="shared" si="751"/>
        <v>327451.93977399991</v>
      </c>
      <c r="Z626" s="126">
        <f t="shared" si="751"/>
        <v>327451.93977399991</v>
      </c>
      <c r="AA626" s="125"/>
      <c r="AB626" s="125"/>
      <c r="AC626" s="125"/>
      <c r="AD626" s="125"/>
      <c r="AE626" s="125"/>
      <c r="AF626" s="125"/>
      <c r="AG626" s="125"/>
      <c r="AH626" s="125"/>
      <c r="AI626" s="125"/>
      <c r="AJ626" s="135"/>
    </row>
    <row r="627" spans="1:36" outlineLevel="3" x14ac:dyDescent="0.25">
      <c r="A627" s="102" t="s">
        <v>146</v>
      </c>
      <c r="B627" s="10">
        <v>5805.63</v>
      </c>
      <c r="C627" s="10">
        <v>8736.65</v>
      </c>
      <c r="N627" s="23">
        <f>C627</f>
        <v>8736.65</v>
      </c>
      <c r="O627" s="23">
        <f>SUM(B627:M627)</f>
        <v>14542.279999999999</v>
      </c>
      <c r="P627" s="129"/>
      <c r="Q627" s="130">
        <v>0.1086</v>
      </c>
      <c r="R627" s="11">
        <f>IF(LEFT(AJ627,6)="Direct",N627,0)</f>
        <v>0</v>
      </c>
      <c r="S627" s="6">
        <f>N627-R627</f>
        <v>8736.65</v>
      </c>
      <c r="T627" s="20">
        <f>R627+S627</f>
        <v>8736.65</v>
      </c>
      <c r="U627" s="6">
        <f>IF(LEFT(AJ627,9)="direct-wa", N627,0)</f>
        <v>0</v>
      </c>
      <c r="V627" s="6">
        <f>IF(AJ627="direct-wa",0,N627*Q627)</f>
        <v>948.80018999999993</v>
      </c>
      <c r="W627" s="20">
        <f>U627+V627</f>
        <v>948.80018999999993</v>
      </c>
      <c r="X627" s="6">
        <f>IF(LEFT(AJ627,9)="direct-or",N627,0)</f>
        <v>0</v>
      </c>
      <c r="Y627" s="6">
        <f>S627-V627</f>
        <v>7787.8498099999997</v>
      </c>
      <c r="Z627" s="20">
        <f>X627+Y627</f>
        <v>7787.8498099999997</v>
      </c>
      <c r="AA627" s="25">
        <f>IF(LEFT(AJ627,6)="Direct",O627,0)</f>
        <v>0</v>
      </c>
      <c r="AB627" s="25">
        <f>O627-AA627</f>
        <v>14542.279999999999</v>
      </c>
      <c r="AC627" s="25">
        <f>AA627+AB627</f>
        <v>14542.279999999999</v>
      </c>
      <c r="AD627" s="25">
        <f>IF(LEFT(AJ627,9)="direct-wa", O627,0)</f>
        <v>0</v>
      </c>
      <c r="AE627" s="25">
        <f>IF(AJ627="direct-wa",0,O627*Q627)</f>
        <v>1579.291608</v>
      </c>
      <c r="AF627" s="25">
        <f>AD627+AE627</f>
        <v>1579.291608</v>
      </c>
      <c r="AG627" s="25">
        <f>IF(LEFT(AJ627,9)="direct-or",O627,0)</f>
        <v>0</v>
      </c>
      <c r="AH627" s="25">
        <f>AB627-AE627</f>
        <v>12962.988391999999</v>
      </c>
      <c r="AI627" s="25">
        <f>AG627+AH627</f>
        <v>12962.988391999999</v>
      </c>
      <c r="AJ627" s="19" t="s">
        <v>60</v>
      </c>
    </row>
    <row r="628" spans="1:36" outlineLevel="3" x14ac:dyDescent="0.25">
      <c r="A628" s="102" t="s">
        <v>146</v>
      </c>
      <c r="B628" s="10">
        <v>11094.72</v>
      </c>
      <c r="C628" s="10">
        <v>85743.26</v>
      </c>
      <c r="N628" s="23">
        <f>C628</f>
        <v>85743.26</v>
      </c>
      <c r="O628" s="23">
        <f>SUM(B628:M628)</f>
        <v>96837.98</v>
      </c>
      <c r="P628" s="129"/>
      <c r="Q628" s="130">
        <v>0.1086</v>
      </c>
      <c r="R628" s="11">
        <f>IF(LEFT(AJ628,6)="Direct",N628,0)</f>
        <v>0</v>
      </c>
      <c r="S628" s="6">
        <f>N628-R628</f>
        <v>85743.26</v>
      </c>
      <c r="T628" s="20">
        <f>R628+S628</f>
        <v>85743.26</v>
      </c>
      <c r="U628" s="6">
        <f>IF(LEFT(AJ628,9)="direct-wa", N628,0)</f>
        <v>0</v>
      </c>
      <c r="V628" s="6">
        <f>IF(AJ628="direct-wa",0,N628*Q628)</f>
        <v>9311.7180360000002</v>
      </c>
      <c r="W628" s="20">
        <f>U628+V628</f>
        <v>9311.7180360000002</v>
      </c>
      <c r="X628" s="6">
        <f>IF(LEFT(AJ628,9)="direct-or",N628,0)</f>
        <v>0</v>
      </c>
      <c r="Y628" s="6">
        <f>S628-V628</f>
        <v>76431.541963999989</v>
      </c>
      <c r="Z628" s="20">
        <f>X628+Y628</f>
        <v>76431.541963999989</v>
      </c>
      <c r="AA628" s="25">
        <f>IF(LEFT(AJ628,6)="Direct",O628,0)</f>
        <v>0</v>
      </c>
      <c r="AB628" s="25">
        <f>O628-AA628</f>
        <v>96837.98</v>
      </c>
      <c r="AC628" s="25">
        <f>AA628+AB628</f>
        <v>96837.98</v>
      </c>
      <c r="AD628" s="25">
        <f>IF(LEFT(AJ628,9)="direct-wa", O628,0)</f>
        <v>0</v>
      </c>
      <c r="AE628" s="25">
        <f>IF(AJ628="direct-wa",0,O628*Q628)</f>
        <v>10516.604627999999</v>
      </c>
      <c r="AF628" s="25">
        <f>AD628+AE628</f>
        <v>10516.604627999999</v>
      </c>
      <c r="AG628" s="25">
        <f>IF(LEFT(AJ628,9)="direct-or",O628,0)</f>
        <v>0</v>
      </c>
      <c r="AH628" s="25">
        <f>AB628-AE628</f>
        <v>86321.375371999995</v>
      </c>
      <c r="AI628" s="25">
        <f>AG628+AH628</f>
        <v>86321.375371999995</v>
      </c>
      <c r="AJ628" s="19" t="s">
        <v>60</v>
      </c>
    </row>
    <row r="629" spans="1:36" outlineLevel="2" x14ac:dyDescent="0.25">
      <c r="A629" s="102"/>
      <c r="B629" s="108"/>
      <c r="C629" s="108"/>
      <c r="D629" s="101"/>
      <c r="E629" s="101"/>
      <c r="F629" s="101"/>
      <c r="G629" s="101"/>
      <c r="H629" s="101"/>
      <c r="I629" s="101"/>
      <c r="J629" s="101"/>
      <c r="K629" s="101"/>
      <c r="L629" s="101"/>
      <c r="M629" s="101"/>
      <c r="N629" s="109"/>
      <c r="O629" s="109"/>
      <c r="P629" s="129"/>
      <c r="Q629" s="130"/>
      <c r="R629" s="11">
        <f t="shared" ref="R629:Z629" si="752">SUBTOTAL(9,R627:R628)</f>
        <v>0</v>
      </c>
      <c r="S629" s="6">
        <f t="shared" si="752"/>
        <v>94479.909999999989</v>
      </c>
      <c r="T629" s="20">
        <f t="shared" si="752"/>
        <v>94479.909999999989</v>
      </c>
      <c r="U629" s="6">
        <f t="shared" si="752"/>
        <v>0</v>
      </c>
      <c r="V629" s="6">
        <f t="shared" si="752"/>
        <v>10260.518226</v>
      </c>
      <c r="W629" s="20">
        <f t="shared" si="752"/>
        <v>10260.518226</v>
      </c>
      <c r="X629" s="6">
        <f t="shared" si="752"/>
        <v>0</v>
      </c>
      <c r="Y629" s="6">
        <f t="shared" si="752"/>
        <v>84219.391773999989</v>
      </c>
      <c r="Z629" s="20">
        <f t="shared" si="752"/>
        <v>84219.391773999989</v>
      </c>
      <c r="AA629" s="25"/>
      <c r="AB629" s="25"/>
      <c r="AC629" s="25"/>
      <c r="AD629" s="25"/>
      <c r="AE629" s="25"/>
      <c r="AF629" s="25"/>
      <c r="AG629" s="25"/>
      <c r="AH629" s="25"/>
      <c r="AI629" s="25"/>
      <c r="AJ629" s="131" t="s">
        <v>266</v>
      </c>
    </row>
    <row r="630" spans="1:36" outlineLevel="1" x14ac:dyDescent="0.25">
      <c r="A630" s="128" t="s">
        <v>145</v>
      </c>
      <c r="B630" s="132"/>
      <c r="C630" s="132"/>
      <c r="D630" s="120"/>
      <c r="E630" s="120"/>
      <c r="F630" s="120"/>
      <c r="G630" s="120"/>
      <c r="H630" s="120"/>
      <c r="I630" s="120"/>
      <c r="J630" s="120"/>
      <c r="K630" s="120"/>
      <c r="L630" s="120"/>
      <c r="M630" s="120"/>
      <c r="N630" s="121"/>
      <c r="O630" s="121"/>
      <c r="P630" s="133"/>
      <c r="Q630" s="134"/>
      <c r="R630" s="124">
        <f t="shared" ref="R630:Z630" si="753">SUBTOTAL(9,R627:R628)</f>
        <v>0</v>
      </c>
      <c r="S630" s="125">
        <f t="shared" si="753"/>
        <v>94479.909999999989</v>
      </c>
      <c r="T630" s="126">
        <f t="shared" si="753"/>
        <v>94479.909999999989</v>
      </c>
      <c r="U630" s="125">
        <f t="shared" si="753"/>
        <v>0</v>
      </c>
      <c r="V630" s="125">
        <f t="shared" si="753"/>
        <v>10260.518226</v>
      </c>
      <c r="W630" s="126">
        <f t="shared" si="753"/>
        <v>10260.518226</v>
      </c>
      <c r="X630" s="125">
        <f t="shared" si="753"/>
        <v>0</v>
      </c>
      <c r="Y630" s="125">
        <f t="shared" si="753"/>
        <v>84219.391773999989</v>
      </c>
      <c r="Z630" s="126">
        <f t="shared" si="753"/>
        <v>84219.391773999989</v>
      </c>
      <c r="AA630" s="125"/>
      <c r="AB630" s="125"/>
      <c r="AC630" s="125"/>
      <c r="AD630" s="125"/>
      <c r="AE630" s="125"/>
      <c r="AF630" s="125"/>
      <c r="AG630" s="125"/>
      <c r="AH630" s="125"/>
      <c r="AI630" s="125"/>
      <c r="AJ630" s="135"/>
    </row>
    <row r="631" spans="1:36" outlineLevel="3" x14ac:dyDescent="0.25">
      <c r="A631" s="102" t="s">
        <v>150</v>
      </c>
      <c r="B631" s="10">
        <v>54705.3</v>
      </c>
      <c r="C631" s="10">
        <v>90321.17</v>
      </c>
      <c r="N631" s="23">
        <f t="shared" ref="N631:N662" si="754">C631</f>
        <v>90321.17</v>
      </c>
      <c r="O631" s="23">
        <f t="shared" ref="O631:O662" si="755">SUM(B631:M631)</f>
        <v>145026.47</v>
      </c>
      <c r="P631" s="129"/>
      <c r="Q631" s="130">
        <v>0.1013</v>
      </c>
      <c r="R631" s="11">
        <f t="shared" ref="R631:R662" si="756">IF(LEFT(AJ631,6)="Direct",N631,0)</f>
        <v>0</v>
      </c>
      <c r="S631" s="6">
        <f t="shared" ref="S631:S662" si="757">N631-R631</f>
        <v>90321.17</v>
      </c>
      <c r="T631" s="20">
        <f t="shared" ref="T631:T662" si="758">R631+S631</f>
        <v>90321.17</v>
      </c>
      <c r="U631" s="6">
        <f t="shared" ref="U631:U662" si="759">IF(LEFT(AJ631,9)="direct-wa", N631,0)</f>
        <v>0</v>
      </c>
      <c r="V631" s="6">
        <f t="shared" ref="V631:V662" si="760">IF(AJ631="direct-wa",0,N631*Q631)</f>
        <v>9149.5345209999996</v>
      </c>
      <c r="W631" s="20">
        <f t="shared" ref="W631:W662" si="761">U631+V631</f>
        <v>9149.5345209999996</v>
      </c>
      <c r="X631" s="6">
        <f t="shared" ref="X631:X662" si="762">IF(LEFT(AJ631,9)="direct-or",N631,0)</f>
        <v>0</v>
      </c>
      <c r="Y631" s="6">
        <f t="shared" ref="Y631:Y662" si="763">S631-V631</f>
        <v>81171.635479000004</v>
      </c>
      <c r="Z631" s="20">
        <f t="shared" ref="Z631:Z662" si="764">X631+Y631</f>
        <v>81171.635479000004</v>
      </c>
      <c r="AA631" s="25">
        <f t="shared" ref="AA631:AA662" si="765">IF(LEFT(AJ631,6)="Direct",O631,0)</f>
        <v>0</v>
      </c>
      <c r="AB631" s="25">
        <f t="shared" ref="AB631:AB662" si="766">O631-AA631</f>
        <v>145026.47</v>
      </c>
      <c r="AC631" s="25">
        <f t="shared" ref="AC631:AC662" si="767">AA631+AB631</f>
        <v>145026.47</v>
      </c>
      <c r="AD631" s="25">
        <f t="shared" ref="AD631:AD662" si="768">IF(LEFT(AJ631,9)="direct-wa", O631,0)</f>
        <v>0</v>
      </c>
      <c r="AE631" s="25">
        <f t="shared" ref="AE631:AE662" si="769">IF(AJ631="direct-wa",0,O631*Q631)</f>
        <v>14691.181411</v>
      </c>
      <c r="AF631" s="25">
        <f t="shared" ref="AF631:AF662" si="770">AD631+AE631</f>
        <v>14691.181411</v>
      </c>
      <c r="AG631" s="25">
        <f t="shared" ref="AG631:AG662" si="771">IF(LEFT(AJ631,9)="direct-or",O631,0)</f>
        <v>0</v>
      </c>
      <c r="AH631" s="25">
        <f t="shared" ref="AH631:AH662" si="772">AB631-AE631</f>
        <v>130335.288589</v>
      </c>
      <c r="AI631" s="25">
        <f t="shared" ref="AI631:AI662" si="773">AG631+AH631</f>
        <v>130335.288589</v>
      </c>
      <c r="AJ631" s="19" t="s">
        <v>52</v>
      </c>
    </row>
    <row r="632" spans="1:36" outlineLevel="3" x14ac:dyDescent="0.25">
      <c r="A632" s="102" t="s">
        <v>150</v>
      </c>
      <c r="B632" s="10">
        <v>434.8</v>
      </c>
      <c r="C632" s="10"/>
      <c r="N632" s="23">
        <f t="shared" si="754"/>
        <v>0</v>
      </c>
      <c r="O632" s="23">
        <f t="shared" si="755"/>
        <v>434.8</v>
      </c>
      <c r="P632" s="129"/>
      <c r="Q632" s="130">
        <v>0.1013</v>
      </c>
      <c r="R632" s="11">
        <f t="shared" si="756"/>
        <v>0</v>
      </c>
      <c r="S632" s="6">
        <f t="shared" si="757"/>
        <v>0</v>
      </c>
      <c r="T632" s="20">
        <f t="shared" si="758"/>
        <v>0</v>
      </c>
      <c r="U632" s="6">
        <f t="shared" si="759"/>
        <v>0</v>
      </c>
      <c r="V632" s="6">
        <f t="shared" si="760"/>
        <v>0</v>
      </c>
      <c r="W632" s="20">
        <f t="shared" si="761"/>
        <v>0</v>
      </c>
      <c r="X632" s="6">
        <f t="shared" si="762"/>
        <v>0</v>
      </c>
      <c r="Y632" s="6">
        <f t="shared" si="763"/>
        <v>0</v>
      </c>
      <c r="Z632" s="20">
        <f t="shared" si="764"/>
        <v>0</v>
      </c>
      <c r="AA632" s="25">
        <f t="shared" si="765"/>
        <v>0</v>
      </c>
      <c r="AB632" s="25">
        <f t="shared" si="766"/>
        <v>434.8</v>
      </c>
      <c r="AC632" s="25">
        <f t="shared" si="767"/>
        <v>434.8</v>
      </c>
      <c r="AD632" s="25">
        <f t="shared" si="768"/>
        <v>0</v>
      </c>
      <c r="AE632" s="25">
        <f t="shared" si="769"/>
        <v>44.04524</v>
      </c>
      <c r="AF632" s="25">
        <f t="shared" si="770"/>
        <v>44.04524</v>
      </c>
      <c r="AG632" s="25">
        <f t="shared" si="771"/>
        <v>0</v>
      </c>
      <c r="AH632" s="25">
        <f t="shared" si="772"/>
        <v>390.75476000000003</v>
      </c>
      <c r="AI632" s="25">
        <f t="shared" si="773"/>
        <v>390.75476000000003</v>
      </c>
      <c r="AJ632" s="19" t="s">
        <v>52</v>
      </c>
    </row>
    <row r="633" spans="1:36" outlineLevel="3" x14ac:dyDescent="0.25">
      <c r="A633" s="102" t="s">
        <v>150</v>
      </c>
      <c r="B633" s="10">
        <v>87629.18</v>
      </c>
      <c r="C633" s="10">
        <v>66844.03</v>
      </c>
      <c r="N633" s="23">
        <f t="shared" si="754"/>
        <v>66844.03</v>
      </c>
      <c r="O633" s="23">
        <f t="shared" si="755"/>
        <v>154473.21</v>
      </c>
      <c r="P633" s="129"/>
      <c r="Q633" s="130">
        <v>0.1013</v>
      </c>
      <c r="R633" s="11">
        <f t="shared" si="756"/>
        <v>0</v>
      </c>
      <c r="S633" s="6">
        <f t="shared" si="757"/>
        <v>66844.03</v>
      </c>
      <c r="T633" s="20">
        <f t="shared" si="758"/>
        <v>66844.03</v>
      </c>
      <c r="U633" s="6">
        <f t="shared" si="759"/>
        <v>0</v>
      </c>
      <c r="V633" s="6">
        <f t="shared" si="760"/>
        <v>6771.3002390000001</v>
      </c>
      <c r="W633" s="20">
        <f t="shared" si="761"/>
        <v>6771.3002390000001</v>
      </c>
      <c r="X633" s="6">
        <f t="shared" si="762"/>
        <v>0</v>
      </c>
      <c r="Y633" s="6">
        <f t="shared" si="763"/>
        <v>60072.729760999995</v>
      </c>
      <c r="Z633" s="20">
        <f t="shared" si="764"/>
        <v>60072.729760999995</v>
      </c>
      <c r="AA633" s="25">
        <f t="shared" si="765"/>
        <v>0</v>
      </c>
      <c r="AB633" s="25">
        <f t="shared" si="766"/>
        <v>154473.21</v>
      </c>
      <c r="AC633" s="25">
        <f t="shared" si="767"/>
        <v>154473.21</v>
      </c>
      <c r="AD633" s="25">
        <f t="shared" si="768"/>
        <v>0</v>
      </c>
      <c r="AE633" s="25">
        <f t="shared" si="769"/>
        <v>15648.136172999999</v>
      </c>
      <c r="AF633" s="25">
        <f t="shared" si="770"/>
        <v>15648.136172999999</v>
      </c>
      <c r="AG633" s="25">
        <f t="shared" si="771"/>
        <v>0</v>
      </c>
      <c r="AH633" s="25">
        <f t="shared" si="772"/>
        <v>138825.07382699999</v>
      </c>
      <c r="AI633" s="25">
        <f t="shared" si="773"/>
        <v>138825.07382699999</v>
      </c>
      <c r="AJ633" s="19" t="s">
        <v>52</v>
      </c>
    </row>
    <row r="634" spans="1:36" outlineLevel="3" x14ac:dyDescent="0.25">
      <c r="A634" s="102" t="s">
        <v>150</v>
      </c>
      <c r="B634" s="10">
        <v>50390.19</v>
      </c>
      <c r="C634" s="10">
        <v>46296.87</v>
      </c>
      <c r="N634" s="23">
        <f t="shared" si="754"/>
        <v>46296.87</v>
      </c>
      <c r="O634" s="23">
        <f t="shared" si="755"/>
        <v>96687.06</v>
      </c>
      <c r="P634" s="129"/>
      <c r="Q634" s="130">
        <v>0.1013</v>
      </c>
      <c r="R634" s="11">
        <f t="shared" si="756"/>
        <v>0</v>
      </c>
      <c r="S634" s="6">
        <f t="shared" si="757"/>
        <v>46296.87</v>
      </c>
      <c r="T634" s="20">
        <f t="shared" si="758"/>
        <v>46296.87</v>
      </c>
      <c r="U634" s="6">
        <f t="shared" si="759"/>
        <v>0</v>
      </c>
      <c r="V634" s="6">
        <f t="shared" si="760"/>
        <v>4689.8729309999999</v>
      </c>
      <c r="W634" s="20">
        <f t="shared" si="761"/>
        <v>4689.8729309999999</v>
      </c>
      <c r="X634" s="6">
        <f t="shared" si="762"/>
        <v>0</v>
      </c>
      <c r="Y634" s="6">
        <f t="shared" si="763"/>
        <v>41606.997069000005</v>
      </c>
      <c r="Z634" s="20">
        <f t="shared" si="764"/>
        <v>41606.997069000005</v>
      </c>
      <c r="AA634" s="25">
        <f t="shared" si="765"/>
        <v>0</v>
      </c>
      <c r="AB634" s="25">
        <f t="shared" si="766"/>
        <v>96687.06</v>
      </c>
      <c r="AC634" s="25">
        <f t="shared" si="767"/>
        <v>96687.06</v>
      </c>
      <c r="AD634" s="25">
        <f t="shared" si="768"/>
        <v>0</v>
      </c>
      <c r="AE634" s="25">
        <f t="shared" si="769"/>
        <v>9794.3991779999997</v>
      </c>
      <c r="AF634" s="25">
        <f t="shared" si="770"/>
        <v>9794.3991779999997</v>
      </c>
      <c r="AG634" s="25">
        <f t="shared" si="771"/>
        <v>0</v>
      </c>
      <c r="AH634" s="25">
        <f t="shared" si="772"/>
        <v>86892.660822000005</v>
      </c>
      <c r="AI634" s="25">
        <f t="shared" si="773"/>
        <v>86892.660822000005</v>
      </c>
      <c r="AJ634" s="19" t="s">
        <v>52</v>
      </c>
    </row>
    <row r="635" spans="1:36" outlineLevel="3" x14ac:dyDescent="0.25">
      <c r="A635" s="102" t="s">
        <v>150</v>
      </c>
      <c r="B635" s="10">
        <v>15082.06</v>
      </c>
      <c r="C635" s="10">
        <v>13214.26</v>
      </c>
      <c r="N635" s="23">
        <f t="shared" si="754"/>
        <v>13214.26</v>
      </c>
      <c r="O635" s="23">
        <f t="shared" si="755"/>
        <v>28296.32</v>
      </c>
      <c r="P635" s="129"/>
      <c r="Q635" s="130">
        <v>0.1013</v>
      </c>
      <c r="R635" s="11">
        <f t="shared" si="756"/>
        <v>0</v>
      </c>
      <c r="S635" s="6">
        <f t="shared" si="757"/>
        <v>13214.26</v>
      </c>
      <c r="T635" s="20">
        <f t="shared" si="758"/>
        <v>13214.26</v>
      </c>
      <c r="U635" s="6">
        <f t="shared" si="759"/>
        <v>0</v>
      </c>
      <c r="V635" s="6">
        <f t="shared" si="760"/>
        <v>1338.604538</v>
      </c>
      <c r="W635" s="20">
        <f t="shared" si="761"/>
        <v>1338.604538</v>
      </c>
      <c r="X635" s="6">
        <f t="shared" si="762"/>
        <v>0</v>
      </c>
      <c r="Y635" s="6">
        <f t="shared" si="763"/>
        <v>11875.655462000001</v>
      </c>
      <c r="Z635" s="20">
        <f t="shared" si="764"/>
        <v>11875.655462000001</v>
      </c>
      <c r="AA635" s="25">
        <f t="shared" si="765"/>
        <v>0</v>
      </c>
      <c r="AB635" s="25">
        <f t="shared" si="766"/>
        <v>28296.32</v>
      </c>
      <c r="AC635" s="25">
        <f t="shared" si="767"/>
        <v>28296.32</v>
      </c>
      <c r="AD635" s="25">
        <f t="shared" si="768"/>
        <v>0</v>
      </c>
      <c r="AE635" s="25">
        <f t="shared" si="769"/>
        <v>2866.4172159999998</v>
      </c>
      <c r="AF635" s="25">
        <f t="shared" si="770"/>
        <v>2866.4172159999998</v>
      </c>
      <c r="AG635" s="25">
        <f t="shared" si="771"/>
        <v>0</v>
      </c>
      <c r="AH635" s="25">
        <f t="shared" si="772"/>
        <v>25429.902783999998</v>
      </c>
      <c r="AI635" s="25">
        <f t="shared" si="773"/>
        <v>25429.902783999998</v>
      </c>
      <c r="AJ635" s="19" t="s">
        <v>52</v>
      </c>
    </row>
    <row r="636" spans="1:36" outlineLevel="3" x14ac:dyDescent="0.25">
      <c r="A636" s="102" t="s">
        <v>150</v>
      </c>
      <c r="B636" s="10">
        <v>15694.13</v>
      </c>
      <c r="C636" s="10">
        <v>14050.02</v>
      </c>
      <c r="N636" s="23">
        <f t="shared" si="754"/>
        <v>14050.02</v>
      </c>
      <c r="O636" s="23">
        <f t="shared" si="755"/>
        <v>29744.15</v>
      </c>
      <c r="P636" s="129"/>
      <c r="Q636" s="130">
        <v>0.1013</v>
      </c>
      <c r="R636" s="11">
        <f t="shared" si="756"/>
        <v>0</v>
      </c>
      <c r="S636" s="6">
        <f t="shared" si="757"/>
        <v>14050.02</v>
      </c>
      <c r="T636" s="20">
        <f t="shared" si="758"/>
        <v>14050.02</v>
      </c>
      <c r="U636" s="6">
        <f t="shared" si="759"/>
        <v>0</v>
      </c>
      <c r="V636" s="6">
        <f t="shared" si="760"/>
        <v>1423.267026</v>
      </c>
      <c r="W636" s="20">
        <f t="shared" si="761"/>
        <v>1423.267026</v>
      </c>
      <c r="X636" s="6">
        <f t="shared" si="762"/>
        <v>0</v>
      </c>
      <c r="Y636" s="6">
        <f t="shared" si="763"/>
        <v>12626.752974000001</v>
      </c>
      <c r="Z636" s="20">
        <f t="shared" si="764"/>
        <v>12626.752974000001</v>
      </c>
      <c r="AA636" s="25">
        <f t="shared" si="765"/>
        <v>0</v>
      </c>
      <c r="AB636" s="25">
        <f t="shared" si="766"/>
        <v>29744.15</v>
      </c>
      <c r="AC636" s="25">
        <f t="shared" si="767"/>
        <v>29744.15</v>
      </c>
      <c r="AD636" s="25">
        <f t="shared" si="768"/>
        <v>0</v>
      </c>
      <c r="AE636" s="25">
        <f t="shared" si="769"/>
        <v>3013.0823950000004</v>
      </c>
      <c r="AF636" s="25">
        <f t="shared" si="770"/>
        <v>3013.0823950000004</v>
      </c>
      <c r="AG636" s="25">
        <f t="shared" si="771"/>
        <v>0</v>
      </c>
      <c r="AH636" s="25">
        <f t="shared" si="772"/>
        <v>26731.067605</v>
      </c>
      <c r="AI636" s="25">
        <f t="shared" si="773"/>
        <v>26731.067605</v>
      </c>
      <c r="AJ636" s="19" t="s">
        <v>52</v>
      </c>
    </row>
    <row r="637" spans="1:36" outlineLevel="3" x14ac:dyDescent="0.25">
      <c r="A637" s="102" t="s">
        <v>150</v>
      </c>
      <c r="B637" s="10">
        <v>149.6</v>
      </c>
      <c r="C637" s="10"/>
      <c r="N637" s="23">
        <f t="shared" si="754"/>
        <v>0</v>
      </c>
      <c r="O637" s="23">
        <f t="shared" si="755"/>
        <v>149.6</v>
      </c>
      <c r="P637" s="129"/>
      <c r="Q637" s="130">
        <v>0.1013</v>
      </c>
      <c r="R637" s="11">
        <f t="shared" si="756"/>
        <v>0</v>
      </c>
      <c r="S637" s="6">
        <f t="shared" si="757"/>
        <v>0</v>
      </c>
      <c r="T637" s="20">
        <f t="shared" si="758"/>
        <v>0</v>
      </c>
      <c r="U637" s="6">
        <f t="shared" si="759"/>
        <v>0</v>
      </c>
      <c r="V637" s="6">
        <f t="shared" si="760"/>
        <v>0</v>
      </c>
      <c r="W637" s="20">
        <f t="shared" si="761"/>
        <v>0</v>
      </c>
      <c r="X637" s="6">
        <f t="shared" si="762"/>
        <v>0</v>
      </c>
      <c r="Y637" s="6">
        <f t="shared" si="763"/>
        <v>0</v>
      </c>
      <c r="Z637" s="20">
        <f t="shared" si="764"/>
        <v>0</v>
      </c>
      <c r="AA637" s="25">
        <f t="shared" si="765"/>
        <v>0</v>
      </c>
      <c r="AB637" s="25">
        <f t="shared" si="766"/>
        <v>149.6</v>
      </c>
      <c r="AC637" s="25">
        <f t="shared" si="767"/>
        <v>149.6</v>
      </c>
      <c r="AD637" s="25">
        <f t="shared" si="768"/>
        <v>0</v>
      </c>
      <c r="AE637" s="25">
        <f t="shared" si="769"/>
        <v>15.15448</v>
      </c>
      <c r="AF637" s="25">
        <f t="shared" si="770"/>
        <v>15.15448</v>
      </c>
      <c r="AG637" s="25">
        <f t="shared" si="771"/>
        <v>0</v>
      </c>
      <c r="AH637" s="25">
        <f t="shared" si="772"/>
        <v>134.44551999999999</v>
      </c>
      <c r="AI637" s="25">
        <f t="shared" si="773"/>
        <v>134.44551999999999</v>
      </c>
      <c r="AJ637" s="19" t="s">
        <v>52</v>
      </c>
    </row>
    <row r="638" spans="1:36" outlineLevel="3" x14ac:dyDescent="0.25">
      <c r="A638" s="102" t="s">
        <v>150</v>
      </c>
      <c r="B638" s="10">
        <v>65863.789999999994</v>
      </c>
      <c r="C638" s="10">
        <v>56909.67</v>
      </c>
      <c r="N638" s="23">
        <f t="shared" si="754"/>
        <v>56909.67</v>
      </c>
      <c r="O638" s="23">
        <f t="shared" si="755"/>
        <v>122773.45999999999</v>
      </c>
      <c r="P638" s="129"/>
      <c r="Q638" s="130">
        <v>0.1013</v>
      </c>
      <c r="R638" s="11">
        <f t="shared" si="756"/>
        <v>0</v>
      </c>
      <c r="S638" s="6">
        <f t="shared" si="757"/>
        <v>56909.67</v>
      </c>
      <c r="T638" s="20">
        <f t="shared" si="758"/>
        <v>56909.67</v>
      </c>
      <c r="U638" s="6">
        <f t="shared" si="759"/>
        <v>0</v>
      </c>
      <c r="V638" s="6">
        <f t="shared" si="760"/>
        <v>5764.9495710000001</v>
      </c>
      <c r="W638" s="20">
        <f t="shared" si="761"/>
        <v>5764.9495710000001</v>
      </c>
      <c r="X638" s="6">
        <f t="shared" si="762"/>
        <v>0</v>
      </c>
      <c r="Y638" s="6">
        <f t="shared" si="763"/>
        <v>51144.720429000001</v>
      </c>
      <c r="Z638" s="20">
        <f t="shared" si="764"/>
        <v>51144.720429000001</v>
      </c>
      <c r="AA638" s="25">
        <f t="shared" si="765"/>
        <v>0</v>
      </c>
      <c r="AB638" s="25">
        <f t="shared" si="766"/>
        <v>122773.45999999999</v>
      </c>
      <c r="AC638" s="25">
        <f t="shared" si="767"/>
        <v>122773.45999999999</v>
      </c>
      <c r="AD638" s="25">
        <f t="shared" si="768"/>
        <v>0</v>
      </c>
      <c r="AE638" s="25">
        <f t="shared" si="769"/>
        <v>12436.951497999999</v>
      </c>
      <c r="AF638" s="25">
        <f t="shared" si="770"/>
        <v>12436.951497999999</v>
      </c>
      <c r="AG638" s="25">
        <f t="shared" si="771"/>
        <v>0</v>
      </c>
      <c r="AH638" s="25">
        <f t="shared" si="772"/>
        <v>110336.508502</v>
      </c>
      <c r="AI638" s="25">
        <f t="shared" si="773"/>
        <v>110336.508502</v>
      </c>
      <c r="AJ638" s="19" t="s">
        <v>52</v>
      </c>
    </row>
    <row r="639" spans="1:36" outlineLevel="3" x14ac:dyDescent="0.25">
      <c r="A639" s="102" t="s">
        <v>150</v>
      </c>
      <c r="B639" s="10"/>
      <c r="C639" s="10"/>
      <c r="N639" s="23">
        <f t="shared" si="754"/>
        <v>0</v>
      </c>
      <c r="O639" s="23">
        <f t="shared" si="755"/>
        <v>0</v>
      </c>
      <c r="P639" s="129"/>
      <c r="Q639" s="130">
        <v>0.1013</v>
      </c>
      <c r="R639" s="11">
        <f t="shared" si="756"/>
        <v>0</v>
      </c>
      <c r="S639" s="6">
        <f t="shared" si="757"/>
        <v>0</v>
      </c>
      <c r="T639" s="20">
        <f t="shared" si="758"/>
        <v>0</v>
      </c>
      <c r="U639" s="6">
        <f t="shared" si="759"/>
        <v>0</v>
      </c>
      <c r="V639" s="6">
        <f t="shared" si="760"/>
        <v>0</v>
      </c>
      <c r="W639" s="20">
        <f t="shared" si="761"/>
        <v>0</v>
      </c>
      <c r="X639" s="6">
        <f t="shared" si="762"/>
        <v>0</v>
      </c>
      <c r="Y639" s="6">
        <f t="shared" si="763"/>
        <v>0</v>
      </c>
      <c r="Z639" s="20">
        <f t="shared" si="764"/>
        <v>0</v>
      </c>
      <c r="AA639" s="25">
        <f t="shared" si="765"/>
        <v>0</v>
      </c>
      <c r="AB639" s="25">
        <f t="shared" si="766"/>
        <v>0</v>
      </c>
      <c r="AC639" s="25">
        <f t="shared" si="767"/>
        <v>0</v>
      </c>
      <c r="AD639" s="25">
        <f t="shared" si="768"/>
        <v>0</v>
      </c>
      <c r="AE639" s="25">
        <f t="shared" si="769"/>
        <v>0</v>
      </c>
      <c r="AF639" s="25">
        <f t="shared" si="770"/>
        <v>0</v>
      </c>
      <c r="AG639" s="25">
        <f t="shared" si="771"/>
        <v>0</v>
      </c>
      <c r="AH639" s="25">
        <f t="shared" si="772"/>
        <v>0</v>
      </c>
      <c r="AI639" s="25">
        <f t="shared" si="773"/>
        <v>0</v>
      </c>
      <c r="AJ639" s="19" t="s">
        <v>52</v>
      </c>
    </row>
    <row r="640" spans="1:36" outlineLevel="3" x14ac:dyDescent="0.25">
      <c r="A640" s="102" t="s">
        <v>150</v>
      </c>
      <c r="B640" s="10">
        <v>910.48</v>
      </c>
      <c r="C640" s="10">
        <v>1203.74</v>
      </c>
      <c r="N640" s="23">
        <f t="shared" si="754"/>
        <v>1203.74</v>
      </c>
      <c r="O640" s="23">
        <f t="shared" si="755"/>
        <v>2114.2200000000003</v>
      </c>
      <c r="P640" s="129"/>
      <c r="Q640" s="130">
        <v>0.1013</v>
      </c>
      <c r="R640" s="11">
        <f t="shared" si="756"/>
        <v>0</v>
      </c>
      <c r="S640" s="6">
        <f t="shared" si="757"/>
        <v>1203.74</v>
      </c>
      <c r="T640" s="20">
        <f t="shared" si="758"/>
        <v>1203.74</v>
      </c>
      <c r="U640" s="6">
        <f t="shared" si="759"/>
        <v>0</v>
      </c>
      <c r="V640" s="6">
        <f t="shared" si="760"/>
        <v>121.938862</v>
      </c>
      <c r="W640" s="20">
        <f t="shared" si="761"/>
        <v>121.938862</v>
      </c>
      <c r="X640" s="6">
        <f t="shared" si="762"/>
        <v>0</v>
      </c>
      <c r="Y640" s="6">
        <f t="shared" si="763"/>
        <v>1081.801138</v>
      </c>
      <c r="Z640" s="20">
        <f t="shared" si="764"/>
        <v>1081.801138</v>
      </c>
      <c r="AA640" s="25">
        <f t="shared" si="765"/>
        <v>0</v>
      </c>
      <c r="AB640" s="25">
        <f t="shared" si="766"/>
        <v>2114.2200000000003</v>
      </c>
      <c r="AC640" s="25">
        <f t="shared" si="767"/>
        <v>2114.2200000000003</v>
      </c>
      <c r="AD640" s="25">
        <f t="shared" si="768"/>
        <v>0</v>
      </c>
      <c r="AE640" s="25">
        <f t="shared" si="769"/>
        <v>214.17048600000004</v>
      </c>
      <c r="AF640" s="25">
        <f t="shared" si="770"/>
        <v>214.17048600000004</v>
      </c>
      <c r="AG640" s="25">
        <f t="shared" si="771"/>
        <v>0</v>
      </c>
      <c r="AH640" s="25">
        <f t="shared" si="772"/>
        <v>1900.0495140000003</v>
      </c>
      <c r="AI640" s="25">
        <f t="shared" si="773"/>
        <v>1900.0495140000003</v>
      </c>
      <c r="AJ640" s="19" t="s">
        <v>52</v>
      </c>
    </row>
    <row r="641" spans="1:36" outlineLevel="3" x14ac:dyDescent="0.25">
      <c r="A641" s="102" t="s">
        <v>150</v>
      </c>
      <c r="B641" s="10">
        <v>15003.25</v>
      </c>
      <c r="C641" s="10">
        <v>5853.34</v>
      </c>
      <c r="N641" s="23">
        <f t="shared" si="754"/>
        <v>5853.34</v>
      </c>
      <c r="O641" s="23">
        <f t="shared" si="755"/>
        <v>20856.59</v>
      </c>
      <c r="P641" s="129"/>
      <c r="Q641" s="130">
        <v>0.1013</v>
      </c>
      <c r="R641" s="11">
        <f t="shared" si="756"/>
        <v>0</v>
      </c>
      <c r="S641" s="6">
        <f t="shared" si="757"/>
        <v>5853.34</v>
      </c>
      <c r="T641" s="20">
        <f t="shared" si="758"/>
        <v>5853.34</v>
      </c>
      <c r="U641" s="6">
        <f t="shared" si="759"/>
        <v>0</v>
      </c>
      <c r="V641" s="6">
        <f t="shared" si="760"/>
        <v>592.94334200000003</v>
      </c>
      <c r="W641" s="20">
        <f t="shared" si="761"/>
        <v>592.94334200000003</v>
      </c>
      <c r="X641" s="6">
        <f t="shared" si="762"/>
        <v>0</v>
      </c>
      <c r="Y641" s="6">
        <f t="shared" si="763"/>
        <v>5260.3966579999997</v>
      </c>
      <c r="Z641" s="20">
        <f t="shared" si="764"/>
        <v>5260.3966579999997</v>
      </c>
      <c r="AA641" s="25">
        <f t="shared" si="765"/>
        <v>0</v>
      </c>
      <c r="AB641" s="25">
        <f t="shared" si="766"/>
        <v>20856.59</v>
      </c>
      <c r="AC641" s="25">
        <f t="shared" si="767"/>
        <v>20856.59</v>
      </c>
      <c r="AD641" s="25">
        <f t="shared" si="768"/>
        <v>0</v>
      </c>
      <c r="AE641" s="25">
        <f t="shared" si="769"/>
        <v>2112.772567</v>
      </c>
      <c r="AF641" s="25">
        <f t="shared" si="770"/>
        <v>2112.772567</v>
      </c>
      <c r="AG641" s="25">
        <f t="shared" si="771"/>
        <v>0</v>
      </c>
      <c r="AH641" s="25">
        <f t="shared" si="772"/>
        <v>18743.817433</v>
      </c>
      <c r="AI641" s="25">
        <f t="shared" si="773"/>
        <v>18743.817433</v>
      </c>
      <c r="AJ641" s="19" t="s">
        <v>52</v>
      </c>
    </row>
    <row r="642" spans="1:36" outlineLevel="3" x14ac:dyDescent="0.25">
      <c r="A642" s="102" t="s">
        <v>150</v>
      </c>
      <c r="B642" s="10">
        <v>54238.8</v>
      </c>
      <c r="C642" s="10">
        <v>56582.95</v>
      </c>
      <c r="N642" s="23">
        <f t="shared" si="754"/>
        <v>56582.95</v>
      </c>
      <c r="O642" s="23">
        <f t="shared" si="755"/>
        <v>110821.75</v>
      </c>
      <c r="P642" s="129"/>
      <c r="Q642" s="130">
        <v>0.1013</v>
      </c>
      <c r="R642" s="11">
        <f t="shared" si="756"/>
        <v>0</v>
      </c>
      <c r="S642" s="6">
        <f t="shared" si="757"/>
        <v>56582.95</v>
      </c>
      <c r="T642" s="20">
        <f t="shared" si="758"/>
        <v>56582.95</v>
      </c>
      <c r="U642" s="6">
        <f t="shared" si="759"/>
        <v>0</v>
      </c>
      <c r="V642" s="6">
        <f t="shared" si="760"/>
        <v>5731.8528349999997</v>
      </c>
      <c r="W642" s="20">
        <f t="shared" si="761"/>
        <v>5731.8528349999997</v>
      </c>
      <c r="X642" s="6">
        <f t="shared" si="762"/>
        <v>0</v>
      </c>
      <c r="Y642" s="6">
        <f t="shared" si="763"/>
        <v>50851.097164999999</v>
      </c>
      <c r="Z642" s="20">
        <f t="shared" si="764"/>
        <v>50851.097164999999</v>
      </c>
      <c r="AA642" s="25">
        <f t="shared" si="765"/>
        <v>0</v>
      </c>
      <c r="AB642" s="25">
        <f t="shared" si="766"/>
        <v>110821.75</v>
      </c>
      <c r="AC642" s="25">
        <f t="shared" si="767"/>
        <v>110821.75</v>
      </c>
      <c r="AD642" s="25">
        <f t="shared" si="768"/>
        <v>0</v>
      </c>
      <c r="AE642" s="25">
        <f t="shared" si="769"/>
        <v>11226.243275000001</v>
      </c>
      <c r="AF642" s="25">
        <f t="shared" si="770"/>
        <v>11226.243275000001</v>
      </c>
      <c r="AG642" s="25">
        <f t="shared" si="771"/>
        <v>0</v>
      </c>
      <c r="AH642" s="25">
        <f t="shared" si="772"/>
        <v>99595.506724999999</v>
      </c>
      <c r="AI642" s="25">
        <f t="shared" si="773"/>
        <v>99595.506724999999</v>
      </c>
      <c r="AJ642" s="19" t="s">
        <v>52</v>
      </c>
    </row>
    <row r="643" spans="1:36" outlineLevel="3" x14ac:dyDescent="0.25">
      <c r="A643" s="102" t="s">
        <v>150</v>
      </c>
      <c r="B643" s="10">
        <v>12</v>
      </c>
      <c r="C643" s="10"/>
      <c r="N643" s="23">
        <f t="shared" si="754"/>
        <v>0</v>
      </c>
      <c r="O643" s="23">
        <f t="shared" si="755"/>
        <v>12</v>
      </c>
      <c r="P643" s="129"/>
      <c r="Q643" s="130">
        <v>0.1013</v>
      </c>
      <c r="R643" s="11">
        <f t="shared" si="756"/>
        <v>0</v>
      </c>
      <c r="S643" s="6">
        <f t="shared" si="757"/>
        <v>0</v>
      </c>
      <c r="T643" s="20">
        <f t="shared" si="758"/>
        <v>0</v>
      </c>
      <c r="U643" s="6">
        <f t="shared" si="759"/>
        <v>0</v>
      </c>
      <c r="V643" s="6">
        <f t="shared" si="760"/>
        <v>0</v>
      </c>
      <c r="W643" s="20">
        <f t="shared" si="761"/>
        <v>0</v>
      </c>
      <c r="X643" s="6">
        <f t="shared" si="762"/>
        <v>0</v>
      </c>
      <c r="Y643" s="6">
        <f t="shared" si="763"/>
        <v>0</v>
      </c>
      <c r="Z643" s="20">
        <f t="shared" si="764"/>
        <v>0</v>
      </c>
      <c r="AA643" s="25">
        <f t="shared" si="765"/>
        <v>0</v>
      </c>
      <c r="AB643" s="25">
        <f t="shared" si="766"/>
        <v>12</v>
      </c>
      <c r="AC643" s="25">
        <f t="shared" si="767"/>
        <v>12</v>
      </c>
      <c r="AD643" s="25">
        <f t="shared" si="768"/>
        <v>0</v>
      </c>
      <c r="AE643" s="25">
        <f t="shared" si="769"/>
        <v>1.2156</v>
      </c>
      <c r="AF643" s="25">
        <f t="shared" si="770"/>
        <v>1.2156</v>
      </c>
      <c r="AG643" s="25">
        <f t="shared" si="771"/>
        <v>0</v>
      </c>
      <c r="AH643" s="25">
        <f t="shared" si="772"/>
        <v>10.7844</v>
      </c>
      <c r="AI643" s="25">
        <f t="shared" si="773"/>
        <v>10.7844</v>
      </c>
      <c r="AJ643" s="19" t="s">
        <v>52</v>
      </c>
    </row>
    <row r="644" spans="1:36" outlineLevel="3" x14ac:dyDescent="0.25">
      <c r="A644" s="102" t="s">
        <v>150</v>
      </c>
      <c r="B644" s="10">
        <v>567.66999999999996</v>
      </c>
      <c r="C644" s="10">
        <v>519.54</v>
      </c>
      <c r="N644" s="23">
        <f t="shared" si="754"/>
        <v>519.54</v>
      </c>
      <c r="O644" s="23">
        <f t="shared" si="755"/>
        <v>1087.21</v>
      </c>
      <c r="P644" s="129"/>
      <c r="Q644" s="130">
        <v>0.1013</v>
      </c>
      <c r="R644" s="11">
        <f t="shared" si="756"/>
        <v>0</v>
      </c>
      <c r="S644" s="6">
        <f t="shared" si="757"/>
        <v>519.54</v>
      </c>
      <c r="T644" s="20">
        <f t="shared" si="758"/>
        <v>519.54</v>
      </c>
      <c r="U644" s="6">
        <f t="shared" si="759"/>
        <v>0</v>
      </c>
      <c r="V644" s="6">
        <f t="shared" si="760"/>
        <v>52.629401999999999</v>
      </c>
      <c r="W644" s="20">
        <f t="shared" si="761"/>
        <v>52.629401999999999</v>
      </c>
      <c r="X644" s="6">
        <f t="shared" si="762"/>
        <v>0</v>
      </c>
      <c r="Y644" s="6">
        <f t="shared" si="763"/>
        <v>466.91059799999994</v>
      </c>
      <c r="Z644" s="20">
        <f t="shared" si="764"/>
        <v>466.91059799999994</v>
      </c>
      <c r="AA644" s="25">
        <f t="shared" si="765"/>
        <v>0</v>
      </c>
      <c r="AB644" s="25">
        <f t="shared" si="766"/>
        <v>1087.21</v>
      </c>
      <c r="AC644" s="25">
        <f t="shared" si="767"/>
        <v>1087.21</v>
      </c>
      <c r="AD644" s="25">
        <f t="shared" si="768"/>
        <v>0</v>
      </c>
      <c r="AE644" s="25">
        <f t="shared" si="769"/>
        <v>110.13437300000001</v>
      </c>
      <c r="AF644" s="25">
        <f t="shared" si="770"/>
        <v>110.13437300000001</v>
      </c>
      <c r="AG644" s="25">
        <f t="shared" si="771"/>
        <v>0</v>
      </c>
      <c r="AH644" s="25">
        <f t="shared" si="772"/>
        <v>977.07562700000005</v>
      </c>
      <c r="AI644" s="25">
        <f t="shared" si="773"/>
        <v>977.07562700000005</v>
      </c>
      <c r="AJ644" s="19" t="s">
        <v>52</v>
      </c>
    </row>
    <row r="645" spans="1:36" outlineLevel="3" x14ac:dyDescent="0.25">
      <c r="A645" s="102" t="s">
        <v>150</v>
      </c>
      <c r="B645" s="10"/>
      <c r="C645" s="10">
        <v>25.47</v>
      </c>
      <c r="N645" s="23">
        <f t="shared" si="754"/>
        <v>25.47</v>
      </c>
      <c r="O645" s="23">
        <f t="shared" si="755"/>
        <v>25.47</v>
      </c>
      <c r="P645" s="129"/>
      <c r="Q645" s="130">
        <v>0.1013</v>
      </c>
      <c r="R645" s="11">
        <f t="shared" si="756"/>
        <v>0</v>
      </c>
      <c r="S645" s="6">
        <f t="shared" si="757"/>
        <v>25.47</v>
      </c>
      <c r="T645" s="20">
        <f t="shared" si="758"/>
        <v>25.47</v>
      </c>
      <c r="U645" s="6">
        <f t="shared" si="759"/>
        <v>0</v>
      </c>
      <c r="V645" s="6">
        <f t="shared" si="760"/>
        <v>2.580111</v>
      </c>
      <c r="W645" s="20">
        <f t="shared" si="761"/>
        <v>2.580111</v>
      </c>
      <c r="X645" s="6">
        <f t="shared" si="762"/>
        <v>0</v>
      </c>
      <c r="Y645" s="6">
        <f t="shared" si="763"/>
        <v>22.889889</v>
      </c>
      <c r="Z645" s="20">
        <f t="shared" si="764"/>
        <v>22.889889</v>
      </c>
      <c r="AA645" s="25">
        <f t="shared" si="765"/>
        <v>0</v>
      </c>
      <c r="AB645" s="25">
        <f t="shared" si="766"/>
        <v>25.47</v>
      </c>
      <c r="AC645" s="25">
        <f t="shared" si="767"/>
        <v>25.47</v>
      </c>
      <c r="AD645" s="25">
        <f t="shared" si="768"/>
        <v>0</v>
      </c>
      <c r="AE645" s="25">
        <f t="shared" si="769"/>
        <v>2.580111</v>
      </c>
      <c r="AF645" s="25">
        <f t="shared" si="770"/>
        <v>2.580111</v>
      </c>
      <c r="AG645" s="25">
        <f t="shared" si="771"/>
        <v>0</v>
      </c>
      <c r="AH645" s="25">
        <f t="shared" si="772"/>
        <v>22.889889</v>
      </c>
      <c r="AI645" s="25">
        <f t="shared" si="773"/>
        <v>22.889889</v>
      </c>
      <c r="AJ645" s="19" t="s">
        <v>52</v>
      </c>
    </row>
    <row r="646" spans="1:36" outlineLevel="3" x14ac:dyDescent="0.25">
      <c r="A646" s="102" t="s">
        <v>150</v>
      </c>
      <c r="B646" s="10">
        <v>1580.45</v>
      </c>
      <c r="C646" s="10">
        <v>6277.8</v>
      </c>
      <c r="N646" s="23">
        <f t="shared" si="754"/>
        <v>6277.8</v>
      </c>
      <c r="O646" s="23">
        <f t="shared" si="755"/>
        <v>7858.25</v>
      </c>
      <c r="P646" s="129"/>
      <c r="Q646" s="130">
        <v>0.1013</v>
      </c>
      <c r="R646" s="11">
        <f t="shared" si="756"/>
        <v>0</v>
      </c>
      <c r="S646" s="6">
        <f t="shared" si="757"/>
        <v>6277.8</v>
      </c>
      <c r="T646" s="20">
        <f t="shared" si="758"/>
        <v>6277.8</v>
      </c>
      <c r="U646" s="6">
        <f t="shared" si="759"/>
        <v>0</v>
      </c>
      <c r="V646" s="6">
        <f t="shared" si="760"/>
        <v>635.94114000000002</v>
      </c>
      <c r="W646" s="20">
        <f t="shared" si="761"/>
        <v>635.94114000000002</v>
      </c>
      <c r="X646" s="6">
        <f t="shared" si="762"/>
        <v>0</v>
      </c>
      <c r="Y646" s="6">
        <f t="shared" si="763"/>
        <v>5641.8588600000003</v>
      </c>
      <c r="Z646" s="20">
        <f t="shared" si="764"/>
        <v>5641.8588600000003</v>
      </c>
      <c r="AA646" s="25">
        <f t="shared" si="765"/>
        <v>0</v>
      </c>
      <c r="AB646" s="25">
        <f t="shared" si="766"/>
        <v>7858.25</v>
      </c>
      <c r="AC646" s="25">
        <f t="shared" si="767"/>
        <v>7858.25</v>
      </c>
      <c r="AD646" s="25">
        <f t="shared" si="768"/>
        <v>0</v>
      </c>
      <c r="AE646" s="25">
        <f t="shared" si="769"/>
        <v>796.04072500000007</v>
      </c>
      <c r="AF646" s="25">
        <f t="shared" si="770"/>
        <v>796.04072500000007</v>
      </c>
      <c r="AG646" s="25">
        <f t="shared" si="771"/>
        <v>0</v>
      </c>
      <c r="AH646" s="25">
        <f t="shared" si="772"/>
        <v>7062.2092750000002</v>
      </c>
      <c r="AI646" s="25">
        <f t="shared" si="773"/>
        <v>7062.2092750000002</v>
      </c>
      <c r="AJ646" s="19" t="s">
        <v>52</v>
      </c>
    </row>
    <row r="647" spans="1:36" outlineLevel="3" x14ac:dyDescent="0.25">
      <c r="A647" s="102" t="s">
        <v>150</v>
      </c>
      <c r="B647" s="10">
        <v>37297.54</v>
      </c>
      <c r="C647" s="10">
        <v>23772.97</v>
      </c>
      <c r="N647" s="23">
        <f t="shared" si="754"/>
        <v>23772.97</v>
      </c>
      <c r="O647" s="23">
        <f t="shared" si="755"/>
        <v>61070.51</v>
      </c>
      <c r="P647" s="129"/>
      <c r="Q647" s="130">
        <v>0.1013</v>
      </c>
      <c r="R647" s="11">
        <f t="shared" si="756"/>
        <v>0</v>
      </c>
      <c r="S647" s="6">
        <f t="shared" si="757"/>
        <v>23772.97</v>
      </c>
      <c r="T647" s="20">
        <f t="shared" si="758"/>
        <v>23772.97</v>
      </c>
      <c r="U647" s="6">
        <f t="shared" si="759"/>
        <v>0</v>
      </c>
      <c r="V647" s="6">
        <f t="shared" si="760"/>
        <v>2408.201861</v>
      </c>
      <c r="W647" s="20">
        <f t="shared" si="761"/>
        <v>2408.201861</v>
      </c>
      <c r="X647" s="6">
        <f t="shared" si="762"/>
        <v>0</v>
      </c>
      <c r="Y647" s="6">
        <f t="shared" si="763"/>
        <v>21364.768139</v>
      </c>
      <c r="Z647" s="20">
        <f t="shared" si="764"/>
        <v>21364.768139</v>
      </c>
      <c r="AA647" s="25">
        <f t="shared" si="765"/>
        <v>0</v>
      </c>
      <c r="AB647" s="25">
        <f t="shared" si="766"/>
        <v>61070.51</v>
      </c>
      <c r="AC647" s="25">
        <f t="shared" si="767"/>
        <v>61070.51</v>
      </c>
      <c r="AD647" s="25">
        <f t="shared" si="768"/>
        <v>0</v>
      </c>
      <c r="AE647" s="25">
        <f t="shared" si="769"/>
        <v>6186.4426630000007</v>
      </c>
      <c r="AF647" s="25">
        <f t="shared" si="770"/>
        <v>6186.4426630000007</v>
      </c>
      <c r="AG647" s="25">
        <f t="shared" si="771"/>
        <v>0</v>
      </c>
      <c r="AH647" s="25">
        <f t="shared" si="772"/>
        <v>54884.067337</v>
      </c>
      <c r="AI647" s="25">
        <f t="shared" si="773"/>
        <v>54884.067337</v>
      </c>
      <c r="AJ647" s="19" t="s">
        <v>52</v>
      </c>
    </row>
    <row r="648" spans="1:36" outlineLevel="3" x14ac:dyDescent="0.25">
      <c r="A648" s="102" t="s">
        <v>150</v>
      </c>
      <c r="B648" s="10"/>
      <c r="C648" s="10">
        <v>14.97</v>
      </c>
      <c r="N648" s="23">
        <f t="shared" si="754"/>
        <v>14.97</v>
      </c>
      <c r="O648" s="23">
        <f t="shared" si="755"/>
        <v>14.97</v>
      </c>
      <c r="P648" s="129"/>
      <c r="Q648" s="130">
        <v>0.1013</v>
      </c>
      <c r="R648" s="11">
        <f t="shared" si="756"/>
        <v>0</v>
      </c>
      <c r="S648" s="6">
        <f t="shared" si="757"/>
        <v>14.97</v>
      </c>
      <c r="T648" s="20">
        <f t="shared" si="758"/>
        <v>14.97</v>
      </c>
      <c r="U648" s="6">
        <f t="shared" si="759"/>
        <v>0</v>
      </c>
      <c r="V648" s="6">
        <f t="shared" si="760"/>
        <v>1.5164610000000001</v>
      </c>
      <c r="W648" s="20">
        <f t="shared" si="761"/>
        <v>1.5164610000000001</v>
      </c>
      <c r="X648" s="6">
        <f t="shared" si="762"/>
        <v>0</v>
      </c>
      <c r="Y648" s="6">
        <f t="shared" si="763"/>
        <v>13.453539000000001</v>
      </c>
      <c r="Z648" s="20">
        <f t="shared" si="764"/>
        <v>13.453539000000001</v>
      </c>
      <c r="AA648" s="25">
        <f t="shared" si="765"/>
        <v>0</v>
      </c>
      <c r="AB648" s="25">
        <f t="shared" si="766"/>
        <v>14.97</v>
      </c>
      <c r="AC648" s="25">
        <f t="shared" si="767"/>
        <v>14.97</v>
      </c>
      <c r="AD648" s="25">
        <f t="shared" si="768"/>
        <v>0</v>
      </c>
      <c r="AE648" s="25">
        <f t="shared" si="769"/>
        <v>1.5164610000000001</v>
      </c>
      <c r="AF648" s="25">
        <f t="shared" si="770"/>
        <v>1.5164610000000001</v>
      </c>
      <c r="AG648" s="25">
        <f t="shared" si="771"/>
        <v>0</v>
      </c>
      <c r="AH648" s="25">
        <f t="shared" si="772"/>
        <v>13.453539000000001</v>
      </c>
      <c r="AI648" s="25">
        <f t="shared" si="773"/>
        <v>13.453539000000001</v>
      </c>
      <c r="AJ648" s="19" t="s">
        <v>52</v>
      </c>
    </row>
    <row r="649" spans="1:36" outlineLevel="3" x14ac:dyDescent="0.25">
      <c r="A649" s="102" t="s">
        <v>150</v>
      </c>
      <c r="B649" s="10">
        <v>47997.42</v>
      </c>
      <c r="C649" s="10">
        <v>48435.57</v>
      </c>
      <c r="N649" s="23">
        <f t="shared" si="754"/>
        <v>48435.57</v>
      </c>
      <c r="O649" s="23">
        <f t="shared" si="755"/>
        <v>96432.989999999991</v>
      </c>
      <c r="P649" s="129"/>
      <c r="Q649" s="130">
        <v>0.1013</v>
      </c>
      <c r="R649" s="11">
        <f t="shared" si="756"/>
        <v>0</v>
      </c>
      <c r="S649" s="6">
        <f t="shared" si="757"/>
        <v>48435.57</v>
      </c>
      <c r="T649" s="20">
        <f t="shared" si="758"/>
        <v>48435.57</v>
      </c>
      <c r="U649" s="6">
        <f t="shared" si="759"/>
        <v>0</v>
      </c>
      <c r="V649" s="6">
        <f t="shared" si="760"/>
        <v>4906.5232409999999</v>
      </c>
      <c r="W649" s="20">
        <f t="shared" si="761"/>
        <v>4906.5232409999999</v>
      </c>
      <c r="X649" s="6">
        <f t="shared" si="762"/>
        <v>0</v>
      </c>
      <c r="Y649" s="6">
        <f t="shared" si="763"/>
        <v>43529.046758999997</v>
      </c>
      <c r="Z649" s="20">
        <f t="shared" si="764"/>
        <v>43529.046758999997</v>
      </c>
      <c r="AA649" s="25">
        <f t="shared" si="765"/>
        <v>0</v>
      </c>
      <c r="AB649" s="25">
        <f t="shared" si="766"/>
        <v>96432.989999999991</v>
      </c>
      <c r="AC649" s="25">
        <f t="shared" si="767"/>
        <v>96432.989999999991</v>
      </c>
      <c r="AD649" s="25">
        <f t="shared" si="768"/>
        <v>0</v>
      </c>
      <c r="AE649" s="25">
        <f t="shared" si="769"/>
        <v>9768.6618869999984</v>
      </c>
      <c r="AF649" s="25">
        <f t="shared" si="770"/>
        <v>9768.6618869999984</v>
      </c>
      <c r="AG649" s="25">
        <f t="shared" si="771"/>
        <v>0</v>
      </c>
      <c r="AH649" s="25">
        <f t="shared" si="772"/>
        <v>86664.328112999996</v>
      </c>
      <c r="AI649" s="25">
        <f t="shared" si="773"/>
        <v>86664.328112999996</v>
      </c>
      <c r="AJ649" s="19" t="s">
        <v>52</v>
      </c>
    </row>
    <row r="650" spans="1:36" outlineLevel="3" x14ac:dyDescent="0.25">
      <c r="A650" s="102" t="s">
        <v>150</v>
      </c>
      <c r="B650" s="10">
        <v>4976.18</v>
      </c>
      <c r="C650" s="10">
        <v>3952.56</v>
      </c>
      <c r="N650" s="23">
        <f t="shared" si="754"/>
        <v>3952.56</v>
      </c>
      <c r="O650" s="23">
        <f t="shared" si="755"/>
        <v>8928.74</v>
      </c>
      <c r="P650" s="129"/>
      <c r="Q650" s="130">
        <v>0.1013</v>
      </c>
      <c r="R650" s="11">
        <f t="shared" si="756"/>
        <v>0</v>
      </c>
      <c r="S650" s="6">
        <f t="shared" si="757"/>
        <v>3952.56</v>
      </c>
      <c r="T650" s="20">
        <f t="shared" si="758"/>
        <v>3952.56</v>
      </c>
      <c r="U650" s="6">
        <f t="shared" si="759"/>
        <v>0</v>
      </c>
      <c r="V650" s="6">
        <f t="shared" si="760"/>
        <v>400.39432799999997</v>
      </c>
      <c r="W650" s="20">
        <f t="shared" si="761"/>
        <v>400.39432799999997</v>
      </c>
      <c r="X650" s="6">
        <f t="shared" si="762"/>
        <v>0</v>
      </c>
      <c r="Y650" s="6">
        <f t="shared" si="763"/>
        <v>3552.1656720000001</v>
      </c>
      <c r="Z650" s="20">
        <f t="shared" si="764"/>
        <v>3552.1656720000001</v>
      </c>
      <c r="AA650" s="25">
        <f t="shared" si="765"/>
        <v>0</v>
      </c>
      <c r="AB650" s="25">
        <f t="shared" si="766"/>
        <v>8928.74</v>
      </c>
      <c r="AC650" s="25">
        <f t="shared" si="767"/>
        <v>8928.74</v>
      </c>
      <c r="AD650" s="25">
        <f t="shared" si="768"/>
        <v>0</v>
      </c>
      <c r="AE650" s="25">
        <f t="shared" si="769"/>
        <v>904.48136199999999</v>
      </c>
      <c r="AF650" s="25">
        <f t="shared" si="770"/>
        <v>904.48136199999999</v>
      </c>
      <c r="AG650" s="25">
        <f t="shared" si="771"/>
        <v>0</v>
      </c>
      <c r="AH650" s="25">
        <f t="shared" si="772"/>
        <v>8024.2586379999993</v>
      </c>
      <c r="AI650" s="25">
        <f t="shared" si="773"/>
        <v>8024.2586379999993</v>
      </c>
      <c r="AJ650" s="19" t="s">
        <v>52</v>
      </c>
    </row>
    <row r="651" spans="1:36" outlineLevel="3" x14ac:dyDescent="0.25">
      <c r="A651" s="102" t="s">
        <v>150</v>
      </c>
      <c r="B651" s="10">
        <v>454.46</v>
      </c>
      <c r="C651" s="10">
        <v>1604.1</v>
      </c>
      <c r="N651" s="23">
        <f t="shared" si="754"/>
        <v>1604.1</v>
      </c>
      <c r="O651" s="23">
        <f t="shared" si="755"/>
        <v>2058.56</v>
      </c>
      <c r="P651" s="129"/>
      <c r="Q651" s="130">
        <v>0.1013</v>
      </c>
      <c r="R651" s="11">
        <f t="shared" si="756"/>
        <v>0</v>
      </c>
      <c r="S651" s="6">
        <f t="shared" si="757"/>
        <v>1604.1</v>
      </c>
      <c r="T651" s="20">
        <f t="shared" si="758"/>
        <v>1604.1</v>
      </c>
      <c r="U651" s="6">
        <f t="shared" si="759"/>
        <v>0</v>
      </c>
      <c r="V651" s="6">
        <f t="shared" si="760"/>
        <v>162.49533</v>
      </c>
      <c r="W651" s="20">
        <f t="shared" si="761"/>
        <v>162.49533</v>
      </c>
      <c r="X651" s="6">
        <f t="shared" si="762"/>
        <v>0</v>
      </c>
      <c r="Y651" s="6">
        <f t="shared" si="763"/>
        <v>1441.6046699999999</v>
      </c>
      <c r="Z651" s="20">
        <f t="shared" si="764"/>
        <v>1441.6046699999999</v>
      </c>
      <c r="AA651" s="25">
        <f t="shared" si="765"/>
        <v>0</v>
      </c>
      <c r="AB651" s="25">
        <f t="shared" si="766"/>
        <v>2058.56</v>
      </c>
      <c r="AC651" s="25">
        <f t="shared" si="767"/>
        <v>2058.56</v>
      </c>
      <c r="AD651" s="25">
        <f t="shared" si="768"/>
        <v>0</v>
      </c>
      <c r="AE651" s="25">
        <f t="shared" si="769"/>
        <v>208.532128</v>
      </c>
      <c r="AF651" s="25">
        <f t="shared" si="770"/>
        <v>208.532128</v>
      </c>
      <c r="AG651" s="25">
        <f t="shared" si="771"/>
        <v>0</v>
      </c>
      <c r="AH651" s="25">
        <f t="shared" si="772"/>
        <v>1850.0278719999999</v>
      </c>
      <c r="AI651" s="25">
        <f t="shared" si="773"/>
        <v>1850.0278719999999</v>
      </c>
      <c r="AJ651" s="19" t="s">
        <v>52</v>
      </c>
    </row>
    <row r="652" spans="1:36" outlineLevel="3" x14ac:dyDescent="0.25">
      <c r="A652" s="102" t="s">
        <v>150</v>
      </c>
      <c r="B652" s="10">
        <v>65402.25</v>
      </c>
      <c r="C652" s="10">
        <v>60756.61</v>
      </c>
      <c r="N652" s="23">
        <f t="shared" si="754"/>
        <v>60756.61</v>
      </c>
      <c r="O652" s="23">
        <f t="shared" si="755"/>
        <v>126158.86</v>
      </c>
      <c r="P652" s="129"/>
      <c r="Q652" s="130">
        <v>0.1013</v>
      </c>
      <c r="R652" s="11">
        <f t="shared" si="756"/>
        <v>0</v>
      </c>
      <c r="S652" s="6">
        <f t="shared" si="757"/>
        <v>60756.61</v>
      </c>
      <c r="T652" s="20">
        <f t="shared" si="758"/>
        <v>60756.61</v>
      </c>
      <c r="U652" s="6">
        <f t="shared" si="759"/>
        <v>0</v>
      </c>
      <c r="V652" s="6">
        <f t="shared" si="760"/>
        <v>6154.644593</v>
      </c>
      <c r="W652" s="20">
        <f t="shared" si="761"/>
        <v>6154.644593</v>
      </c>
      <c r="X652" s="6">
        <f t="shared" si="762"/>
        <v>0</v>
      </c>
      <c r="Y652" s="6">
        <f t="shared" si="763"/>
        <v>54601.965407000003</v>
      </c>
      <c r="Z652" s="20">
        <f t="shared" si="764"/>
        <v>54601.965407000003</v>
      </c>
      <c r="AA652" s="25">
        <f t="shared" si="765"/>
        <v>0</v>
      </c>
      <c r="AB652" s="25">
        <f t="shared" si="766"/>
        <v>126158.86</v>
      </c>
      <c r="AC652" s="25">
        <f t="shared" si="767"/>
        <v>126158.86</v>
      </c>
      <c r="AD652" s="25">
        <f t="shared" si="768"/>
        <v>0</v>
      </c>
      <c r="AE652" s="25">
        <f t="shared" si="769"/>
        <v>12779.892518000001</v>
      </c>
      <c r="AF652" s="25">
        <f t="shared" si="770"/>
        <v>12779.892518000001</v>
      </c>
      <c r="AG652" s="25">
        <f t="shared" si="771"/>
        <v>0</v>
      </c>
      <c r="AH652" s="25">
        <f t="shared" si="772"/>
        <v>113378.96748200001</v>
      </c>
      <c r="AI652" s="25">
        <f t="shared" si="773"/>
        <v>113378.96748200001</v>
      </c>
      <c r="AJ652" s="19" t="s">
        <v>52</v>
      </c>
    </row>
    <row r="653" spans="1:36" outlineLevel="3" x14ac:dyDescent="0.25">
      <c r="A653" s="102" t="s">
        <v>150</v>
      </c>
      <c r="B653" s="10">
        <v>32906.65</v>
      </c>
      <c r="C653" s="10">
        <v>36060.629999999997</v>
      </c>
      <c r="N653" s="23">
        <f t="shared" si="754"/>
        <v>36060.629999999997</v>
      </c>
      <c r="O653" s="23">
        <f t="shared" si="755"/>
        <v>68967.28</v>
      </c>
      <c r="P653" s="129"/>
      <c r="Q653" s="130">
        <v>0.1013</v>
      </c>
      <c r="R653" s="11">
        <f t="shared" si="756"/>
        <v>0</v>
      </c>
      <c r="S653" s="6">
        <f t="shared" si="757"/>
        <v>36060.629999999997</v>
      </c>
      <c r="T653" s="20">
        <f t="shared" si="758"/>
        <v>36060.629999999997</v>
      </c>
      <c r="U653" s="6">
        <f t="shared" si="759"/>
        <v>0</v>
      </c>
      <c r="V653" s="6">
        <f t="shared" si="760"/>
        <v>3652.9418189999997</v>
      </c>
      <c r="W653" s="20">
        <f t="shared" si="761"/>
        <v>3652.9418189999997</v>
      </c>
      <c r="X653" s="6">
        <f t="shared" si="762"/>
        <v>0</v>
      </c>
      <c r="Y653" s="6">
        <f t="shared" si="763"/>
        <v>32407.688180999998</v>
      </c>
      <c r="Z653" s="20">
        <f t="shared" si="764"/>
        <v>32407.688180999998</v>
      </c>
      <c r="AA653" s="25">
        <f t="shared" si="765"/>
        <v>0</v>
      </c>
      <c r="AB653" s="25">
        <f t="shared" si="766"/>
        <v>68967.28</v>
      </c>
      <c r="AC653" s="25">
        <f t="shared" si="767"/>
        <v>68967.28</v>
      </c>
      <c r="AD653" s="25">
        <f t="shared" si="768"/>
        <v>0</v>
      </c>
      <c r="AE653" s="25">
        <f t="shared" si="769"/>
        <v>6986.385464</v>
      </c>
      <c r="AF653" s="25">
        <f t="shared" si="770"/>
        <v>6986.385464</v>
      </c>
      <c r="AG653" s="25">
        <f t="shared" si="771"/>
        <v>0</v>
      </c>
      <c r="AH653" s="25">
        <f t="shared" si="772"/>
        <v>61980.894536</v>
      </c>
      <c r="AI653" s="25">
        <f t="shared" si="773"/>
        <v>61980.894536</v>
      </c>
      <c r="AJ653" s="19" t="s">
        <v>52</v>
      </c>
    </row>
    <row r="654" spans="1:36" outlineLevel="3" x14ac:dyDescent="0.25">
      <c r="A654" s="102" t="s">
        <v>150</v>
      </c>
      <c r="B654" s="10">
        <v>45532.43</v>
      </c>
      <c r="C654" s="10">
        <v>44233.83</v>
      </c>
      <c r="N654" s="23">
        <f t="shared" si="754"/>
        <v>44233.83</v>
      </c>
      <c r="O654" s="23">
        <f t="shared" si="755"/>
        <v>89766.260000000009</v>
      </c>
      <c r="P654" s="129"/>
      <c r="Q654" s="130">
        <v>0.1013</v>
      </c>
      <c r="R654" s="11">
        <f t="shared" si="756"/>
        <v>0</v>
      </c>
      <c r="S654" s="6">
        <f t="shared" si="757"/>
        <v>44233.83</v>
      </c>
      <c r="T654" s="20">
        <f t="shared" si="758"/>
        <v>44233.83</v>
      </c>
      <c r="U654" s="6">
        <f t="shared" si="759"/>
        <v>0</v>
      </c>
      <c r="V654" s="6">
        <f t="shared" si="760"/>
        <v>4480.8869789999999</v>
      </c>
      <c r="W654" s="20">
        <f t="shared" si="761"/>
        <v>4480.8869789999999</v>
      </c>
      <c r="X654" s="6">
        <f t="shared" si="762"/>
        <v>0</v>
      </c>
      <c r="Y654" s="6">
        <f t="shared" si="763"/>
        <v>39752.943020999999</v>
      </c>
      <c r="Z654" s="20">
        <f t="shared" si="764"/>
        <v>39752.943020999999</v>
      </c>
      <c r="AA654" s="25">
        <f t="shared" si="765"/>
        <v>0</v>
      </c>
      <c r="AB654" s="25">
        <f t="shared" si="766"/>
        <v>89766.260000000009</v>
      </c>
      <c r="AC654" s="25">
        <f t="shared" si="767"/>
        <v>89766.260000000009</v>
      </c>
      <c r="AD654" s="25">
        <f t="shared" si="768"/>
        <v>0</v>
      </c>
      <c r="AE654" s="25">
        <f t="shared" si="769"/>
        <v>9093.3221380000014</v>
      </c>
      <c r="AF654" s="25">
        <f t="shared" si="770"/>
        <v>9093.3221380000014</v>
      </c>
      <c r="AG654" s="25">
        <f t="shared" si="771"/>
        <v>0</v>
      </c>
      <c r="AH654" s="25">
        <f t="shared" si="772"/>
        <v>80672.937862000006</v>
      </c>
      <c r="AI654" s="25">
        <f t="shared" si="773"/>
        <v>80672.937862000006</v>
      </c>
      <c r="AJ654" s="19" t="s">
        <v>52</v>
      </c>
    </row>
    <row r="655" spans="1:36" outlineLevel="3" x14ac:dyDescent="0.25">
      <c r="A655" s="102" t="s">
        <v>150</v>
      </c>
      <c r="B655" s="10">
        <v>27309.69</v>
      </c>
      <c r="C655" s="10">
        <v>27309.69</v>
      </c>
      <c r="N655" s="23">
        <f t="shared" si="754"/>
        <v>27309.69</v>
      </c>
      <c r="O655" s="23">
        <f t="shared" si="755"/>
        <v>54619.38</v>
      </c>
      <c r="P655" s="129"/>
      <c r="Q655" s="130">
        <v>0.1013</v>
      </c>
      <c r="R655" s="11">
        <f t="shared" si="756"/>
        <v>0</v>
      </c>
      <c r="S655" s="6">
        <f t="shared" si="757"/>
        <v>27309.69</v>
      </c>
      <c r="T655" s="20">
        <f t="shared" si="758"/>
        <v>27309.69</v>
      </c>
      <c r="U655" s="6">
        <f t="shared" si="759"/>
        <v>0</v>
      </c>
      <c r="V655" s="6">
        <f t="shared" si="760"/>
        <v>2766.4715969999997</v>
      </c>
      <c r="W655" s="20">
        <f t="shared" si="761"/>
        <v>2766.4715969999997</v>
      </c>
      <c r="X655" s="6">
        <f t="shared" si="762"/>
        <v>0</v>
      </c>
      <c r="Y655" s="6">
        <f t="shared" si="763"/>
        <v>24543.218402999999</v>
      </c>
      <c r="Z655" s="20">
        <f t="shared" si="764"/>
        <v>24543.218402999999</v>
      </c>
      <c r="AA655" s="25">
        <f t="shared" si="765"/>
        <v>0</v>
      </c>
      <c r="AB655" s="25">
        <f t="shared" si="766"/>
        <v>54619.38</v>
      </c>
      <c r="AC655" s="25">
        <f t="shared" si="767"/>
        <v>54619.38</v>
      </c>
      <c r="AD655" s="25">
        <f t="shared" si="768"/>
        <v>0</v>
      </c>
      <c r="AE655" s="25">
        <f t="shared" si="769"/>
        <v>5532.9431939999995</v>
      </c>
      <c r="AF655" s="25">
        <f t="shared" si="770"/>
        <v>5532.9431939999995</v>
      </c>
      <c r="AG655" s="25">
        <f t="shared" si="771"/>
        <v>0</v>
      </c>
      <c r="AH655" s="25">
        <f t="shared" si="772"/>
        <v>49086.436805999998</v>
      </c>
      <c r="AI655" s="25">
        <f t="shared" si="773"/>
        <v>49086.436805999998</v>
      </c>
      <c r="AJ655" s="19" t="s">
        <v>52</v>
      </c>
    </row>
    <row r="656" spans="1:36" outlineLevel="3" x14ac:dyDescent="0.25">
      <c r="A656" s="102" t="s">
        <v>150</v>
      </c>
      <c r="B656" s="10">
        <v>1429</v>
      </c>
      <c r="C656" s="10">
        <v>2881.36</v>
      </c>
      <c r="N656" s="23">
        <f t="shared" si="754"/>
        <v>2881.36</v>
      </c>
      <c r="O656" s="23">
        <f t="shared" si="755"/>
        <v>4310.3600000000006</v>
      </c>
      <c r="P656" s="129"/>
      <c r="Q656" s="130">
        <v>0.1013</v>
      </c>
      <c r="R656" s="11">
        <f t="shared" si="756"/>
        <v>0</v>
      </c>
      <c r="S656" s="6">
        <f t="shared" si="757"/>
        <v>2881.36</v>
      </c>
      <c r="T656" s="20">
        <f t="shared" si="758"/>
        <v>2881.36</v>
      </c>
      <c r="U656" s="6">
        <f t="shared" si="759"/>
        <v>0</v>
      </c>
      <c r="V656" s="6">
        <f t="shared" si="760"/>
        <v>291.88176800000002</v>
      </c>
      <c r="W656" s="20">
        <f t="shared" si="761"/>
        <v>291.88176800000002</v>
      </c>
      <c r="X656" s="6">
        <f t="shared" si="762"/>
        <v>0</v>
      </c>
      <c r="Y656" s="6">
        <f t="shared" si="763"/>
        <v>2589.4782319999999</v>
      </c>
      <c r="Z656" s="20">
        <f t="shared" si="764"/>
        <v>2589.4782319999999</v>
      </c>
      <c r="AA656" s="25">
        <f t="shared" si="765"/>
        <v>0</v>
      </c>
      <c r="AB656" s="25">
        <f t="shared" si="766"/>
        <v>4310.3600000000006</v>
      </c>
      <c r="AC656" s="25">
        <f t="shared" si="767"/>
        <v>4310.3600000000006</v>
      </c>
      <c r="AD656" s="25">
        <f t="shared" si="768"/>
        <v>0</v>
      </c>
      <c r="AE656" s="25">
        <f t="shared" si="769"/>
        <v>436.63946800000008</v>
      </c>
      <c r="AF656" s="25">
        <f t="shared" si="770"/>
        <v>436.63946800000008</v>
      </c>
      <c r="AG656" s="25">
        <f t="shared" si="771"/>
        <v>0</v>
      </c>
      <c r="AH656" s="25">
        <f t="shared" si="772"/>
        <v>3873.7205320000003</v>
      </c>
      <c r="AI656" s="25">
        <f t="shared" si="773"/>
        <v>3873.7205320000003</v>
      </c>
      <c r="AJ656" s="19" t="s">
        <v>52</v>
      </c>
    </row>
    <row r="657" spans="1:36" outlineLevel="3" x14ac:dyDescent="0.25">
      <c r="A657" s="102" t="s">
        <v>150</v>
      </c>
      <c r="B657" s="10">
        <v>184786.55</v>
      </c>
      <c r="C657" s="10">
        <v>151246.47</v>
      </c>
      <c r="N657" s="23">
        <f t="shared" si="754"/>
        <v>151246.47</v>
      </c>
      <c r="O657" s="23">
        <f t="shared" si="755"/>
        <v>336033.02</v>
      </c>
      <c r="P657" s="129"/>
      <c r="Q657" s="130">
        <v>0.1013</v>
      </c>
      <c r="R657" s="11">
        <f t="shared" si="756"/>
        <v>0</v>
      </c>
      <c r="S657" s="6">
        <f t="shared" si="757"/>
        <v>151246.47</v>
      </c>
      <c r="T657" s="20">
        <f t="shared" si="758"/>
        <v>151246.47</v>
      </c>
      <c r="U657" s="6">
        <f t="shared" si="759"/>
        <v>0</v>
      </c>
      <c r="V657" s="6">
        <f t="shared" si="760"/>
        <v>15321.267411000001</v>
      </c>
      <c r="W657" s="20">
        <f t="shared" si="761"/>
        <v>15321.267411000001</v>
      </c>
      <c r="X657" s="6">
        <f t="shared" si="762"/>
        <v>0</v>
      </c>
      <c r="Y657" s="6">
        <f t="shared" si="763"/>
        <v>135925.20258899999</v>
      </c>
      <c r="Z657" s="20">
        <f t="shared" si="764"/>
        <v>135925.20258899999</v>
      </c>
      <c r="AA657" s="25">
        <f t="shared" si="765"/>
        <v>0</v>
      </c>
      <c r="AB657" s="25">
        <f t="shared" si="766"/>
        <v>336033.02</v>
      </c>
      <c r="AC657" s="25">
        <f t="shared" si="767"/>
        <v>336033.02</v>
      </c>
      <c r="AD657" s="25">
        <f t="shared" si="768"/>
        <v>0</v>
      </c>
      <c r="AE657" s="25">
        <f t="shared" si="769"/>
        <v>34040.144926000001</v>
      </c>
      <c r="AF657" s="25">
        <f t="shared" si="770"/>
        <v>34040.144926000001</v>
      </c>
      <c r="AG657" s="25">
        <f t="shared" si="771"/>
        <v>0</v>
      </c>
      <c r="AH657" s="25">
        <f t="shared" si="772"/>
        <v>301992.87507400004</v>
      </c>
      <c r="AI657" s="25">
        <f t="shared" si="773"/>
        <v>301992.87507400004</v>
      </c>
      <c r="AJ657" s="19" t="s">
        <v>52</v>
      </c>
    </row>
    <row r="658" spans="1:36" outlineLevel="3" x14ac:dyDescent="0.25">
      <c r="A658" s="102" t="s">
        <v>150</v>
      </c>
      <c r="B658" s="10">
        <v>2028.17</v>
      </c>
      <c r="C658" s="10">
        <v>-611.49</v>
      </c>
      <c r="N658" s="23">
        <f t="shared" si="754"/>
        <v>-611.49</v>
      </c>
      <c r="O658" s="23">
        <f t="shared" si="755"/>
        <v>1416.68</v>
      </c>
      <c r="P658" s="129"/>
      <c r="Q658" s="130">
        <v>0.1013</v>
      </c>
      <c r="R658" s="11">
        <f t="shared" si="756"/>
        <v>0</v>
      </c>
      <c r="S658" s="6">
        <f t="shared" si="757"/>
        <v>-611.49</v>
      </c>
      <c r="T658" s="20">
        <f t="shared" si="758"/>
        <v>-611.49</v>
      </c>
      <c r="U658" s="6">
        <f t="shared" si="759"/>
        <v>0</v>
      </c>
      <c r="V658" s="6">
        <f t="shared" si="760"/>
        <v>-61.943936999999998</v>
      </c>
      <c r="W658" s="20">
        <f t="shared" si="761"/>
        <v>-61.943936999999998</v>
      </c>
      <c r="X658" s="6">
        <f t="shared" si="762"/>
        <v>0</v>
      </c>
      <c r="Y658" s="6">
        <f t="shared" si="763"/>
        <v>-549.546063</v>
      </c>
      <c r="Z658" s="20">
        <f t="shared" si="764"/>
        <v>-549.546063</v>
      </c>
      <c r="AA658" s="25">
        <f t="shared" si="765"/>
        <v>0</v>
      </c>
      <c r="AB658" s="25">
        <f t="shared" si="766"/>
        <v>1416.68</v>
      </c>
      <c r="AC658" s="25">
        <f t="shared" si="767"/>
        <v>1416.68</v>
      </c>
      <c r="AD658" s="25">
        <f t="shared" si="768"/>
        <v>0</v>
      </c>
      <c r="AE658" s="25">
        <f t="shared" si="769"/>
        <v>143.50968400000002</v>
      </c>
      <c r="AF658" s="25">
        <f t="shared" si="770"/>
        <v>143.50968400000002</v>
      </c>
      <c r="AG658" s="25">
        <f t="shared" si="771"/>
        <v>0</v>
      </c>
      <c r="AH658" s="25">
        <f t="shared" si="772"/>
        <v>1273.170316</v>
      </c>
      <c r="AI658" s="25">
        <f t="shared" si="773"/>
        <v>1273.170316</v>
      </c>
      <c r="AJ658" s="19" t="s">
        <v>52</v>
      </c>
    </row>
    <row r="659" spans="1:36" outlineLevel="3" x14ac:dyDescent="0.25">
      <c r="A659" s="102" t="s">
        <v>150</v>
      </c>
      <c r="B659" s="10">
        <v>140675.70000000001</v>
      </c>
      <c r="C659" s="10">
        <v>137185.64000000001</v>
      </c>
      <c r="N659" s="23">
        <f t="shared" si="754"/>
        <v>137185.64000000001</v>
      </c>
      <c r="O659" s="23">
        <f t="shared" si="755"/>
        <v>277861.34000000003</v>
      </c>
      <c r="P659" s="129"/>
      <c r="Q659" s="130">
        <v>0.1013</v>
      </c>
      <c r="R659" s="11">
        <f t="shared" si="756"/>
        <v>0</v>
      </c>
      <c r="S659" s="6">
        <f t="shared" si="757"/>
        <v>137185.64000000001</v>
      </c>
      <c r="T659" s="20">
        <f t="shared" si="758"/>
        <v>137185.64000000001</v>
      </c>
      <c r="U659" s="6">
        <f t="shared" si="759"/>
        <v>0</v>
      </c>
      <c r="V659" s="6">
        <f t="shared" si="760"/>
        <v>13896.905332000002</v>
      </c>
      <c r="W659" s="20">
        <f t="shared" si="761"/>
        <v>13896.905332000002</v>
      </c>
      <c r="X659" s="6">
        <f t="shared" si="762"/>
        <v>0</v>
      </c>
      <c r="Y659" s="6">
        <f t="shared" si="763"/>
        <v>123288.73466800002</v>
      </c>
      <c r="Z659" s="20">
        <f t="shared" si="764"/>
        <v>123288.73466800002</v>
      </c>
      <c r="AA659" s="25">
        <f t="shared" si="765"/>
        <v>0</v>
      </c>
      <c r="AB659" s="25">
        <f t="shared" si="766"/>
        <v>277861.34000000003</v>
      </c>
      <c r="AC659" s="25">
        <f t="shared" si="767"/>
        <v>277861.34000000003</v>
      </c>
      <c r="AD659" s="25">
        <f t="shared" si="768"/>
        <v>0</v>
      </c>
      <c r="AE659" s="25">
        <f t="shared" si="769"/>
        <v>28147.353742000003</v>
      </c>
      <c r="AF659" s="25">
        <f t="shared" si="770"/>
        <v>28147.353742000003</v>
      </c>
      <c r="AG659" s="25">
        <f t="shared" si="771"/>
        <v>0</v>
      </c>
      <c r="AH659" s="25">
        <f t="shared" si="772"/>
        <v>249713.98625800002</v>
      </c>
      <c r="AI659" s="25">
        <f t="shared" si="773"/>
        <v>249713.98625800002</v>
      </c>
      <c r="AJ659" s="19" t="s">
        <v>52</v>
      </c>
    </row>
    <row r="660" spans="1:36" outlineLevel="3" x14ac:dyDescent="0.25">
      <c r="A660" s="102" t="s">
        <v>150</v>
      </c>
      <c r="B660" s="10">
        <v>22719.33</v>
      </c>
      <c r="C660" s="10">
        <v>22819.33</v>
      </c>
      <c r="N660" s="23">
        <f t="shared" si="754"/>
        <v>22819.33</v>
      </c>
      <c r="O660" s="23">
        <f t="shared" si="755"/>
        <v>45538.66</v>
      </c>
      <c r="P660" s="129"/>
      <c r="Q660" s="130">
        <v>0.1013</v>
      </c>
      <c r="R660" s="11">
        <f t="shared" si="756"/>
        <v>0</v>
      </c>
      <c r="S660" s="6">
        <f t="shared" si="757"/>
        <v>22819.33</v>
      </c>
      <c r="T660" s="20">
        <f t="shared" si="758"/>
        <v>22819.33</v>
      </c>
      <c r="U660" s="6">
        <f t="shared" si="759"/>
        <v>0</v>
      </c>
      <c r="V660" s="6">
        <f t="shared" si="760"/>
        <v>2311.5981290000004</v>
      </c>
      <c r="W660" s="20">
        <f t="shared" si="761"/>
        <v>2311.5981290000004</v>
      </c>
      <c r="X660" s="6">
        <f t="shared" si="762"/>
        <v>0</v>
      </c>
      <c r="Y660" s="6">
        <f t="shared" si="763"/>
        <v>20507.731871</v>
      </c>
      <c r="Z660" s="20">
        <f t="shared" si="764"/>
        <v>20507.731871</v>
      </c>
      <c r="AA660" s="25">
        <f t="shared" si="765"/>
        <v>0</v>
      </c>
      <c r="AB660" s="25">
        <f t="shared" si="766"/>
        <v>45538.66</v>
      </c>
      <c r="AC660" s="25">
        <f t="shared" si="767"/>
        <v>45538.66</v>
      </c>
      <c r="AD660" s="25">
        <f t="shared" si="768"/>
        <v>0</v>
      </c>
      <c r="AE660" s="25">
        <f t="shared" si="769"/>
        <v>4613.0662580000007</v>
      </c>
      <c r="AF660" s="25">
        <f t="shared" si="770"/>
        <v>4613.0662580000007</v>
      </c>
      <c r="AG660" s="25">
        <f t="shared" si="771"/>
        <v>0</v>
      </c>
      <c r="AH660" s="25">
        <f t="shared" si="772"/>
        <v>40925.593742000005</v>
      </c>
      <c r="AI660" s="25">
        <f t="shared" si="773"/>
        <v>40925.593742000005</v>
      </c>
      <c r="AJ660" s="19" t="s">
        <v>52</v>
      </c>
    </row>
    <row r="661" spans="1:36" outlineLevel="3" x14ac:dyDescent="0.25">
      <c r="A661" s="102" t="s">
        <v>150</v>
      </c>
      <c r="B661" s="10">
        <v>19216.759999999998</v>
      </c>
      <c r="C661" s="10">
        <v>18905.97</v>
      </c>
      <c r="N661" s="23">
        <f t="shared" si="754"/>
        <v>18905.97</v>
      </c>
      <c r="O661" s="23">
        <f t="shared" si="755"/>
        <v>38122.729999999996</v>
      </c>
      <c r="P661" s="129"/>
      <c r="Q661" s="130">
        <v>0.1013</v>
      </c>
      <c r="R661" s="11">
        <f t="shared" si="756"/>
        <v>0</v>
      </c>
      <c r="S661" s="6">
        <f t="shared" si="757"/>
        <v>18905.97</v>
      </c>
      <c r="T661" s="20">
        <f t="shared" si="758"/>
        <v>18905.97</v>
      </c>
      <c r="U661" s="6">
        <f t="shared" si="759"/>
        <v>0</v>
      </c>
      <c r="V661" s="6">
        <f t="shared" si="760"/>
        <v>1915.1747610000002</v>
      </c>
      <c r="W661" s="20">
        <f t="shared" si="761"/>
        <v>1915.1747610000002</v>
      </c>
      <c r="X661" s="6">
        <f t="shared" si="762"/>
        <v>0</v>
      </c>
      <c r="Y661" s="6">
        <f t="shared" si="763"/>
        <v>16990.795238999999</v>
      </c>
      <c r="Z661" s="20">
        <f t="shared" si="764"/>
        <v>16990.795238999999</v>
      </c>
      <c r="AA661" s="25">
        <f t="shared" si="765"/>
        <v>0</v>
      </c>
      <c r="AB661" s="25">
        <f t="shared" si="766"/>
        <v>38122.729999999996</v>
      </c>
      <c r="AC661" s="25">
        <f t="shared" si="767"/>
        <v>38122.729999999996</v>
      </c>
      <c r="AD661" s="25">
        <f t="shared" si="768"/>
        <v>0</v>
      </c>
      <c r="AE661" s="25">
        <f t="shared" si="769"/>
        <v>3861.8325489999997</v>
      </c>
      <c r="AF661" s="25">
        <f t="shared" si="770"/>
        <v>3861.8325489999997</v>
      </c>
      <c r="AG661" s="25">
        <f t="shared" si="771"/>
        <v>0</v>
      </c>
      <c r="AH661" s="25">
        <f t="shared" si="772"/>
        <v>34260.897450999997</v>
      </c>
      <c r="AI661" s="25">
        <f t="shared" si="773"/>
        <v>34260.897450999997</v>
      </c>
      <c r="AJ661" s="19" t="s">
        <v>52</v>
      </c>
    </row>
    <row r="662" spans="1:36" outlineLevel="3" x14ac:dyDescent="0.25">
      <c r="A662" s="102" t="s">
        <v>150</v>
      </c>
      <c r="B662" s="10">
        <v>2309.29</v>
      </c>
      <c r="C662" s="10">
        <v>2309.29</v>
      </c>
      <c r="N662" s="23">
        <f t="shared" si="754"/>
        <v>2309.29</v>
      </c>
      <c r="O662" s="23">
        <f t="shared" si="755"/>
        <v>4618.58</v>
      </c>
      <c r="P662" s="129"/>
      <c r="Q662" s="130">
        <v>0.1013</v>
      </c>
      <c r="R662" s="11">
        <f t="shared" si="756"/>
        <v>0</v>
      </c>
      <c r="S662" s="6">
        <f t="shared" si="757"/>
        <v>2309.29</v>
      </c>
      <c r="T662" s="20">
        <f t="shared" si="758"/>
        <v>2309.29</v>
      </c>
      <c r="U662" s="6">
        <f t="shared" si="759"/>
        <v>0</v>
      </c>
      <c r="V662" s="6">
        <f t="shared" si="760"/>
        <v>233.93107699999999</v>
      </c>
      <c r="W662" s="20">
        <f t="shared" si="761"/>
        <v>233.93107699999999</v>
      </c>
      <c r="X662" s="6">
        <f t="shared" si="762"/>
        <v>0</v>
      </c>
      <c r="Y662" s="6">
        <f t="shared" si="763"/>
        <v>2075.3589229999998</v>
      </c>
      <c r="Z662" s="20">
        <f t="shared" si="764"/>
        <v>2075.3589229999998</v>
      </c>
      <c r="AA662" s="25">
        <f t="shared" si="765"/>
        <v>0</v>
      </c>
      <c r="AB662" s="25">
        <f t="shared" si="766"/>
        <v>4618.58</v>
      </c>
      <c r="AC662" s="25">
        <f t="shared" si="767"/>
        <v>4618.58</v>
      </c>
      <c r="AD662" s="25">
        <f t="shared" si="768"/>
        <v>0</v>
      </c>
      <c r="AE662" s="25">
        <f t="shared" si="769"/>
        <v>467.86215399999998</v>
      </c>
      <c r="AF662" s="25">
        <f t="shared" si="770"/>
        <v>467.86215399999998</v>
      </c>
      <c r="AG662" s="25">
        <f t="shared" si="771"/>
        <v>0</v>
      </c>
      <c r="AH662" s="25">
        <f t="shared" si="772"/>
        <v>4150.7178459999996</v>
      </c>
      <c r="AI662" s="25">
        <f t="shared" si="773"/>
        <v>4150.7178459999996</v>
      </c>
      <c r="AJ662" s="19" t="s">
        <v>52</v>
      </c>
    </row>
    <row r="663" spans="1:36" outlineLevel="3" x14ac:dyDescent="0.25">
      <c r="A663" s="102" t="s">
        <v>150</v>
      </c>
      <c r="B663" s="10">
        <v>13726.27</v>
      </c>
      <c r="C663" s="10">
        <v>11267.98</v>
      </c>
      <c r="N663" s="23">
        <f t="shared" ref="N663:N694" si="774">C663</f>
        <v>11267.98</v>
      </c>
      <c r="O663" s="23">
        <f t="shared" ref="O663:O694" si="775">SUM(B663:M663)</f>
        <v>24994.25</v>
      </c>
      <c r="P663" s="129"/>
      <c r="Q663" s="130">
        <v>0.1013</v>
      </c>
      <c r="R663" s="11">
        <f t="shared" ref="R663:R694" si="776">IF(LEFT(AJ663,6)="Direct",N663,0)</f>
        <v>0</v>
      </c>
      <c r="S663" s="6">
        <f t="shared" ref="S663:S694" si="777">N663-R663</f>
        <v>11267.98</v>
      </c>
      <c r="T663" s="20">
        <f t="shared" ref="T663:T694" si="778">R663+S663</f>
        <v>11267.98</v>
      </c>
      <c r="U663" s="6">
        <f t="shared" ref="U663:U694" si="779">IF(LEFT(AJ663,9)="direct-wa", N663,0)</f>
        <v>0</v>
      </c>
      <c r="V663" s="6">
        <f t="shared" ref="V663:V694" si="780">IF(AJ663="direct-wa",0,N663*Q663)</f>
        <v>1141.4463739999999</v>
      </c>
      <c r="W663" s="20">
        <f t="shared" ref="W663:W694" si="781">U663+V663</f>
        <v>1141.4463739999999</v>
      </c>
      <c r="X663" s="6">
        <f t="shared" ref="X663:X694" si="782">IF(LEFT(AJ663,9)="direct-or",N663,0)</f>
        <v>0</v>
      </c>
      <c r="Y663" s="6">
        <f t="shared" ref="Y663:Y694" si="783">S663-V663</f>
        <v>10126.533626</v>
      </c>
      <c r="Z663" s="20">
        <f t="shared" ref="Z663:Z694" si="784">X663+Y663</f>
        <v>10126.533626</v>
      </c>
      <c r="AA663" s="25">
        <f t="shared" ref="AA663:AA694" si="785">IF(LEFT(AJ663,6)="Direct",O663,0)</f>
        <v>0</v>
      </c>
      <c r="AB663" s="25">
        <f t="shared" ref="AB663:AB694" si="786">O663-AA663</f>
        <v>24994.25</v>
      </c>
      <c r="AC663" s="25">
        <f t="shared" ref="AC663:AC694" si="787">AA663+AB663</f>
        <v>24994.25</v>
      </c>
      <c r="AD663" s="25">
        <f t="shared" ref="AD663:AD694" si="788">IF(LEFT(AJ663,9)="direct-wa", O663,0)</f>
        <v>0</v>
      </c>
      <c r="AE663" s="25">
        <f t="shared" ref="AE663:AE694" si="789">IF(AJ663="direct-wa",0,O663*Q663)</f>
        <v>2531.9175249999998</v>
      </c>
      <c r="AF663" s="25">
        <f t="shared" ref="AF663:AF694" si="790">AD663+AE663</f>
        <v>2531.9175249999998</v>
      </c>
      <c r="AG663" s="25">
        <f t="shared" ref="AG663:AG694" si="791">IF(LEFT(AJ663,9)="direct-or",O663,0)</f>
        <v>0</v>
      </c>
      <c r="AH663" s="25">
        <f t="shared" ref="AH663:AH694" si="792">AB663-AE663</f>
        <v>22462.332474999999</v>
      </c>
      <c r="AI663" s="25">
        <f t="shared" ref="AI663:AI694" si="793">AG663+AH663</f>
        <v>22462.332474999999</v>
      </c>
      <c r="AJ663" s="19" t="s">
        <v>52</v>
      </c>
    </row>
    <row r="664" spans="1:36" outlineLevel="3" x14ac:dyDescent="0.25">
      <c r="A664" s="102" t="s">
        <v>150</v>
      </c>
      <c r="B664" s="10">
        <v>376654.99</v>
      </c>
      <c r="C664" s="10">
        <v>322332.61</v>
      </c>
      <c r="N664" s="23">
        <f t="shared" si="774"/>
        <v>322332.61</v>
      </c>
      <c r="O664" s="23">
        <f t="shared" si="775"/>
        <v>698987.6</v>
      </c>
      <c r="P664" s="129"/>
      <c r="Q664" s="130">
        <v>0.1013</v>
      </c>
      <c r="R664" s="11">
        <f t="shared" si="776"/>
        <v>0</v>
      </c>
      <c r="S664" s="6">
        <f t="shared" si="777"/>
        <v>322332.61</v>
      </c>
      <c r="T664" s="20">
        <f t="shared" si="778"/>
        <v>322332.61</v>
      </c>
      <c r="U664" s="6">
        <f t="shared" si="779"/>
        <v>0</v>
      </c>
      <c r="V664" s="6">
        <f t="shared" si="780"/>
        <v>32652.293393</v>
      </c>
      <c r="W664" s="20">
        <f t="shared" si="781"/>
        <v>32652.293393</v>
      </c>
      <c r="X664" s="6">
        <f t="shared" si="782"/>
        <v>0</v>
      </c>
      <c r="Y664" s="6">
        <f t="shared" si="783"/>
        <v>289680.31660699996</v>
      </c>
      <c r="Z664" s="20">
        <f t="shared" si="784"/>
        <v>289680.31660699996</v>
      </c>
      <c r="AA664" s="25">
        <f t="shared" si="785"/>
        <v>0</v>
      </c>
      <c r="AB664" s="25">
        <f t="shared" si="786"/>
        <v>698987.6</v>
      </c>
      <c r="AC664" s="25">
        <f t="shared" si="787"/>
        <v>698987.6</v>
      </c>
      <c r="AD664" s="25">
        <f t="shared" si="788"/>
        <v>0</v>
      </c>
      <c r="AE664" s="25">
        <f t="shared" si="789"/>
        <v>70807.443879999992</v>
      </c>
      <c r="AF664" s="25">
        <f t="shared" si="790"/>
        <v>70807.443879999992</v>
      </c>
      <c r="AG664" s="25">
        <f t="shared" si="791"/>
        <v>0</v>
      </c>
      <c r="AH664" s="25">
        <f t="shared" si="792"/>
        <v>628180.15611999994</v>
      </c>
      <c r="AI664" s="25">
        <f t="shared" si="793"/>
        <v>628180.15611999994</v>
      </c>
      <c r="AJ664" s="19" t="s">
        <v>52</v>
      </c>
    </row>
    <row r="665" spans="1:36" outlineLevel="3" x14ac:dyDescent="0.25">
      <c r="A665" s="102" t="s">
        <v>150</v>
      </c>
      <c r="B665" s="10">
        <v>2204.4699999999998</v>
      </c>
      <c r="C665" s="10">
        <v>2200.42</v>
      </c>
      <c r="N665" s="23">
        <f t="shared" si="774"/>
        <v>2200.42</v>
      </c>
      <c r="O665" s="23">
        <f t="shared" si="775"/>
        <v>4404.8899999999994</v>
      </c>
      <c r="P665" s="129"/>
      <c r="Q665" s="130">
        <v>0.1013</v>
      </c>
      <c r="R665" s="11">
        <f t="shared" si="776"/>
        <v>0</v>
      </c>
      <c r="S665" s="6">
        <f t="shared" si="777"/>
        <v>2200.42</v>
      </c>
      <c r="T665" s="20">
        <f t="shared" si="778"/>
        <v>2200.42</v>
      </c>
      <c r="U665" s="6">
        <f t="shared" si="779"/>
        <v>0</v>
      </c>
      <c r="V665" s="6">
        <f t="shared" si="780"/>
        <v>222.902546</v>
      </c>
      <c r="W665" s="20">
        <f t="shared" si="781"/>
        <v>222.902546</v>
      </c>
      <c r="X665" s="6">
        <f t="shared" si="782"/>
        <v>0</v>
      </c>
      <c r="Y665" s="6">
        <f t="shared" si="783"/>
        <v>1977.517454</v>
      </c>
      <c r="Z665" s="20">
        <f t="shared" si="784"/>
        <v>1977.517454</v>
      </c>
      <c r="AA665" s="25">
        <f t="shared" si="785"/>
        <v>0</v>
      </c>
      <c r="AB665" s="25">
        <f t="shared" si="786"/>
        <v>4404.8899999999994</v>
      </c>
      <c r="AC665" s="25">
        <f t="shared" si="787"/>
        <v>4404.8899999999994</v>
      </c>
      <c r="AD665" s="25">
        <f t="shared" si="788"/>
        <v>0</v>
      </c>
      <c r="AE665" s="25">
        <f t="shared" si="789"/>
        <v>446.21535699999993</v>
      </c>
      <c r="AF665" s="25">
        <f t="shared" si="790"/>
        <v>446.21535699999993</v>
      </c>
      <c r="AG665" s="25">
        <f t="shared" si="791"/>
        <v>0</v>
      </c>
      <c r="AH665" s="25">
        <f t="shared" si="792"/>
        <v>3958.6746429999994</v>
      </c>
      <c r="AI665" s="25">
        <f t="shared" si="793"/>
        <v>3958.6746429999994</v>
      </c>
      <c r="AJ665" s="19" t="s">
        <v>52</v>
      </c>
    </row>
    <row r="666" spans="1:36" outlineLevel="3" x14ac:dyDescent="0.25">
      <c r="A666" s="102" t="s">
        <v>150</v>
      </c>
      <c r="B666" s="10">
        <v>148.08000000000001</v>
      </c>
      <c r="C666" s="10"/>
      <c r="N666" s="23">
        <f t="shared" si="774"/>
        <v>0</v>
      </c>
      <c r="O666" s="23">
        <f t="shared" si="775"/>
        <v>148.08000000000001</v>
      </c>
      <c r="P666" s="129"/>
      <c r="Q666" s="130">
        <v>0.1013</v>
      </c>
      <c r="R666" s="11">
        <f t="shared" si="776"/>
        <v>0</v>
      </c>
      <c r="S666" s="6">
        <f t="shared" si="777"/>
        <v>0</v>
      </c>
      <c r="T666" s="20">
        <f t="shared" si="778"/>
        <v>0</v>
      </c>
      <c r="U666" s="6">
        <f t="shared" si="779"/>
        <v>0</v>
      </c>
      <c r="V666" s="6">
        <f t="shared" si="780"/>
        <v>0</v>
      </c>
      <c r="W666" s="20">
        <f t="shared" si="781"/>
        <v>0</v>
      </c>
      <c r="X666" s="6">
        <f t="shared" si="782"/>
        <v>0</v>
      </c>
      <c r="Y666" s="6">
        <f t="shared" si="783"/>
        <v>0</v>
      </c>
      <c r="Z666" s="20">
        <f t="shared" si="784"/>
        <v>0</v>
      </c>
      <c r="AA666" s="25">
        <f t="shared" si="785"/>
        <v>0</v>
      </c>
      <c r="AB666" s="25">
        <f t="shared" si="786"/>
        <v>148.08000000000001</v>
      </c>
      <c r="AC666" s="25">
        <f t="shared" si="787"/>
        <v>148.08000000000001</v>
      </c>
      <c r="AD666" s="25">
        <f t="shared" si="788"/>
        <v>0</v>
      </c>
      <c r="AE666" s="25">
        <f t="shared" si="789"/>
        <v>15.000504000000001</v>
      </c>
      <c r="AF666" s="25">
        <f t="shared" si="790"/>
        <v>15.000504000000001</v>
      </c>
      <c r="AG666" s="25">
        <f t="shared" si="791"/>
        <v>0</v>
      </c>
      <c r="AH666" s="25">
        <f t="shared" si="792"/>
        <v>133.07949600000001</v>
      </c>
      <c r="AI666" s="25">
        <f t="shared" si="793"/>
        <v>133.07949600000001</v>
      </c>
      <c r="AJ666" s="19" t="s">
        <v>52</v>
      </c>
    </row>
    <row r="667" spans="1:36" outlineLevel="3" x14ac:dyDescent="0.25">
      <c r="A667" s="102" t="s">
        <v>150</v>
      </c>
      <c r="B667" s="10">
        <v>84759.42</v>
      </c>
      <c r="C667" s="10">
        <v>215004.98</v>
      </c>
      <c r="N667" s="23">
        <f t="shared" si="774"/>
        <v>215004.98</v>
      </c>
      <c r="O667" s="23">
        <f t="shared" si="775"/>
        <v>299764.40000000002</v>
      </c>
      <c r="P667" s="129"/>
      <c r="Q667" s="130">
        <v>0.1013</v>
      </c>
      <c r="R667" s="11">
        <f t="shared" si="776"/>
        <v>0</v>
      </c>
      <c r="S667" s="6">
        <f t="shared" si="777"/>
        <v>215004.98</v>
      </c>
      <c r="T667" s="20">
        <f t="shared" si="778"/>
        <v>215004.98</v>
      </c>
      <c r="U667" s="6">
        <f t="shared" si="779"/>
        <v>0</v>
      </c>
      <c r="V667" s="6">
        <f t="shared" si="780"/>
        <v>21780.004474000001</v>
      </c>
      <c r="W667" s="20">
        <f t="shared" si="781"/>
        <v>21780.004474000001</v>
      </c>
      <c r="X667" s="6">
        <f t="shared" si="782"/>
        <v>0</v>
      </c>
      <c r="Y667" s="6">
        <f t="shared" si="783"/>
        <v>193224.97552600002</v>
      </c>
      <c r="Z667" s="20">
        <f t="shared" si="784"/>
        <v>193224.97552600002</v>
      </c>
      <c r="AA667" s="25">
        <f t="shared" si="785"/>
        <v>0</v>
      </c>
      <c r="AB667" s="25">
        <f t="shared" si="786"/>
        <v>299764.40000000002</v>
      </c>
      <c r="AC667" s="25">
        <f t="shared" si="787"/>
        <v>299764.40000000002</v>
      </c>
      <c r="AD667" s="25">
        <f t="shared" si="788"/>
        <v>0</v>
      </c>
      <c r="AE667" s="25">
        <f t="shared" si="789"/>
        <v>30366.133720000002</v>
      </c>
      <c r="AF667" s="25">
        <f t="shared" si="790"/>
        <v>30366.133720000002</v>
      </c>
      <c r="AG667" s="25">
        <f t="shared" si="791"/>
        <v>0</v>
      </c>
      <c r="AH667" s="25">
        <f t="shared" si="792"/>
        <v>269398.26628000004</v>
      </c>
      <c r="AI667" s="25">
        <f t="shared" si="793"/>
        <v>269398.26628000004</v>
      </c>
      <c r="AJ667" s="19" t="s">
        <v>52</v>
      </c>
    </row>
    <row r="668" spans="1:36" outlineLevel="3" x14ac:dyDescent="0.25">
      <c r="A668" s="102" t="s">
        <v>150</v>
      </c>
      <c r="B668" s="10">
        <v>3363.99</v>
      </c>
      <c r="C668" s="10"/>
      <c r="N668" s="23">
        <f t="shared" si="774"/>
        <v>0</v>
      </c>
      <c r="O668" s="23">
        <f t="shared" si="775"/>
        <v>3363.99</v>
      </c>
      <c r="P668" s="129"/>
      <c r="Q668" s="130">
        <v>0.1013</v>
      </c>
      <c r="R668" s="11">
        <f t="shared" si="776"/>
        <v>0</v>
      </c>
      <c r="S668" s="6">
        <f t="shared" si="777"/>
        <v>0</v>
      </c>
      <c r="T668" s="20">
        <f t="shared" si="778"/>
        <v>0</v>
      </c>
      <c r="U668" s="6">
        <f t="shared" si="779"/>
        <v>0</v>
      </c>
      <c r="V668" s="6">
        <f t="shared" si="780"/>
        <v>0</v>
      </c>
      <c r="W668" s="20">
        <f t="shared" si="781"/>
        <v>0</v>
      </c>
      <c r="X668" s="6">
        <f t="shared" si="782"/>
        <v>0</v>
      </c>
      <c r="Y668" s="6">
        <f t="shared" si="783"/>
        <v>0</v>
      </c>
      <c r="Z668" s="20">
        <f t="shared" si="784"/>
        <v>0</v>
      </c>
      <c r="AA668" s="25">
        <f t="shared" si="785"/>
        <v>0</v>
      </c>
      <c r="AB668" s="25">
        <f t="shared" si="786"/>
        <v>3363.99</v>
      </c>
      <c r="AC668" s="25">
        <f t="shared" si="787"/>
        <v>3363.99</v>
      </c>
      <c r="AD668" s="25">
        <f t="shared" si="788"/>
        <v>0</v>
      </c>
      <c r="AE668" s="25">
        <f t="shared" si="789"/>
        <v>340.77218699999997</v>
      </c>
      <c r="AF668" s="25">
        <f t="shared" si="790"/>
        <v>340.77218699999997</v>
      </c>
      <c r="AG668" s="25">
        <f t="shared" si="791"/>
        <v>0</v>
      </c>
      <c r="AH668" s="25">
        <f t="shared" si="792"/>
        <v>3023.2178129999998</v>
      </c>
      <c r="AI668" s="25">
        <f t="shared" si="793"/>
        <v>3023.2178129999998</v>
      </c>
      <c r="AJ668" s="19" t="s">
        <v>52</v>
      </c>
    </row>
    <row r="669" spans="1:36" outlineLevel="3" x14ac:dyDescent="0.25">
      <c r="A669" s="102" t="s">
        <v>150</v>
      </c>
      <c r="B669" s="10"/>
      <c r="C669" s="10"/>
      <c r="N669" s="23">
        <f t="shared" si="774"/>
        <v>0</v>
      </c>
      <c r="O669" s="23">
        <f t="shared" si="775"/>
        <v>0</v>
      </c>
      <c r="P669" s="129"/>
      <c r="Q669" s="130">
        <v>0.1013</v>
      </c>
      <c r="R669" s="11">
        <f t="shared" si="776"/>
        <v>0</v>
      </c>
      <c r="S669" s="6">
        <f t="shared" si="777"/>
        <v>0</v>
      </c>
      <c r="T669" s="20">
        <f t="shared" si="778"/>
        <v>0</v>
      </c>
      <c r="U669" s="6">
        <f t="shared" si="779"/>
        <v>0</v>
      </c>
      <c r="V669" s="6">
        <f t="shared" si="780"/>
        <v>0</v>
      </c>
      <c r="W669" s="20">
        <f t="shared" si="781"/>
        <v>0</v>
      </c>
      <c r="X669" s="6">
        <f t="shared" si="782"/>
        <v>0</v>
      </c>
      <c r="Y669" s="6">
        <f t="shared" si="783"/>
        <v>0</v>
      </c>
      <c r="Z669" s="20">
        <f t="shared" si="784"/>
        <v>0</v>
      </c>
      <c r="AA669" s="25">
        <f t="shared" si="785"/>
        <v>0</v>
      </c>
      <c r="AB669" s="25">
        <f t="shared" si="786"/>
        <v>0</v>
      </c>
      <c r="AC669" s="25">
        <f t="shared" si="787"/>
        <v>0</v>
      </c>
      <c r="AD669" s="25">
        <f t="shared" si="788"/>
        <v>0</v>
      </c>
      <c r="AE669" s="25">
        <f t="shared" si="789"/>
        <v>0</v>
      </c>
      <c r="AF669" s="25">
        <f t="shared" si="790"/>
        <v>0</v>
      </c>
      <c r="AG669" s="25">
        <f t="shared" si="791"/>
        <v>0</v>
      </c>
      <c r="AH669" s="25">
        <f t="shared" si="792"/>
        <v>0</v>
      </c>
      <c r="AI669" s="25">
        <f t="shared" si="793"/>
        <v>0</v>
      </c>
      <c r="AJ669" s="19" t="s">
        <v>52</v>
      </c>
    </row>
    <row r="670" spans="1:36" outlineLevel="3" x14ac:dyDescent="0.25">
      <c r="A670" s="102" t="s">
        <v>150</v>
      </c>
      <c r="B670" s="10">
        <v>29163</v>
      </c>
      <c r="C670" s="10">
        <v>19724.04</v>
      </c>
      <c r="N670" s="23">
        <f t="shared" si="774"/>
        <v>19724.04</v>
      </c>
      <c r="O670" s="23">
        <f t="shared" si="775"/>
        <v>48887.040000000001</v>
      </c>
      <c r="P670" s="129"/>
      <c r="Q670" s="130">
        <v>0.1013</v>
      </c>
      <c r="R670" s="11">
        <f t="shared" si="776"/>
        <v>0</v>
      </c>
      <c r="S670" s="6">
        <f t="shared" si="777"/>
        <v>19724.04</v>
      </c>
      <c r="T670" s="20">
        <f t="shared" si="778"/>
        <v>19724.04</v>
      </c>
      <c r="U670" s="6">
        <f t="shared" si="779"/>
        <v>0</v>
      </c>
      <c r="V670" s="6">
        <f t="shared" si="780"/>
        <v>1998.0452520000001</v>
      </c>
      <c r="W670" s="20">
        <f t="shared" si="781"/>
        <v>1998.0452520000001</v>
      </c>
      <c r="X670" s="6">
        <f t="shared" si="782"/>
        <v>0</v>
      </c>
      <c r="Y670" s="6">
        <f t="shared" si="783"/>
        <v>17725.994748000001</v>
      </c>
      <c r="Z670" s="20">
        <f t="shared" si="784"/>
        <v>17725.994748000001</v>
      </c>
      <c r="AA670" s="25">
        <f t="shared" si="785"/>
        <v>0</v>
      </c>
      <c r="AB670" s="25">
        <f t="shared" si="786"/>
        <v>48887.040000000001</v>
      </c>
      <c r="AC670" s="25">
        <f t="shared" si="787"/>
        <v>48887.040000000001</v>
      </c>
      <c r="AD670" s="25">
        <f t="shared" si="788"/>
        <v>0</v>
      </c>
      <c r="AE670" s="25">
        <f t="shared" si="789"/>
        <v>4952.2571520000001</v>
      </c>
      <c r="AF670" s="25">
        <f t="shared" si="790"/>
        <v>4952.2571520000001</v>
      </c>
      <c r="AG670" s="25">
        <f t="shared" si="791"/>
        <v>0</v>
      </c>
      <c r="AH670" s="25">
        <f t="shared" si="792"/>
        <v>43934.782848000003</v>
      </c>
      <c r="AI670" s="25">
        <f t="shared" si="793"/>
        <v>43934.782848000003</v>
      </c>
      <c r="AJ670" s="19" t="s">
        <v>52</v>
      </c>
    </row>
    <row r="671" spans="1:36" outlineLevel="3" x14ac:dyDescent="0.25">
      <c r="A671" s="102" t="s">
        <v>150</v>
      </c>
      <c r="B671" s="10">
        <v>-98.79</v>
      </c>
      <c r="C671" s="10"/>
      <c r="N671" s="23">
        <f t="shared" si="774"/>
        <v>0</v>
      </c>
      <c r="O671" s="23">
        <f t="shared" si="775"/>
        <v>-98.79</v>
      </c>
      <c r="P671" s="129"/>
      <c r="Q671" s="130">
        <v>0.1013</v>
      </c>
      <c r="R671" s="11">
        <f t="shared" si="776"/>
        <v>0</v>
      </c>
      <c r="S671" s="6">
        <f t="shared" si="777"/>
        <v>0</v>
      </c>
      <c r="T671" s="20">
        <f t="shared" si="778"/>
        <v>0</v>
      </c>
      <c r="U671" s="6">
        <f t="shared" si="779"/>
        <v>0</v>
      </c>
      <c r="V671" s="6">
        <f t="shared" si="780"/>
        <v>0</v>
      </c>
      <c r="W671" s="20">
        <f t="shared" si="781"/>
        <v>0</v>
      </c>
      <c r="X671" s="6">
        <f t="shared" si="782"/>
        <v>0</v>
      </c>
      <c r="Y671" s="6">
        <f t="shared" si="783"/>
        <v>0</v>
      </c>
      <c r="Z671" s="20">
        <f t="shared" si="784"/>
        <v>0</v>
      </c>
      <c r="AA671" s="25">
        <f t="shared" si="785"/>
        <v>0</v>
      </c>
      <c r="AB671" s="25">
        <f t="shared" si="786"/>
        <v>-98.79</v>
      </c>
      <c r="AC671" s="25">
        <f t="shared" si="787"/>
        <v>-98.79</v>
      </c>
      <c r="AD671" s="25">
        <f t="shared" si="788"/>
        <v>0</v>
      </c>
      <c r="AE671" s="25">
        <f t="shared" si="789"/>
        <v>-10.007427000000002</v>
      </c>
      <c r="AF671" s="25">
        <f t="shared" si="790"/>
        <v>-10.007427000000002</v>
      </c>
      <c r="AG671" s="25">
        <f t="shared" si="791"/>
        <v>0</v>
      </c>
      <c r="AH671" s="25">
        <f t="shared" si="792"/>
        <v>-88.782572999999999</v>
      </c>
      <c r="AI671" s="25">
        <f t="shared" si="793"/>
        <v>-88.782572999999999</v>
      </c>
      <c r="AJ671" s="19" t="s">
        <v>52</v>
      </c>
    </row>
    <row r="672" spans="1:36" outlineLevel="3" x14ac:dyDescent="0.25">
      <c r="A672" s="102" t="s">
        <v>150</v>
      </c>
      <c r="B672" s="10">
        <v>17463.939999999999</v>
      </c>
      <c r="C672" s="10">
        <v>26126.92</v>
      </c>
      <c r="N672" s="23">
        <f t="shared" si="774"/>
        <v>26126.92</v>
      </c>
      <c r="O672" s="23">
        <f t="shared" si="775"/>
        <v>43590.86</v>
      </c>
      <c r="P672" s="129"/>
      <c r="Q672" s="130">
        <v>0.1013</v>
      </c>
      <c r="R672" s="11">
        <f t="shared" si="776"/>
        <v>0</v>
      </c>
      <c r="S672" s="6">
        <f t="shared" si="777"/>
        <v>26126.92</v>
      </c>
      <c r="T672" s="20">
        <f t="shared" si="778"/>
        <v>26126.92</v>
      </c>
      <c r="U672" s="6">
        <f t="shared" si="779"/>
        <v>0</v>
      </c>
      <c r="V672" s="6">
        <f t="shared" si="780"/>
        <v>2646.6569959999997</v>
      </c>
      <c r="W672" s="20">
        <f t="shared" si="781"/>
        <v>2646.6569959999997</v>
      </c>
      <c r="X672" s="6">
        <f t="shared" si="782"/>
        <v>0</v>
      </c>
      <c r="Y672" s="6">
        <f t="shared" si="783"/>
        <v>23480.263004</v>
      </c>
      <c r="Z672" s="20">
        <f t="shared" si="784"/>
        <v>23480.263004</v>
      </c>
      <c r="AA672" s="25">
        <f t="shared" si="785"/>
        <v>0</v>
      </c>
      <c r="AB672" s="25">
        <f t="shared" si="786"/>
        <v>43590.86</v>
      </c>
      <c r="AC672" s="25">
        <f t="shared" si="787"/>
        <v>43590.86</v>
      </c>
      <c r="AD672" s="25">
        <f t="shared" si="788"/>
        <v>0</v>
      </c>
      <c r="AE672" s="25">
        <f t="shared" si="789"/>
        <v>4415.7541179999998</v>
      </c>
      <c r="AF672" s="25">
        <f t="shared" si="790"/>
        <v>4415.7541179999998</v>
      </c>
      <c r="AG672" s="25">
        <f t="shared" si="791"/>
        <v>0</v>
      </c>
      <c r="AH672" s="25">
        <f t="shared" si="792"/>
        <v>39175.105882000003</v>
      </c>
      <c r="AI672" s="25">
        <f t="shared" si="793"/>
        <v>39175.105882000003</v>
      </c>
      <c r="AJ672" s="19" t="s">
        <v>52</v>
      </c>
    </row>
    <row r="673" spans="1:36" outlineLevel="3" x14ac:dyDescent="0.25">
      <c r="A673" s="102" t="s">
        <v>150</v>
      </c>
      <c r="B673" s="10">
        <v>45228.38</v>
      </c>
      <c r="C673" s="10">
        <v>45593.27</v>
      </c>
      <c r="N673" s="23">
        <f t="shared" si="774"/>
        <v>45593.27</v>
      </c>
      <c r="O673" s="23">
        <f t="shared" si="775"/>
        <v>90821.65</v>
      </c>
      <c r="P673" s="129"/>
      <c r="Q673" s="130">
        <v>0.1013</v>
      </c>
      <c r="R673" s="11">
        <f t="shared" si="776"/>
        <v>0</v>
      </c>
      <c r="S673" s="6">
        <f t="shared" si="777"/>
        <v>45593.27</v>
      </c>
      <c r="T673" s="20">
        <f t="shared" si="778"/>
        <v>45593.27</v>
      </c>
      <c r="U673" s="6">
        <f t="shared" si="779"/>
        <v>0</v>
      </c>
      <c r="V673" s="6">
        <f t="shared" si="780"/>
        <v>4618.5982509999994</v>
      </c>
      <c r="W673" s="20">
        <f t="shared" si="781"/>
        <v>4618.5982509999994</v>
      </c>
      <c r="X673" s="6">
        <f t="shared" si="782"/>
        <v>0</v>
      </c>
      <c r="Y673" s="6">
        <f t="shared" si="783"/>
        <v>40974.671749000001</v>
      </c>
      <c r="Z673" s="20">
        <f t="shared" si="784"/>
        <v>40974.671749000001</v>
      </c>
      <c r="AA673" s="25">
        <f t="shared" si="785"/>
        <v>0</v>
      </c>
      <c r="AB673" s="25">
        <f t="shared" si="786"/>
        <v>90821.65</v>
      </c>
      <c r="AC673" s="25">
        <f t="shared" si="787"/>
        <v>90821.65</v>
      </c>
      <c r="AD673" s="25">
        <f t="shared" si="788"/>
        <v>0</v>
      </c>
      <c r="AE673" s="25">
        <f t="shared" si="789"/>
        <v>9200.2331450000001</v>
      </c>
      <c r="AF673" s="25">
        <f t="shared" si="790"/>
        <v>9200.2331450000001</v>
      </c>
      <c r="AG673" s="25">
        <f t="shared" si="791"/>
        <v>0</v>
      </c>
      <c r="AH673" s="25">
        <f t="shared" si="792"/>
        <v>81621.416854999989</v>
      </c>
      <c r="AI673" s="25">
        <f t="shared" si="793"/>
        <v>81621.416854999989</v>
      </c>
      <c r="AJ673" s="19" t="s">
        <v>52</v>
      </c>
    </row>
    <row r="674" spans="1:36" outlineLevel="3" x14ac:dyDescent="0.25">
      <c r="A674" s="102" t="s">
        <v>150</v>
      </c>
      <c r="B674" s="10">
        <v>59799.96</v>
      </c>
      <c r="C674" s="10">
        <v>41534.480000000003</v>
      </c>
      <c r="N674" s="23">
        <f t="shared" si="774"/>
        <v>41534.480000000003</v>
      </c>
      <c r="O674" s="23">
        <f t="shared" si="775"/>
        <v>101334.44</v>
      </c>
      <c r="P674" s="129"/>
      <c r="Q674" s="130">
        <v>0.1013</v>
      </c>
      <c r="R674" s="11">
        <f t="shared" si="776"/>
        <v>0</v>
      </c>
      <c r="S674" s="6">
        <f t="shared" si="777"/>
        <v>41534.480000000003</v>
      </c>
      <c r="T674" s="20">
        <f t="shared" si="778"/>
        <v>41534.480000000003</v>
      </c>
      <c r="U674" s="6">
        <f t="shared" si="779"/>
        <v>0</v>
      </c>
      <c r="V674" s="6">
        <f t="shared" si="780"/>
        <v>4207.4428240000007</v>
      </c>
      <c r="W674" s="20">
        <f t="shared" si="781"/>
        <v>4207.4428240000007</v>
      </c>
      <c r="X674" s="6">
        <f t="shared" si="782"/>
        <v>0</v>
      </c>
      <c r="Y674" s="6">
        <f t="shared" si="783"/>
        <v>37327.037176000005</v>
      </c>
      <c r="Z674" s="20">
        <f t="shared" si="784"/>
        <v>37327.037176000005</v>
      </c>
      <c r="AA674" s="25">
        <f t="shared" si="785"/>
        <v>0</v>
      </c>
      <c r="AB674" s="25">
        <f t="shared" si="786"/>
        <v>101334.44</v>
      </c>
      <c r="AC674" s="25">
        <f t="shared" si="787"/>
        <v>101334.44</v>
      </c>
      <c r="AD674" s="25">
        <f t="shared" si="788"/>
        <v>0</v>
      </c>
      <c r="AE674" s="25">
        <f t="shared" si="789"/>
        <v>10265.178772000001</v>
      </c>
      <c r="AF674" s="25">
        <f t="shared" si="790"/>
        <v>10265.178772000001</v>
      </c>
      <c r="AG674" s="25">
        <f t="shared" si="791"/>
        <v>0</v>
      </c>
      <c r="AH674" s="25">
        <f t="shared" si="792"/>
        <v>91069.261228000003</v>
      </c>
      <c r="AI674" s="25">
        <f t="shared" si="793"/>
        <v>91069.261228000003</v>
      </c>
      <c r="AJ674" s="19" t="s">
        <v>52</v>
      </c>
    </row>
    <row r="675" spans="1:36" outlineLevel="3" x14ac:dyDescent="0.25">
      <c r="A675" s="102" t="s">
        <v>150</v>
      </c>
      <c r="B675" s="10">
        <v>0</v>
      </c>
      <c r="C675" s="10"/>
      <c r="N675" s="23">
        <f t="shared" si="774"/>
        <v>0</v>
      </c>
      <c r="O675" s="23">
        <f t="shared" si="775"/>
        <v>0</v>
      </c>
      <c r="P675" s="129"/>
      <c r="Q675" s="130">
        <v>0.1013</v>
      </c>
      <c r="R675" s="11">
        <f t="shared" si="776"/>
        <v>0</v>
      </c>
      <c r="S675" s="6">
        <f t="shared" si="777"/>
        <v>0</v>
      </c>
      <c r="T675" s="20">
        <f t="shared" si="778"/>
        <v>0</v>
      </c>
      <c r="U675" s="6">
        <f t="shared" si="779"/>
        <v>0</v>
      </c>
      <c r="V675" s="6">
        <f t="shared" si="780"/>
        <v>0</v>
      </c>
      <c r="W675" s="20">
        <f t="shared" si="781"/>
        <v>0</v>
      </c>
      <c r="X675" s="6">
        <f t="shared" si="782"/>
        <v>0</v>
      </c>
      <c r="Y675" s="6">
        <f t="shared" si="783"/>
        <v>0</v>
      </c>
      <c r="Z675" s="20">
        <f t="shared" si="784"/>
        <v>0</v>
      </c>
      <c r="AA675" s="25">
        <f t="shared" si="785"/>
        <v>0</v>
      </c>
      <c r="AB675" s="25">
        <f t="shared" si="786"/>
        <v>0</v>
      </c>
      <c r="AC675" s="25">
        <f t="shared" si="787"/>
        <v>0</v>
      </c>
      <c r="AD675" s="25">
        <f t="shared" si="788"/>
        <v>0</v>
      </c>
      <c r="AE675" s="25">
        <f t="shared" si="789"/>
        <v>0</v>
      </c>
      <c r="AF675" s="25">
        <f t="shared" si="790"/>
        <v>0</v>
      </c>
      <c r="AG675" s="25">
        <f t="shared" si="791"/>
        <v>0</v>
      </c>
      <c r="AH675" s="25">
        <f t="shared" si="792"/>
        <v>0</v>
      </c>
      <c r="AI675" s="25">
        <f t="shared" si="793"/>
        <v>0</v>
      </c>
      <c r="AJ675" s="19" t="s">
        <v>52</v>
      </c>
    </row>
    <row r="676" spans="1:36" outlineLevel="3" x14ac:dyDescent="0.25">
      <c r="A676" s="102" t="s">
        <v>150</v>
      </c>
      <c r="B676" s="10">
        <v>116714.79</v>
      </c>
      <c r="C676" s="10">
        <v>129476.9</v>
      </c>
      <c r="N676" s="23">
        <f t="shared" si="774"/>
        <v>129476.9</v>
      </c>
      <c r="O676" s="23">
        <f t="shared" si="775"/>
        <v>246191.69</v>
      </c>
      <c r="P676" s="129"/>
      <c r="Q676" s="130">
        <v>0.1013</v>
      </c>
      <c r="R676" s="11">
        <f t="shared" si="776"/>
        <v>0</v>
      </c>
      <c r="S676" s="6">
        <f t="shared" si="777"/>
        <v>129476.9</v>
      </c>
      <c r="T676" s="20">
        <f t="shared" si="778"/>
        <v>129476.9</v>
      </c>
      <c r="U676" s="6">
        <f t="shared" si="779"/>
        <v>0</v>
      </c>
      <c r="V676" s="6">
        <f t="shared" si="780"/>
        <v>13116.009969999999</v>
      </c>
      <c r="W676" s="20">
        <f t="shared" si="781"/>
        <v>13116.009969999999</v>
      </c>
      <c r="X676" s="6">
        <f t="shared" si="782"/>
        <v>0</v>
      </c>
      <c r="Y676" s="6">
        <f t="shared" si="783"/>
        <v>116360.89003</v>
      </c>
      <c r="Z676" s="20">
        <f t="shared" si="784"/>
        <v>116360.89003</v>
      </c>
      <c r="AA676" s="25">
        <f t="shared" si="785"/>
        <v>0</v>
      </c>
      <c r="AB676" s="25">
        <f t="shared" si="786"/>
        <v>246191.69</v>
      </c>
      <c r="AC676" s="25">
        <f t="shared" si="787"/>
        <v>246191.69</v>
      </c>
      <c r="AD676" s="25">
        <f t="shared" si="788"/>
        <v>0</v>
      </c>
      <c r="AE676" s="25">
        <f t="shared" si="789"/>
        <v>24939.218197000002</v>
      </c>
      <c r="AF676" s="25">
        <f t="shared" si="790"/>
        <v>24939.218197000002</v>
      </c>
      <c r="AG676" s="25">
        <f t="shared" si="791"/>
        <v>0</v>
      </c>
      <c r="AH676" s="25">
        <f t="shared" si="792"/>
        <v>221252.47180299999</v>
      </c>
      <c r="AI676" s="25">
        <f t="shared" si="793"/>
        <v>221252.47180299999</v>
      </c>
      <c r="AJ676" s="19" t="s">
        <v>52</v>
      </c>
    </row>
    <row r="677" spans="1:36" outlineLevel="3" x14ac:dyDescent="0.25">
      <c r="A677" s="102" t="s">
        <v>150</v>
      </c>
      <c r="B677" s="10">
        <v>53814.96</v>
      </c>
      <c r="C677" s="10">
        <v>62893.17</v>
      </c>
      <c r="N677" s="23">
        <f t="shared" si="774"/>
        <v>62893.17</v>
      </c>
      <c r="O677" s="23">
        <f t="shared" si="775"/>
        <v>116708.13</v>
      </c>
      <c r="P677" s="129"/>
      <c r="Q677" s="130">
        <v>0.1013</v>
      </c>
      <c r="R677" s="11">
        <f t="shared" si="776"/>
        <v>0</v>
      </c>
      <c r="S677" s="6">
        <f t="shared" si="777"/>
        <v>62893.17</v>
      </c>
      <c r="T677" s="20">
        <f t="shared" si="778"/>
        <v>62893.17</v>
      </c>
      <c r="U677" s="6">
        <f t="shared" si="779"/>
        <v>0</v>
      </c>
      <c r="V677" s="6">
        <f t="shared" si="780"/>
        <v>6371.0781209999996</v>
      </c>
      <c r="W677" s="20">
        <f t="shared" si="781"/>
        <v>6371.0781209999996</v>
      </c>
      <c r="X677" s="6">
        <f t="shared" si="782"/>
        <v>0</v>
      </c>
      <c r="Y677" s="6">
        <f t="shared" si="783"/>
        <v>56522.091879</v>
      </c>
      <c r="Z677" s="20">
        <f t="shared" si="784"/>
        <v>56522.091879</v>
      </c>
      <c r="AA677" s="25">
        <f t="shared" si="785"/>
        <v>0</v>
      </c>
      <c r="AB677" s="25">
        <f t="shared" si="786"/>
        <v>116708.13</v>
      </c>
      <c r="AC677" s="25">
        <f t="shared" si="787"/>
        <v>116708.13</v>
      </c>
      <c r="AD677" s="25">
        <f t="shared" si="788"/>
        <v>0</v>
      </c>
      <c r="AE677" s="25">
        <f t="shared" si="789"/>
        <v>11822.533569000001</v>
      </c>
      <c r="AF677" s="25">
        <f t="shared" si="790"/>
        <v>11822.533569000001</v>
      </c>
      <c r="AG677" s="25">
        <f t="shared" si="791"/>
        <v>0</v>
      </c>
      <c r="AH677" s="25">
        <f t="shared" si="792"/>
        <v>104885.596431</v>
      </c>
      <c r="AI677" s="25">
        <f t="shared" si="793"/>
        <v>104885.596431</v>
      </c>
      <c r="AJ677" s="19" t="s">
        <v>52</v>
      </c>
    </row>
    <row r="678" spans="1:36" outlineLevel="3" x14ac:dyDescent="0.25">
      <c r="A678" s="102" t="s">
        <v>150</v>
      </c>
      <c r="B678" s="10">
        <v>87439.33</v>
      </c>
      <c r="C678" s="10">
        <v>49140.94</v>
      </c>
      <c r="N678" s="23">
        <f t="shared" si="774"/>
        <v>49140.94</v>
      </c>
      <c r="O678" s="23">
        <f t="shared" si="775"/>
        <v>136580.27000000002</v>
      </c>
      <c r="P678" s="129"/>
      <c r="Q678" s="130">
        <v>0.1013</v>
      </c>
      <c r="R678" s="11">
        <f t="shared" si="776"/>
        <v>0</v>
      </c>
      <c r="S678" s="6">
        <f t="shared" si="777"/>
        <v>49140.94</v>
      </c>
      <c r="T678" s="20">
        <f t="shared" si="778"/>
        <v>49140.94</v>
      </c>
      <c r="U678" s="6">
        <f t="shared" si="779"/>
        <v>0</v>
      </c>
      <c r="V678" s="6">
        <f t="shared" si="780"/>
        <v>4977.9772220000004</v>
      </c>
      <c r="W678" s="20">
        <f t="shared" si="781"/>
        <v>4977.9772220000004</v>
      </c>
      <c r="X678" s="6">
        <f t="shared" si="782"/>
        <v>0</v>
      </c>
      <c r="Y678" s="6">
        <f t="shared" si="783"/>
        <v>44162.962778000001</v>
      </c>
      <c r="Z678" s="20">
        <f t="shared" si="784"/>
        <v>44162.962778000001</v>
      </c>
      <c r="AA678" s="25">
        <f t="shared" si="785"/>
        <v>0</v>
      </c>
      <c r="AB678" s="25">
        <f t="shared" si="786"/>
        <v>136580.27000000002</v>
      </c>
      <c r="AC678" s="25">
        <f t="shared" si="787"/>
        <v>136580.27000000002</v>
      </c>
      <c r="AD678" s="25">
        <f t="shared" si="788"/>
        <v>0</v>
      </c>
      <c r="AE678" s="25">
        <f t="shared" si="789"/>
        <v>13835.581351000003</v>
      </c>
      <c r="AF678" s="25">
        <f t="shared" si="790"/>
        <v>13835.581351000003</v>
      </c>
      <c r="AG678" s="25">
        <f t="shared" si="791"/>
        <v>0</v>
      </c>
      <c r="AH678" s="25">
        <f t="shared" si="792"/>
        <v>122744.68864900002</v>
      </c>
      <c r="AI678" s="25">
        <f t="shared" si="793"/>
        <v>122744.68864900002</v>
      </c>
      <c r="AJ678" s="19" t="s">
        <v>52</v>
      </c>
    </row>
    <row r="679" spans="1:36" outlineLevel="3" x14ac:dyDescent="0.25">
      <c r="A679" s="102" t="s">
        <v>150</v>
      </c>
      <c r="B679" s="10">
        <v>4007.71</v>
      </c>
      <c r="C679" s="10">
        <v>101.6</v>
      </c>
      <c r="N679" s="23">
        <f t="shared" si="774"/>
        <v>101.6</v>
      </c>
      <c r="O679" s="23">
        <f t="shared" si="775"/>
        <v>4109.3100000000004</v>
      </c>
      <c r="P679" s="129"/>
      <c r="Q679" s="130">
        <v>0.1013</v>
      </c>
      <c r="R679" s="11">
        <f t="shared" si="776"/>
        <v>0</v>
      </c>
      <c r="S679" s="6">
        <f t="shared" si="777"/>
        <v>101.6</v>
      </c>
      <c r="T679" s="20">
        <f t="shared" si="778"/>
        <v>101.6</v>
      </c>
      <c r="U679" s="6">
        <f t="shared" si="779"/>
        <v>0</v>
      </c>
      <c r="V679" s="6">
        <f t="shared" si="780"/>
        <v>10.29208</v>
      </c>
      <c r="W679" s="20">
        <f t="shared" si="781"/>
        <v>10.29208</v>
      </c>
      <c r="X679" s="6">
        <f t="shared" si="782"/>
        <v>0</v>
      </c>
      <c r="Y679" s="6">
        <f t="shared" si="783"/>
        <v>91.307919999999996</v>
      </c>
      <c r="Z679" s="20">
        <f t="shared" si="784"/>
        <v>91.307919999999996</v>
      </c>
      <c r="AA679" s="25">
        <f t="shared" si="785"/>
        <v>0</v>
      </c>
      <c r="AB679" s="25">
        <f t="shared" si="786"/>
        <v>4109.3100000000004</v>
      </c>
      <c r="AC679" s="25">
        <f t="shared" si="787"/>
        <v>4109.3100000000004</v>
      </c>
      <c r="AD679" s="25">
        <f t="shared" si="788"/>
        <v>0</v>
      </c>
      <c r="AE679" s="25">
        <f t="shared" si="789"/>
        <v>416.27310300000005</v>
      </c>
      <c r="AF679" s="25">
        <f t="shared" si="790"/>
        <v>416.27310300000005</v>
      </c>
      <c r="AG679" s="25">
        <f t="shared" si="791"/>
        <v>0</v>
      </c>
      <c r="AH679" s="25">
        <f t="shared" si="792"/>
        <v>3693.0368970000004</v>
      </c>
      <c r="AI679" s="25">
        <f t="shared" si="793"/>
        <v>3693.0368970000004</v>
      </c>
      <c r="AJ679" s="19" t="s">
        <v>52</v>
      </c>
    </row>
    <row r="680" spans="1:36" outlineLevel="3" x14ac:dyDescent="0.25">
      <c r="A680" s="102" t="s">
        <v>150</v>
      </c>
      <c r="B680" s="10">
        <v>13320.02</v>
      </c>
      <c r="C680" s="10">
        <v>13278.35</v>
      </c>
      <c r="N680" s="23">
        <f t="shared" si="774"/>
        <v>13278.35</v>
      </c>
      <c r="O680" s="23">
        <f t="shared" si="775"/>
        <v>26598.370000000003</v>
      </c>
      <c r="P680" s="129"/>
      <c r="Q680" s="130">
        <v>0.1013</v>
      </c>
      <c r="R680" s="11">
        <f t="shared" si="776"/>
        <v>0</v>
      </c>
      <c r="S680" s="6">
        <f t="shared" si="777"/>
        <v>13278.35</v>
      </c>
      <c r="T680" s="20">
        <f t="shared" si="778"/>
        <v>13278.35</v>
      </c>
      <c r="U680" s="6">
        <f t="shared" si="779"/>
        <v>0</v>
      </c>
      <c r="V680" s="6">
        <f t="shared" si="780"/>
        <v>1345.096855</v>
      </c>
      <c r="W680" s="20">
        <f t="shared" si="781"/>
        <v>1345.096855</v>
      </c>
      <c r="X680" s="6">
        <f t="shared" si="782"/>
        <v>0</v>
      </c>
      <c r="Y680" s="6">
        <f t="shared" si="783"/>
        <v>11933.253145000001</v>
      </c>
      <c r="Z680" s="20">
        <f t="shared" si="784"/>
        <v>11933.253145000001</v>
      </c>
      <c r="AA680" s="25">
        <f t="shared" si="785"/>
        <v>0</v>
      </c>
      <c r="AB680" s="25">
        <f t="shared" si="786"/>
        <v>26598.370000000003</v>
      </c>
      <c r="AC680" s="25">
        <f t="shared" si="787"/>
        <v>26598.370000000003</v>
      </c>
      <c r="AD680" s="25">
        <f t="shared" si="788"/>
        <v>0</v>
      </c>
      <c r="AE680" s="25">
        <f t="shared" si="789"/>
        <v>2694.4148810000002</v>
      </c>
      <c r="AF680" s="25">
        <f t="shared" si="790"/>
        <v>2694.4148810000002</v>
      </c>
      <c r="AG680" s="25">
        <f t="shared" si="791"/>
        <v>0</v>
      </c>
      <c r="AH680" s="25">
        <f t="shared" si="792"/>
        <v>23903.955119000002</v>
      </c>
      <c r="AI680" s="25">
        <f t="shared" si="793"/>
        <v>23903.955119000002</v>
      </c>
      <c r="AJ680" s="19" t="s">
        <v>52</v>
      </c>
    </row>
    <row r="681" spans="1:36" outlineLevel="3" x14ac:dyDescent="0.25">
      <c r="A681" s="102" t="s">
        <v>150</v>
      </c>
      <c r="B681" s="10">
        <v>51399.65</v>
      </c>
      <c r="C681" s="10">
        <v>41242.85</v>
      </c>
      <c r="N681" s="23">
        <f t="shared" si="774"/>
        <v>41242.85</v>
      </c>
      <c r="O681" s="23">
        <f t="shared" si="775"/>
        <v>92642.5</v>
      </c>
      <c r="P681" s="129"/>
      <c r="Q681" s="130">
        <v>0.1013</v>
      </c>
      <c r="R681" s="11">
        <f t="shared" si="776"/>
        <v>0</v>
      </c>
      <c r="S681" s="6">
        <f t="shared" si="777"/>
        <v>41242.85</v>
      </c>
      <c r="T681" s="20">
        <f t="shared" si="778"/>
        <v>41242.85</v>
      </c>
      <c r="U681" s="6">
        <f t="shared" si="779"/>
        <v>0</v>
      </c>
      <c r="V681" s="6">
        <f t="shared" si="780"/>
        <v>4177.900705</v>
      </c>
      <c r="W681" s="20">
        <f t="shared" si="781"/>
        <v>4177.900705</v>
      </c>
      <c r="X681" s="6">
        <f t="shared" si="782"/>
        <v>0</v>
      </c>
      <c r="Y681" s="6">
        <f t="shared" si="783"/>
        <v>37064.949294999999</v>
      </c>
      <c r="Z681" s="20">
        <f t="shared" si="784"/>
        <v>37064.949294999999</v>
      </c>
      <c r="AA681" s="25">
        <f t="shared" si="785"/>
        <v>0</v>
      </c>
      <c r="AB681" s="25">
        <f t="shared" si="786"/>
        <v>92642.5</v>
      </c>
      <c r="AC681" s="25">
        <f t="shared" si="787"/>
        <v>92642.5</v>
      </c>
      <c r="AD681" s="25">
        <f t="shared" si="788"/>
        <v>0</v>
      </c>
      <c r="AE681" s="25">
        <f t="shared" si="789"/>
        <v>9384.6852500000005</v>
      </c>
      <c r="AF681" s="25">
        <f t="shared" si="790"/>
        <v>9384.6852500000005</v>
      </c>
      <c r="AG681" s="25">
        <f t="shared" si="791"/>
        <v>0</v>
      </c>
      <c r="AH681" s="25">
        <f t="shared" si="792"/>
        <v>83257.814750000005</v>
      </c>
      <c r="AI681" s="25">
        <f t="shared" si="793"/>
        <v>83257.814750000005</v>
      </c>
      <c r="AJ681" s="19" t="s">
        <v>52</v>
      </c>
    </row>
    <row r="682" spans="1:36" outlineLevel="3" x14ac:dyDescent="0.25">
      <c r="A682" s="102" t="s">
        <v>150</v>
      </c>
      <c r="B682" s="10">
        <v>28684.080000000002</v>
      </c>
      <c r="C682" s="10">
        <v>40211.870000000003</v>
      </c>
      <c r="N682" s="23">
        <f t="shared" si="774"/>
        <v>40211.870000000003</v>
      </c>
      <c r="O682" s="23">
        <f t="shared" si="775"/>
        <v>68895.950000000012</v>
      </c>
      <c r="P682" s="129"/>
      <c r="Q682" s="130">
        <v>0.1013</v>
      </c>
      <c r="R682" s="11">
        <f t="shared" si="776"/>
        <v>0</v>
      </c>
      <c r="S682" s="6">
        <f t="shared" si="777"/>
        <v>40211.870000000003</v>
      </c>
      <c r="T682" s="20">
        <f t="shared" si="778"/>
        <v>40211.870000000003</v>
      </c>
      <c r="U682" s="6">
        <f t="shared" si="779"/>
        <v>0</v>
      </c>
      <c r="V682" s="6">
        <f t="shared" si="780"/>
        <v>4073.4624310000004</v>
      </c>
      <c r="W682" s="20">
        <f t="shared" si="781"/>
        <v>4073.4624310000004</v>
      </c>
      <c r="X682" s="6">
        <f t="shared" si="782"/>
        <v>0</v>
      </c>
      <c r="Y682" s="6">
        <f t="shared" si="783"/>
        <v>36138.407569000003</v>
      </c>
      <c r="Z682" s="20">
        <f t="shared" si="784"/>
        <v>36138.407569000003</v>
      </c>
      <c r="AA682" s="25">
        <f t="shared" si="785"/>
        <v>0</v>
      </c>
      <c r="AB682" s="25">
        <f t="shared" si="786"/>
        <v>68895.950000000012</v>
      </c>
      <c r="AC682" s="25">
        <f t="shared" si="787"/>
        <v>68895.950000000012</v>
      </c>
      <c r="AD682" s="25">
        <f t="shared" si="788"/>
        <v>0</v>
      </c>
      <c r="AE682" s="25">
        <f t="shared" si="789"/>
        <v>6979.1597350000011</v>
      </c>
      <c r="AF682" s="25">
        <f t="shared" si="790"/>
        <v>6979.1597350000011</v>
      </c>
      <c r="AG682" s="25">
        <f t="shared" si="791"/>
        <v>0</v>
      </c>
      <c r="AH682" s="25">
        <f t="shared" si="792"/>
        <v>61916.790265000011</v>
      </c>
      <c r="AI682" s="25">
        <f t="shared" si="793"/>
        <v>61916.790265000011</v>
      </c>
      <c r="AJ682" s="19" t="s">
        <v>52</v>
      </c>
    </row>
    <row r="683" spans="1:36" outlineLevel="3" x14ac:dyDescent="0.25">
      <c r="A683" s="102" t="s">
        <v>150</v>
      </c>
      <c r="B683" s="10">
        <v>324269.94</v>
      </c>
      <c r="C683" s="10">
        <v>285226.61</v>
      </c>
      <c r="N683" s="23">
        <f t="shared" si="774"/>
        <v>285226.61</v>
      </c>
      <c r="O683" s="23">
        <f t="shared" si="775"/>
        <v>609496.55000000005</v>
      </c>
      <c r="P683" s="129"/>
      <c r="Q683" s="130">
        <v>0.1013</v>
      </c>
      <c r="R683" s="11">
        <f t="shared" si="776"/>
        <v>0</v>
      </c>
      <c r="S683" s="6">
        <f t="shared" si="777"/>
        <v>285226.61</v>
      </c>
      <c r="T683" s="20">
        <f t="shared" si="778"/>
        <v>285226.61</v>
      </c>
      <c r="U683" s="6">
        <f t="shared" si="779"/>
        <v>0</v>
      </c>
      <c r="V683" s="6">
        <f t="shared" si="780"/>
        <v>28893.455592999999</v>
      </c>
      <c r="W683" s="20">
        <f t="shared" si="781"/>
        <v>28893.455592999999</v>
      </c>
      <c r="X683" s="6">
        <f t="shared" si="782"/>
        <v>0</v>
      </c>
      <c r="Y683" s="6">
        <f t="shared" si="783"/>
        <v>256333.15440699999</v>
      </c>
      <c r="Z683" s="20">
        <f t="shared" si="784"/>
        <v>256333.15440699999</v>
      </c>
      <c r="AA683" s="25">
        <f t="shared" si="785"/>
        <v>0</v>
      </c>
      <c r="AB683" s="25">
        <f t="shared" si="786"/>
        <v>609496.55000000005</v>
      </c>
      <c r="AC683" s="25">
        <f t="shared" si="787"/>
        <v>609496.55000000005</v>
      </c>
      <c r="AD683" s="25">
        <f t="shared" si="788"/>
        <v>0</v>
      </c>
      <c r="AE683" s="25">
        <f t="shared" si="789"/>
        <v>61742.000515000007</v>
      </c>
      <c r="AF683" s="25">
        <f t="shared" si="790"/>
        <v>61742.000515000007</v>
      </c>
      <c r="AG683" s="25">
        <f t="shared" si="791"/>
        <v>0</v>
      </c>
      <c r="AH683" s="25">
        <f t="shared" si="792"/>
        <v>547754.54948500008</v>
      </c>
      <c r="AI683" s="25">
        <f t="shared" si="793"/>
        <v>547754.54948500008</v>
      </c>
      <c r="AJ683" s="19" t="s">
        <v>52</v>
      </c>
    </row>
    <row r="684" spans="1:36" outlineLevel="3" x14ac:dyDescent="0.25">
      <c r="A684" s="102" t="s">
        <v>150</v>
      </c>
      <c r="B684" s="10">
        <v>40304.81</v>
      </c>
      <c r="C684" s="10">
        <v>40357.879999999997</v>
      </c>
      <c r="N684" s="23">
        <f t="shared" si="774"/>
        <v>40357.879999999997</v>
      </c>
      <c r="O684" s="23">
        <f t="shared" si="775"/>
        <v>80662.69</v>
      </c>
      <c r="P684" s="129"/>
      <c r="Q684" s="130">
        <v>0.1013</v>
      </c>
      <c r="R684" s="11">
        <f t="shared" si="776"/>
        <v>0</v>
      </c>
      <c r="S684" s="6">
        <f t="shared" si="777"/>
        <v>40357.879999999997</v>
      </c>
      <c r="T684" s="20">
        <f t="shared" si="778"/>
        <v>40357.879999999997</v>
      </c>
      <c r="U684" s="6">
        <f t="shared" si="779"/>
        <v>0</v>
      </c>
      <c r="V684" s="6">
        <f t="shared" si="780"/>
        <v>4088.253244</v>
      </c>
      <c r="W684" s="20">
        <f t="shared" si="781"/>
        <v>4088.253244</v>
      </c>
      <c r="X684" s="6">
        <f t="shared" si="782"/>
        <v>0</v>
      </c>
      <c r="Y684" s="6">
        <f t="shared" si="783"/>
        <v>36269.626755999998</v>
      </c>
      <c r="Z684" s="20">
        <f t="shared" si="784"/>
        <v>36269.626755999998</v>
      </c>
      <c r="AA684" s="25">
        <f t="shared" si="785"/>
        <v>0</v>
      </c>
      <c r="AB684" s="25">
        <f t="shared" si="786"/>
        <v>80662.69</v>
      </c>
      <c r="AC684" s="25">
        <f t="shared" si="787"/>
        <v>80662.69</v>
      </c>
      <c r="AD684" s="25">
        <f t="shared" si="788"/>
        <v>0</v>
      </c>
      <c r="AE684" s="25">
        <f t="shared" si="789"/>
        <v>8171.1304970000001</v>
      </c>
      <c r="AF684" s="25">
        <f t="shared" si="790"/>
        <v>8171.1304970000001</v>
      </c>
      <c r="AG684" s="25">
        <f t="shared" si="791"/>
        <v>0</v>
      </c>
      <c r="AH684" s="25">
        <f t="shared" si="792"/>
        <v>72491.559502999997</v>
      </c>
      <c r="AI684" s="25">
        <f t="shared" si="793"/>
        <v>72491.559502999997</v>
      </c>
      <c r="AJ684" s="19" t="s">
        <v>52</v>
      </c>
    </row>
    <row r="685" spans="1:36" outlineLevel="3" x14ac:dyDescent="0.25">
      <c r="A685" s="102" t="s">
        <v>150</v>
      </c>
      <c r="B685" s="10">
        <v>49073.81</v>
      </c>
      <c r="C685" s="10">
        <v>31897.13</v>
      </c>
      <c r="N685" s="23">
        <f t="shared" si="774"/>
        <v>31897.13</v>
      </c>
      <c r="O685" s="23">
        <f t="shared" si="775"/>
        <v>80970.94</v>
      </c>
      <c r="P685" s="129"/>
      <c r="Q685" s="130">
        <v>0.1013</v>
      </c>
      <c r="R685" s="11">
        <f t="shared" si="776"/>
        <v>0</v>
      </c>
      <c r="S685" s="6">
        <f t="shared" si="777"/>
        <v>31897.13</v>
      </c>
      <c r="T685" s="20">
        <f t="shared" si="778"/>
        <v>31897.13</v>
      </c>
      <c r="U685" s="6">
        <f t="shared" si="779"/>
        <v>0</v>
      </c>
      <c r="V685" s="6">
        <f t="shared" si="780"/>
        <v>3231.1792690000002</v>
      </c>
      <c r="W685" s="20">
        <f t="shared" si="781"/>
        <v>3231.1792690000002</v>
      </c>
      <c r="X685" s="6">
        <f t="shared" si="782"/>
        <v>0</v>
      </c>
      <c r="Y685" s="6">
        <f t="shared" si="783"/>
        <v>28665.950731000001</v>
      </c>
      <c r="Z685" s="20">
        <f t="shared" si="784"/>
        <v>28665.950731000001</v>
      </c>
      <c r="AA685" s="25">
        <f t="shared" si="785"/>
        <v>0</v>
      </c>
      <c r="AB685" s="25">
        <f t="shared" si="786"/>
        <v>80970.94</v>
      </c>
      <c r="AC685" s="25">
        <f t="shared" si="787"/>
        <v>80970.94</v>
      </c>
      <c r="AD685" s="25">
        <f t="shared" si="788"/>
        <v>0</v>
      </c>
      <c r="AE685" s="25">
        <f t="shared" si="789"/>
        <v>8202.3562220000003</v>
      </c>
      <c r="AF685" s="25">
        <f t="shared" si="790"/>
        <v>8202.3562220000003</v>
      </c>
      <c r="AG685" s="25">
        <f t="shared" si="791"/>
        <v>0</v>
      </c>
      <c r="AH685" s="25">
        <f t="shared" si="792"/>
        <v>72768.583778</v>
      </c>
      <c r="AI685" s="25">
        <f t="shared" si="793"/>
        <v>72768.583778</v>
      </c>
      <c r="AJ685" s="19" t="s">
        <v>52</v>
      </c>
    </row>
    <row r="686" spans="1:36" outlineLevel="3" x14ac:dyDescent="0.25">
      <c r="A686" s="102" t="s">
        <v>150</v>
      </c>
      <c r="B686" s="10"/>
      <c r="C686" s="10">
        <v>309.79000000000002</v>
      </c>
      <c r="N686" s="23">
        <f t="shared" si="774"/>
        <v>309.79000000000002</v>
      </c>
      <c r="O686" s="23">
        <f t="shared" si="775"/>
        <v>309.79000000000002</v>
      </c>
      <c r="P686" s="129"/>
      <c r="Q686" s="130">
        <v>0.1013</v>
      </c>
      <c r="R686" s="11">
        <f t="shared" si="776"/>
        <v>0</v>
      </c>
      <c r="S686" s="6">
        <f t="shared" si="777"/>
        <v>309.79000000000002</v>
      </c>
      <c r="T686" s="20">
        <f t="shared" si="778"/>
        <v>309.79000000000002</v>
      </c>
      <c r="U686" s="6">
        <f t="shared" si="779"/>
        <v>0</v>
      </c>
      <c r="V686" s="6">
        <f t="shared" si="780"/>
        <v>31.381727000000001</v>
      </c>
      <c r="W686" s="20">
        <f t="shared" si="781"/>
        <v>31.381727000000001</v>
      </c>
      <c r="X686" s="6">
        <f t="shared" si="782"/>
        <v>0</v>
      </c>
      <c r="Y686" s="6">
        <f t="shared" si="783"/>
        <v>278.40827300000001</v>
      </c>
      <c r="Z686" s="20">
        <f t="shared" si="784"/>
        <v>278.40827300000001</v>
      </c>
      <c r="AA686" s="25">
        <f t="shared" si="785"/>
        <v>0</v>
      </c>
      <c r="AB686" s="25">
        <f t="shared" si="786"/>
        <v>309.79000000000002</v>
      </c>
      <c r="AC686" s="25">
        <f t="shared" si="787"/>
        <v>309.79000000000002</v>
      </c>
      <c r="AD686" s="25">
        <f t="shared" si="788"/>
        <v>0</v>
      </c>
      <c r="AE686" s="25">
        <f t="shared" si="789"/>
        <v>31.381727000000001</v>
      </c>
      <c r="AF686" s="25">
        <f t="shared" si="790"/>
        <v>31.381727000000001</v>
      </c>
      <c r="AG686" s="25">
        <f t="shared" si="791"/>
        <v>0</v>
      </c>
      <c r="AH686" s="25">
        <f t="shared" si="792"/>
        <v>278.40827300000001</v>
      </c>
      <c r="AI686" s="25">
        <f t="shared" si="793"/>
        <v>278.40827300000001</v>
      </c>
      <c r="AJ686" s="19" t="s">
        <v>52</v>
      </c>
    </row>
    <row r="687" spans="1:36" outlineLevel="3" x14ac:dyDescent="0.25">
      <c r="A687" s="102" t="s">
        <v>150</v>
      </c>
      <c r="B687" s="10">
        <v>817.68</v>
      </c>
      <c r="C687" s="10"/>
      <c r="N687" s="23">
        <f t="shared" si="774"/>
        <v>0</v>
      </c>
      <c r="O687" s="23">
        <f t="shared" si="775"/>
        <v>817.68</v>
      </c>
      <c r="P687" s="129"/>
      <c r="Q687" s="130">
        <v>0.1013</v>
      </c>
      <c r="R687" s="11">
        <f t="shared" si="776"/>
        <v>0</v>
      </c>
      <c r="S687" s="6">
        <f t="shared" si="777"/>
        <v>0</v>
      </c>
      <c r="T687" s="20">
        <f t="shared" si="778"/>
        <v>0</v>
      </c>
      <c r="U687" s="6">
        <f t="shared" si="779"/>
        <v>0</v>
      </c>
      <c r="V687" s="6">
        <f t="shared" si="780"/>
        <v>0</v>
      </c>
      <c r="W687" s="20">
        <f t="shared" si="781"/>
        <v>0</v>
      </c>
      <c r="X687" s="6">
        <f t="shared" si="782"/>
        <v>0</v>
      </c>
      <c r="Y687" s="6">
        <f t="shared" si="783"/>
        <v>0</v>
      </c>
      <c r="Z687" s="20">
        <f t="shared" si="784"/>
        <v>0</v>
      </c>
      <c r="AA687" s="25">
        <f t="shared" si="785"/>
        <v>0</v>
      </c>
      <c r="AB687" s="25">
        <f t="shared" si="786"/>
        <v>817.68</v>
      </c>
      <c r="AC687" s="25">
        <f t="shared" si="787"/>
        <v>817.68</v>
      </c>
      <c r="AD687" s="25">
        <f t="shared" si="788"/>
        <v>0</v>
      </c>
      <c r="AE687" s="25">
        <f t="shared" si="789"/>
        <v>82.830984000000001</v>
      </c>
      <c r="AF687" s="25">
        <f t="shared" si="790"/>
        <v>82.830984000000001</v>
      </c>
      <c r="AG687" s="25">
        <f t="shared" si="791"/>
        <v>0</v>
      </c>
      <c r="AH687" s="25">
        <f t="shared" si="792"/>
        <v>734.84901599999989</v>
      </c>
      <c r="AI687" s="25">
        <f t="shared" si="793"/>
        <v>734.84901599999989</v>
      </c>
      <c r="AJ687" s="19" t="s">
        <v>52</v>
      </c>
    </row>
    <row r="688" spans="1:36" outlineLevel="3" x14ac:dyDescent="0.25">
      <c r="A688" s="102" t="s">
        <v>150</v>
      </c>
      <c r="B688" s="10">
        <v>83305.95</v>
      </c>
      <c r="C688" s="10">
        <v>90301.440000000002</v>
      </c>
      <c r="N688" s="23">
        <f t="shared" si="774"/>
        <v>90301.440000000002</v>
      </c>
      <c r="O688" s="23">
        <f t="shared" si="775"/>
        <v>173607.39</v>
      </c>
      <c r="P688" s="129"/>
      <c r="Q688" s="130">
        <v>0.1013</v>
      </c>
      <c r="R688" s="11">
        <f t="shared" si="776"/>
        <v>0</v>
      </c>
      <c r="S688" s="6">
        <f t="shared" si="777"/>
        <v>90301.440000000002</v>
      </c>
      <c r="T688" s="20">
        <f t="shared" si="778"/>
        <v>90301.440000000002</v>
      </c>
      <c r="U688" s="6">
        <f t="shared" si="779"/>
        <v>0</v>
      </c>
      <c r="V688" s="6">
        <f t="shared" si="780"/>
        <v>9147.5358720000004</v>
      </c>
      <c r="W688" s="20">
        <f t="shared" si="781"/>
        <v>9147.5358720000004</v>
      </c>
      <c r="X688" s="6">
        <f t="shared" si="782"/>
        <v>0</v>
      </c>
      <c r="Y688" s="6">
        <f t="shared" si="783"/>
        <v>81153.904127999995</v>
      </c>
      <c r="Z688" s="20">
        <f t="shared" si="784"/>
        <v>81153.904127999995</v>
      </c>
      <c r="AA688" s="25">
        <f t="shared" si="785"/>
        <v>0</v>
      </c>
      <c r="AB688" s="25">
        <f t="shared" si="786"/>
        <v>173607.39</v>
      </c>
      <c r="AC688" s="25">
        <f t="shared" si="787"/>
        <v>173607.39</v>
      </c>
      <c r="AD688" s="25">
        <f t="shared" si="788"/>
        <v>0</v>
      </c>
      <c r="AE688" s="25">
        <f t="shared" si="789"/>
        <v>17586.428607000002</v>
      </c>
      <c r="AF688" s="25">
        <f t="shared" si="790"/>
        <v>17586.428607000002</v>
      </c>
      <c r="AG688" s="25">
        <f t="shared" si="791"/>
        <v>0</v>
      </c>
      <c r="AH688" s="25">
        <f t="shared" si="792"/>
        <v>156020.96139300001</v>
      </c>
      <c r="AI688" s="25">
        <f t="shared" si="793"/>
        <v>156020.96139300001</v>
      </c>
      <c r="AJ688" s="19" t="s">
        <v>52</v>
      </c>
    </row>
    <row r="689" spans="1:36" outlineLevel="3" x14ac:dyDescent="0.25">
      <c r="A689" s="102" t="s">
        <v>150</v>
      </c>
      <c r="B689" s="10"/>
      <c r="C689" s="10">
        <v>108.4</v>
      </c>
      <c r="N689" s="23">
        <f t="shared" si="774"/>
        <v>108.4</v>
      </c>
      <c r="O689" s="23">
        <f t="shared" si="775"/>
        <v>108.4</v>
      </c>
      <c r="P689" s="129"/>
      <c r="Q689" s="130">
        <v>0.1013</v>
      </c>
      <c r="R689" s="11">
        <f t="shared" si="776"/>
        <v>0</v>
      </c>
      <c r="S689" s="6">
        <f t="shared" si="777"/>
        <v>108.4</v>
      </c>
      <c r="T689" s="20">
        <f t="shared" si="778"/>
        <v>108.4</v>
      </c>
      <c r="U689" s="6">
        <f t="shared" si="779"/>
        <v>0</v>
      </c>
      <c r="V689" s="6">
        <f t="shared" si="780"/>
        <v>10.980920000000001</v>
      </c>
      <c r="W689" s="20">
        <f t="shared" si="781"/>
        <v>10.980920000000001</v>
      </c>
      <c r="X689" s="6">
        <f t="shared" si="782"/>
        <v>0</v>
      </c>
      <c r="Y689" s="6">
        <f t="shared" si="783"/>
        <v>97.419080000000008</v>
      </c>
      <c r="Z689" s="20">
        <f t="shared" si="784"/>
        <v>97.419080000000008</v>
      </c>
      <c r="AA689" s="25">
        <f t="shared" si="785"/>
        <v>0</v>
      </c>
      <c r="AB689" s="25">
        <f t="shared" si="786"/>
        <v>108.4</v>
      </c>
      <c r="AC689" s="25">
        <f t="shared" si="787"/>
        <v>108.4</v>
      </c>
      <c r="AD689" s="25">
        <f t="shared" si="788"/>
        <v>0</v>
      </c>
      <c r="AE689" s="25">
        <f t="shared" si="789"/>
        <v>10.980920000000001</v>
      </c>
      <c r="AF689" s="25">
        <f t="shared" si="790"/>
        <v>10.980920000000001</v>
      </c>
      <c r="AG689" s="25">
        <f t="shared" si="791"/>
        <v>0</v>
      </c>
      <c r="AH689" s="25">
        <f t="shared" si="792"/>
        <v>97.419080000000008</v>
      </c>
      <c r="AI689" s="25">
        <f t="shared" si="793"/>
        <v>97.419080000000008</v>
      </c>
      <c r="AJ689" s="19" t="s">
        <v>52</v>
      </c>
    </row>
    <row r="690" spans="1:36" outlineLevel="3" x14ac:dyDescent="0.25">
      <c r="A690" s="102" t="s">
        <v>150</v>
      </c>
      <c r="B690" s="10">
        <v>34057.32</v>
      </c>
      <c r="C690" s="10">
        <v>36113.879999999997</v>
      </c>
      <c r="N690" s="23">
        <f t="shared" si="774"/>
        <v>36113.879999999997</v>
      </c>
      <c r="O690" s="23">
        <f t="shared" si="775"/>
        <v>70171.199999999997</v>
      </c>
      <c r="P690" s="129"/>
      <c r="Q690" s="130">
        <v>0.1013</v>
      </c>
      <c r="R690" s="11">
        <f t="shared" si="776"/>
        <v>0</v>
      </c>
      <c r="S690" s="6">
        <f t="shared" si="777"/>
        <v>36113.879999999997</v>
      </c>
      <c r="T690" s="20">
        <f t="shared" si="778"/>
        <v>36113.879999999997</v>
      </c>
      <c r="U690" s="6">
        <f t="shared" si="779"/>
        <v>0</v>
      </c>
      <c r="V690" s="6">
        <f t="shared" si="780"/>
        <v>3658.3360439999997</v>
      </c>
      <c r="W690" s="20">
        <f t="shared" si="781"/>
        <v>3658.3360439999997</v>
      </c>
      <c r="X690" s="6">
        <f t="shared" si="782"/>
        <v>0</v>
      </c>
      <c r="Y690" s="6">
        <f t="shared" si="783"/>
        <v>32455.543955999998</v>
      </c>
      <c r="Z690" s="20">
        <f t="shared" si="784"/>
        <v>32455.543955999998</v>
      </c>
      <c r="AA690" s="25">
        <f t="shared" si="785"/>
        <v>0</v>
      </c>
      <c r="AB690" s="25">
        <f t="shared" si="786"/>
        <v>70171.199999999997</v>
      </c>
      <c r="AC690" s="25">
        <f t="shared" si="787"/>
        <v>70171.199999999997</v>
      </c>
      <c r="AD690" s="25">
        <f t="shared" si="788"/>
        <v>0</v>
      </c>
      <c r="AE690" s="25">
        <f t="shared" si="789"/>
        <v>7108.34256</v>
      </c>
      <c r="AF690" s="25">
        <f t="shared" si="790"/>
        <v>7108.34256</v>
      </c>
      <c r="AG690" s="25">
        <f t="shared" si="791"/>
        <v>0</v>
      </c>
      <c r="AH690" s="25">
        <f t="shared" si="792"/>
        <v>63062.85744</v>
      </c>
      <c r="AI690" s="25">
        <f t="shared" si="793"/>
        <v>63062.85744</v>
      </c>
      <c r="AJ690" s="19" t="s">
        <v>52</v>
      </c>
    </row>
    <row r="691" spans="1:36" outlineLevel="3" x14ac:dyDescent="0.25">
      <c r="A691" s="102" t="s">
        <v>150</v>
      </c>
      <c r="B691" s="10">
        <v>14145.8</v>
      </c>
      <c r="C691" s="10">
        <v>15801.84</v>
      </c>
      <c r="N691" s="23">
        <f t="shared" si="774"/>
        <v>15801.84</v>
      </c>
      <c r="O691" s="23">
        <f t="shared" si="775"/>
        <v>29947.64</v>
      </c>
      <c r="P691" s="129"/>
      <c r="Q691" s="130">
        <v>0.1013</v>
      </c>
      <c r="R691" s="11">
        <f t="shared" si="776"/>
        <v>0</v>
      </c>
      <c r="S691" s="6">
        <f t="shared" si="777"/>
        <v>15801.84</v>
      </c>
      <c r="T691" s="20">
        <f t="shared" si="778"/>
        <v>15801.84</v>
      </c>
      <c r="U691" s="6">
        <f t="shared" si="779"/>
        <v>0</v>
      </c>
      <c r="V691" s="6">
        <f t="shared" si="780"/>
        <v>1600.726392</v>
      </c>
      <c r="W691" s="20">
        <f t="shared" si="781"/>
        <v>1600.726392</v>
      </c>
      <c r="X691" s="6">
        <f t="shared" si="782"/>
        <v>0</v>
      </c>
      <c r="Y691" s="6">
        <f t="shared" si="783"/>
        <v>14201.113608</v>
      </c>
      <c r="Z691" s="20">
        <f t="shared" si="784"/>
        <v>14201.113608</v>
      </c>
      <c r="AA691" s="25">
        <f t="shared" si="785"/>
        <v>0</v>
      </c>
      <c r="AB691" s="25">
        <f t="shared" si="786"/>
        <v>29947.64</v>
      </c>
      <c r="AC691" s="25">
        <f t="shared" si="787"/>
        <v>29947.64</v>
      </c>
      <c r="AD691" s="25">
        <f t="shared" si="788"/>
        <v>0</v>
      </c>
      <c r="AE691" s="25">
        <f t="shared" si="789"/>
        <v>3033.6959320000001</v>
      </c>
      <c r="AF691" s="25">
        <f t="shared" si="790"/>
        <v>3033.6959320000001</v>
      </c>
      <c r="AG691" s="25">
        <f t="shared" si="791"/>
        <v>0</v>
      </c>
      <c r="AH691" s="25">
        <f t="shared" si="792"/>
        <v>26913.944068000001</v>
      </c>
      <c r="AI691" s="25">
        <f t="shared" si="793"/>
        <v>26913.944068000001</v>
      </c>
      <c r="AJ691" s="19" t="s">
        <v>52</v>
      </c>
    </row>
    <row r="692" spans="1:36" outlineLevel="3" x14ac:dyDescent="0.25">
      <c r="A692" s="102" t="s">
        <v>150</v>
      </c>
      <c r="B692" s="10">
        <v>0</v>
      </c>
      <c r="C692" s="10">
        <v>2010</v>
      </c>
      <c r="N692" s="23">
        <f t="shared" si="774"/>
        <v>2010</v>
      </c>
      <c r="O692" s="23">
        <f t="shared" si="775"/>
        <v>2010</v>
      </c>
      <c r="P692" s="129"/>
      <c r="Q692" s="130">
        <v>0.1013</v>
      </c>
      <c r="R692" s="11">
        <f t="shared" si="776"/>
        <v>0</v>
      </c>
      <c r="S692" s="6">
        <f t="shared" si="777"/>
        <v>2010</v>
      </c>
      <c r="T692" s="20">
        <f t="shared" si="778"/>
        <v>2010</v>
      </c>
      <c r="U692" s="6">
        <f t="shared" si="779"/>
        <v>0</v>
      </c>
      <c r="V692" s="6">
        <f t="shared" si="780"/>
        <v>203.613</v>
      </c>
      <c r="W692" s="20">
        <f t="shared" si="781"/>
        <v>203.613</v>
      </c>
      <c r="X692" s="6">
        <f t="shared" si="782"/>
        <v>0</v>
      </c>
      <c r="Y692" s="6">
        <f t="shared" si="783"/>
        <v>1806.3869999999999</v>
      </c>
      <c r="Z692" s="20">
        <f t="shared" si="784"/>
        <v>1806.3869999999999</v>
      </c>
      <c r="AA692" s="25">
        <f t="shared" si="785"/>
        <v>0</v>
      </c>
      <c r="AB692" s="25">
        <f t="shared" si="786"/>
        <v>2010</v>
      </c>
      <c r="AC692" s="25">
        <f t="shared" si="787"/>
        <v>2010</v>
      </c>
      <c r="AD692" s="25">
        <f t="shared" si="788"/>
        <v>0</v>
      </c>
      <c r="AE692" s="25">
        <f t="shared" si="789"/>
        <v>203.613</v>
      </c>
      <c r="AF692" s="25">
        <f t="shared" si="790"/>
        <v>203.613</v>
      </c>
      <c r="AG692" s="25">
        <f t="shared" si="791"/>
        <v>0</v>
      </c>
      <c r="AH692" s="25">
        <f t="shared" si="792"/>
        <v>1806.3869999999999</v>
      </c>
      <c r="AI692" s="25">
        <f t="shared" si="793"/>
        <v>1806.3869999999999</v>
      </c>
      <c r="AJ692" s="19" t="s">
        <v>52</v>
      </c>
    </row>
    <row r="693" spans="1:36" outlineLevel="3" x14ac:dyDescent="0.25">
      <c r="A693" s="102" t="s">
        <v>150</v>
      </c>
      <c r="B693" s="10">
        <v>1438.13</v>
      </c>
      <c r="C693" s="10">
        <v>4866.3599999999997</v>
      </c>
      <c r="N693" s="23">
        <f t="shared" si="774"/>
        <v>4866.3599999999997</v>
      </c>
      <c r="O693" s="23">
        <f t="shared" si="775"/>
        <v>6304.49</v>
      </c>
      <c r="P693" s="129"/>
      <c r="Q693" s="130">
        <v>0.1013</v>
      </c>
      <c r="R693" s="11">
        <f t="shared" si="776"/>
        <v>0</v>
      </c>
      <c r="S693" s="6">
        <f t="shared" si="777"/>
        <v>4866.3599999999997</v>
      </c>
      <c r="T693" s="20">
        <f t="shared" si="778"/>
        <v>4866.3599999999997</v>
      </c>
      <c r="U693" s="6">
        <f t="shared" si="779"/>
        <v>0</v>
      </c>
      <c r="V693" s="6">
        <f t="shared" si="780"/>
        <v>492.96226799999999</v>
      </c>
      <c r="W693" s="20">
        <f t="shared" si="781"/>
        <v>492.96226799999999</v>
      </c>
      <c r="X693" s="6">
        <f t="shared" si="782"/>
        <v>0</v>
      </c>
      <c r="Y693" s="6">
        <f t="shared" si="783"/>
        <v>4373.3977319999995</v>
      </c>
      <c r="Z693" s="20">
        <f t="shared" si="784"/>
        <v>4373.3977319999995</v>
      </c>
      <c r="AA693" s="25">
        <f t="shared" si="785"/>
        <v>0</v>
      </c>
      <c r="AB693" s="25">
        <f t="shared" si="786"/>
        <v>6304.49</v>
      </c>
      <c r="AC693" s="25">
        <f t="shared" si="787"/>
        <v>6304.49</v>
      </c>
      <c r="AD693" s="25">
        <f t="shared" si="788"/>
        <v>0</v>
      </c>
      <c r="AE693" s="25">
        <f t="shared" si="789"/>
        <v>638.64483699999994</v>
      </c>
      <c r="AF693" s="25">
        <f t="shared" si="790"/>
        <v>638.64483699999994</v>
      </c>
      <c r="AG693" s="25">
        <f t="shared" si="791"/>
        <v>0</v>
      </c>
      <c r="AH693" s="25">
        <f t="shared" si="792"/>
        <v>5665.845163</v>
      </c>
      <c r="AI693" s="25">
        <f t="shared" si="793"/>
        <v>5665.845163</v>
      </c>
      <c r="AJ693" s="19" t="s">
        <v>52</v>
      </c>
    </row>
    <row r="694" spans="1:36" outlineLevel="3" x14ac:dyDescent="0.25">
      <c r="A694" s="102" t="s">
        <v>150</v>
      </c>
      <c r="B694" s="10">
        <v>13383.22</v>
      </c>
      <c r="C694" s="10">
        <v>9575.32</v>
      </c>
      <c r="N694" s="23">
        <f t="shared" si="774"/>
        <v>9575.32</v>
      </c>
      <c r="O694" s="23">
        <f t="shared" si="775"/>
        <v>22958.54</v>
      </c>
      <c r="P694" s="129"/>
      <c r="Q694" s="130">
        <v>0.1013</v>
      </c>
      <c r="R694" s="11">
        <f t="shared" si="776"/>
        <v>0</v>
      </c>
      <c r="S694" s="6">
        <f t="shared" si="777"/>
        <v>9575.32</v>
      </c>
      <c r="T694" s="20">
        <f t="shared" si="778"/>
        <v>9575.32</v>
      </c>
      <c r="U694" s="6">
        <f t="shared" si="779"/>
        <v>0</v>
      </c>
      <c r="V694" s="6">
        <f t="shared" si="780"/>
        <v>969.979916</v>
      </c>
      <c r="W694" s="20">
        <f t="shared" si="781"/>
        <v>969.979916</v>
      </c>
      <c r="X694" s="6">
        <f t="shared" si="782"/>
        <v>0</v>
      </c>
      <c r="Y694" s="6">
        <f t="shared" si="783"/>
        <v>8605.3400839999995</v>
      </c>
      <c r="Z694" s="20">
        <f t="shared" si="784"/>
        <v>8605.3400839999995</v>
      </c>
      <c r="AA694" s="25">
        <f t="shared" si="785"/>
        <v>0</v>
      </c>
      <c r="AB694" s="25">
        <f t="shared" si="786"/>
        <v>22958.54</v>
      </c>
      <c r="AC694" s="25">
        <f t="shared" si="787"/>
        <v>22958.54</v>
      </c>
      <c r="AD694" s="25">
        <f t="shared" si="788"/>
        <v>0</v>
      </c>
      <c r="AE694" s="25">
        <f t="shared" si="789"/>
        <v>2325.7001020000002</v>
      </c>
      <c r="AF694" s="25">
        <f t="shared" si="790"/>
        <v>2325.7001020000002</v>
      </c>
      <c r="AG694" s="25">
        <f t="shared" si="791"/>
        <v>0</v>
      </c>
      <c r="AH694" s="25">
        <f t="shared" si="792"/>
        <v>20632.839898000002</v>
      </c>
      <c r="AI694" s="25">
        <f t="shared" si="793"/>
        <v>20632.839898000002</v>
      </c>
      <c r="AJ694" s="19" t="s">
        <v>52</v>
      </c>
    </row>
    <row r="695" spans="1:36" outlineLevel="3" x14ac:dyDescent="0.25">
      <c r="A695" s="102" t="s">
        <v>150</v>
      </c>
      <c r="B695" s="10">
        <v>36130.44</v>
      </c>
      <c r="C695" s="10">
        <v>33943.129999999997</v>
      </c>
      <c r="N695" s="23">
        <f t="shared" ref="N695:N726" si="794">C695</f>
        <v>33943.129999999997</v>
      </c>
      <c r="O695" s="23">
        <f t="shared" ref="O695:O726" si="795">SUM(B695:M695)</f>
        <v>70073.570000000007</v>
      </c>
      <c r="P695" s="129"/>
      <c r="Q695" s="130">
        <v>0.1013</v>
      </c>
      <c r="R695" s="11">
        <f t="shared" ref="R695:R726" si="796">IF(LEFT(AJ695,6)="Direct",N695,0)</f>
        <v>0</v>
      </c>
      <c r="S695" s="6">
        <f t="shared" ref="S695:S726" si="797">N695-R695</f>
        <v>33943.129999999997</v>
      </c>
      <c r="T695" s="20">
        <f t="shared" ref="T695:T726" si="798">R695+S695</f>
        <v>33943.129999999997</v>
      </c>
      <c r="U695" s="6">
        <f t="shared" ref="U695:U726" si="799">IF(LEFT(AJ695,9)="direct-wa", N695,0)</f>
        <v>0</v>
      </c>
      <c r="V695" s="6">
        <f t="shared" ref="V695:V726" si="800">IF(AJ695="direct-wa",0,N695*Q695)</f>
        <v>3438.4390689999996</v>
      </c>
      <c r="W695" s="20">
        <f t="shared" ref="W695:W726" si="801">U695+V695</f>
        <v>3438.4390689999996</v>
      </c>
      <c r="X695" s="6">
        <f t="shared" ref="X695:X726" si="802">IF(LEFT(AJ695,9)="direct-or",N695,0)</f>
        <v>0</v>
      </c>
      <c r="Y695" s="6">
        <f t="shared" ref="Y695:Y726" si="803">S695-V695</f>
        <v>30504.690930999997</v>
      </c>
      <c r="Z695" s="20">
        <f t="shared" ref="Z695:Z726" si="804">X695+Y695</f>
        <v>30504.690930999997</v>
      </c>
      <c r="AA695" s="25">
        <f t="shared" ref="AA695:AA726" si="805">IF(LEFT(AJ695,6)="Direct",O695,0)</f>
        <v>0</v>
      </c>
      <c r="AB695" s="25">
        <f t="shared" ref="AB695:AB726" si="806">O695-AA695</f>
        <v>70073.570000000007</v>
      </c>
      <c r="AC695" s="25">
        <f t="shared" ref="AC695:AC726" si="807">AA695+AB695</f>
        <v>70073.570000000007</v>
      </c>
      <c r="AD695" s="25">
        <f t="shared" ref="AD695:AD726" si="808">IF(LEFT(AJ695,9)="direct-wa", O695,0)</f>
        <v>0</v>
      </c>
      <c r="AE695" s="25">
        <f t="shared" ref="AE695:AE726" si="809">IF(AJ695="direct-wa",0,O695*Q695)</f>
        <v>7098.4526410000008</v>
      </c>
      <c r="AF695" s="25">
        <f t="shared" ref="AF695:AF726" si="810">AD695+AE695</f>
        <v>7098.4526410000008</v>
      </c>
      <c r="AG695" s="25">
        <f t="shared" ref="AG695:AG726" si="811">IF(LEFT(AJ695,9)="direct-or",O695,0)</f>
        <v>0</v>
      </c>
      <c r="AH695" s="25">
        <f t="shared" ref="AH695:AH726" si="812">AB695-AE695</f>
        <v>62975.117359000003</v>
      </c>
      <c r="AI695" s="25">
        <f t="shared" ref="AI695:AI726" si="813">AG695+AH695</f>
        <v>62975.117359000003</v>
      </c>
      <c r="AJ695" s="19" t="s">
        <v>52</v>
      </c>
    </row>
    <row r="696" spans="1:36" outlineLevel="3" x14ac:dyDescent="0.25">
      <c r="A696" s="102" t="s">
        <v>150</v>
      </c>
      <c r="B696" s="10">
        <v>60860.56</v>
      </c>
      <c r="C696" s="10">
        <v>64965.25</v>
      </c>
      <c r="N696" s="23">
        <f t="shared" si="794"/>
        <v>64965.25</v>
      </c>
      <c r="O696" s="23">
        <f t="shared" si="795"/>
        <v>125825.81</v>
      </c>
      <c r="P696" s="129"/>
      <c r="Q696" s="130">
        <v>0.1013</v>
      </c>
      <c r="R696" s="11">
        <f t="shared" si="796"/>
        <v>0</v>
      </c>
      <c r="S696" s="6">
        <f t="shared" si="797"/>
        <v>64965.25</v>
      </c>
      <c r="T696" s="20">
        <f t="shared" si="798"/>
        <v>64965.25</v>
      </c>
      <c r="U696" s="6">
        <f t="shared" si="799"/>
        <v>0</v>
      </c>
      <c r="V696" s="6">
        <f t="shared" si="800"/>
        <v>6580.9798250000003</v>
      </c>
      <c r="W696" s="20">
        <f t="shared" si="801"/>
        <v>6580.9798250000003</v>
      </c>
      <c r="X696" s="6">
        <f t="shared" si="802"/>
        <v>0</v>
      </c>
      <c r="Y696" s="6">
        <f t="shared" si="803"/>
        <v>58384.270174999998</v>
      </c>
      <c r="Z696" s="20">
        <f t="shared" si="804"/>
        <v>58384.270174999998</v>
      </c>
      <c r="AA696" s="25">
        <f t="shared" si="805"/>
        <v>0</v>
      </c>
      <c r="AB696" s="25">
        <f t="shared" si="806"/>
        <v>125825.81</v>
      </c>
      <c r="AC696" s="25">
        <f t="shared" si="807"/>
        <v>125825.81</v>
      </c>
      <c r="AD696" s="25">
        <f t="shared" si="808"/>
        <v>0</v>
      </c>
      <c r="AE696" s="25">
        <f t="shared" si="809"/>
        <v>12746.154553</v>
      </c>
      <c r="AF696" s="25">
        <f t="shared" si="810"/>
        <v>12746.154553</v>
      </c>
      <c r="AG696" s="25">
        <f t="shared" si="811"/>
        <v>0</v>
      </c>
      <c r="AH696" s="25">
        <f t="shared" si="812"/>
        <v>113079.655447</v>
      </c>
      <c r="AI696" s="25">
        <f t="shared" si="813"/>
        <v>113079.655447</v>
      </c>
      <c r="AJ696" s="19" t="s">
        <v>52</v>
      </c>
    </row>
    <row r="697" spans="1:36" outlineLevel="3" x14ac:dyDescent="0.25">
      <c r="A697" s="102" t="s">
        <v>150</v>
      </c>
      <c r="B697" s="10">
        <v>24691.15</v>
      </c>
      <c r="C697" s="10">
        <v>23492.04</v>
      </c>
      <c r="N697" s="23">
        <f t="shared" si="794"/>
        <v>23492.04</v>
      </c>
      <c r="O697" s="23">
        <f t="shared" si="795"/>
        <v>48183.19</v>
      </c>
      <c r="P697" s="129"/>
      <c r="Q697" s="130">
        <v>0.1013</v>
      </c>
      <c r="R697" s="11">
        <f t="shared" si="796"/>
        <v>0</v>
      </c>
      <c r="S697" s="6">
        <f t="shared" si="797"/>
        <v>23492.04</v>
      </c>
      <c r="T697" s="20">
        <f t="shared" si="798"/>
        <v>23492.04</v>
      </c>
      <c r="U697" s="6">
        <f t="shared" si="799"/>
        <v>0</v>
      </c>
      <c r="V697" s="6">
        <f t="shared" si="800"/>
        <v>2379.7436520000001</v>
      </c>
      <c r="W697" s="20">
        <f t="shared" si="801"/>
        <v>2379.7436520000001</v>
      </c>
      <c r="X697" s="6">
        <f t="shared" si="802"/>
        <v>0</v>
      </c>
      <c r="Y697" s="6">
        <f t="shared" si="803"/>
        <v>21112.296348</v>
      </c>
      <c r="Z697" s="20">
        <f t="shared" si="804"/>
        <v>21112.296348</v>
      </c>
      <c r="AA697" s="25">
        <f t="shared" si="805"/>
        <v>0</v>
      </c>
      <c r="AB697" s="25">
        <f t="shared" si="806"/>
        <v>48183.19</v>
      </c>
      <c r="AC697" s="25">
        <f t="shared" si="807"/>
        <v>48183.19</v>
      </c>
      <c r="AD697" s="25">
        <f t="shared" si="808"/>
        <v>0</v>
      </c>
      <c r="AE697" s="25">
        <f t="shared" si="809"/>
        <v>4880.9571470000001</v>
      </c>
      <c r="AF697" s="25">
        <f t="shared" si="810"/>
        <v>4880.9571470000001</v>
      </c>
      <c r="AG697" s="25">
        <f t="shared" si="811"/>
        <v>0</v>
      </c>
      <c r="AH697" s="25">
        <f t="shared" si="812"/>
        <v>43302.232853000001</v>
      </c>
      <c r="AI697" s="25">
        <f t="shared" si="813"/>
        <v>43302.232853000001</v>
      </c>
      <c r="AJ697" s="19" t="s">
        <v>52</v>
      </c>
    </row>
    <row r="698" spans="1:36" outlineLevel="3" x14ac:dyDescent="0.25">
      <c r="A698" s="102" t="s">
        <v>150</v>
      </c>
      <c r="B698" s="10">
        <v>35982.769999999997</v>
      </c>
      <c r="C698" s="10">
        <v>34973.07</v>
      </c>
      <c r="N698" s="23">
        <f t="shared" si="794"/>
        <v>34973.07</v>
      </c>
      <c r="O698" s="23">
        <f t="shared" si="795"/>
        <v>70955.839999999997</v>
      </c>
      <c r="P698" s="129"/>
      <c r="Q698" s="130">
        <v>0.1013</v>
      </c>
      <c r="R698" s="11">
        <f t="shared" si="796"/>
        <v>0</v>
      </c>
      <c r="S698" s="6">
        <f t="shared" si="797"/>
        <v>34973.07</v>
      </c>
      <c r="T698" s="20">
        <f t="shared" si="798"/>
        <v>34973.07</v>
      </c>
      <c r="U698" s="6">
        <f t="shared" si="799"/>
        <v>0</v>
      </c>
      <c r="V698" s="6">
        <f t="shared" si="800"/>
        <v>3542.7719910000001</v>
      </c>
      <c r="W698" s="20">
        <f t="shared" si="801"/>
        <v>3542.7719910000001</v>
      </c>
      <c r="X698" s="6">
        <f t="shared" si="802"/>
        <v>0</v>
      </c>
      <c r="Y698" s="6">
        <f t="shared" si="803"/>
        <v>31430.298008999998</v>
      </c>
      <c r="Z698" s="20">
        <f t="shared" si="804"/>
        <v>31430.298008999998</v>
      </c>
      <c r="AA698" s="25">
        <f t="shared" si="805"/>
        <v>0</v>
      </c>
      <c r="AB698" s="25">
        <f t="shared" si="806"/>
        <v>70955.839999999997</v>
      </c>
      <c r="AC698" s="25">
        <f t="shared" si="807"/>
        <v>70955.839999999997</v>
      </c>
      <c r="AD698" s="25">
        <f t="shared" si="808"/>
        <v>0</v>
      </c>
      <c r="AE698" s="25">
        <f t="shared" si="809"/>
        <v>7187.8265919999994</v>
      </c>
      <c r="AF698" s="25">
        <f t="shared" si="810"/>
        <v>7187.8265919999994</v>
      </c>
      <c r="AG698" s="25">
        <f t="shared" si="811"/>
        <v>0</v>
      </c>
      <c r="AH698" s="25">
        <f t="shared" si="812"/>
        <v>63768.013407999999</v>
      </c>
      <c r="AI698" s="25">
        <f t="shared" si="813"/>
        <v>63768.013407999999</v>
      </c>
      <c r="AJ698" s="19" t="s">
        <v>52</v>
      </c>
    </row>
    <row r="699" spans="1:36" outlineLevel="3" x14ac:dyDescent="0.25">
      <c r="A699" s="102" t="s">
        <v>150</v>
      </c>
      <c r="B699" s="10">
        <v>21998.799999999999</v>
      </c>
      <c r="C699" s="10">
        <v>22051.58</v>
      </c>
      <c r="N699" s="23">
        <f t="shared" si="794"/>
        <v>22051.58</v>
      </c>
      <c r="O699" s="23">
        <f t="shared" si="795"/>
        <v>44050.380000000005</v>
      </c>
      <c r="P699" s="129"/>
      <c r="Q699" s="130">
        <v>0.1013</v>
      </c>
      <c r="R699" s="11">
        <f t="shared" si="796"/>
        <v>0</v>
      </c>
      <c r="S699" s="6">
        <f t="shared" si="797"/>
        <v>22051.58</v>
      </c>
      <c r="T699" s="20">
        <f t="shared" si="798"/>
        <v>22051.58</v>
      </c>
      <c r="U699" s="6">
        <f t="shared" si="799"/>
        <v>0</v>
      </c>
      <c r="V699" s="6">
        <f t="shared" si="800"/>
        <v>2233.8250540000004</v>
      </c>
      <c r="W699" s="20">
        <f t="shared" si="801"/>
        <v>2233.8250540000004</v>
      </c>
      <c r="X699" s="6">
        <f t="shared" si="802"/>
        <v>0</v>
      </c>
      <c r="Y699" s="6">
        <f t="shared" si="803"/>
        <v>19817.754946000001</v>
      </c>
      <c r="Z699" s="20">
        <f t="shared" si="804"/>
        <v>19817.754946000001</v>
      </c>
      <c r="AA699" s="25">
        <f t="shared" si="805"/>
        <v>0</v>
      </c>
      <c r="AB699" s="25">
        <f t="shared" si="806"/>
        <v>44050.380000000005</v>
      </c>
      <c r="AC699" s="25">
        <f t="shared" si="807"/>
        <v>44050.380000000005</v>
      </c>
      <c r="AD699" s="25">
        <f t="shared" si="808"/>
        <v>0</v>
      </c>
      <c r="AE699" s="25">
        <f t="shared" si="809"/>
        <v>4462.3034940000007</v>
      </c>
      <c r="AF699" s="25">
        <f t="shared" si="810"/>
        <v>4462.3034940000007</v>
      </c>
      <c r="AG699" s="25">
        <f t="shared" si="811"/>
        <v>0</v>
      </c>
      <c r="AH699" s="25">
        <f t="shared" si="812"/>
        <v>39588.076506000005</v>
      </c>
      <c r="AI699" s="25">
        <f t="shared" si="813"/>
        <v>39588.076506000005</v>
      </c>
      <c r="AJ699" s="19" t="s">
        <v>52</v>
      </c>
    </row>
    <row r="700" spans="1:36" outlineLevel="3" x14ac:dyDescent="0.25">
      <c r="A700" s="102" t="s">
        <v>150</v>
      </c>
      <c r="B700" s="10">
        <v>83329.81</v>
      </c>
      <c r="C700" s="10">
        <v>72267.429999999993</v>
      </c>
      <c r="N700" s="23">
        <f t="shared" si="794"/>
        <v>72267.429999999993</v>
      </c>
      <c r="O700" s="23">
        <f t="shared" si="795"/>
        <v>155597.24</v>
      </c>
      <c r="P700" s="129"/>
      <c r="Q700" s="130">
        <v>0.1013</v>
      </c>
      <c r="R700" s="11">
        <f t="shared" si="796"/>
        <v>0</v>
      </c>
      <c r="S700" s="6">
        <f t="shared" si="797"/>
        <v>72267.429999999993</v>
      </c>
      <c r="T700" s="20">
        <f t="shared" si="798"/>
        <v>72267.429999999993</v>
      </c>
      <c r="U700" s="6">
        <f t="shared" si="799"/>
        <v>0</v>
      </c>
      <c r="V700" s="6">
        <f t="shared" si="800"/>
        <v>7320.690658999999</v>
      </c>
      <c r="W700" s="20">
        <f t="shared" si="801"/>
        <v>7320.690658999999</v>
      </c>
      <c r="X700" s="6">
        <f t="shared" si="802"/>
        <v>0</v>
      </c>
      <c r="Y700" s="6">
        <f t="shared" si="803"/>
        <v>64946.739340999993</v>
      </c>
      <c r="Z700" s="20">
        <f t="shared" si="804"/>
        <v>64946.739340999993</v>
      </c>
      <c r="AA700" s="25">
        <f t="shared" si="805"/>
        <v>0</v>
      </c>
      <c r="AB700" s="25">
        <f t="shared" si="806"/>
        <v>155597.24</v>
      </c>
      <c r="AC700" s="25">
        <f t="shared" si="807"/>
        <v>155597.24</v>
      </c>
      <c r="AD700" s="25">
        <f t="shared" si="808"/>
        <v>0</v>
      </c>
      <c r="AE700" s="25">
        <f t="shared" si="809"/>
        <v>15762.000411999999</v>
      </c>
      <c r="AF700" s="25">
        <f t="shared" si="810"/>
        <v>15762.000411999999</v>
      </c>
      <c r="AG700" s="25">
        <f t="shared" si="811"/>
        <v>0</v>
      </c>
      <c r="AH700" s="25">
        <f t="shared" si="812"/>
        <v>139835.239588</v>
      </c>
      <c r="AI700" s="25">
        <f t="shared" si="813"/>
        <v>139835.239588</v>
      </c>
      <c r="AJ700" s="19" t="s">
        <v>52</v>
      </c>
    </row>
    <row r="701" spans="1:36" outlineLevel="3" x14ac:dyDescent="0.25">
      <c r="A701" s="102" t="s">
        <v>150</v>
      </c>
      <c r="B701" s="10">
        <v>157721.63</v>
      </c>
      <c r="C701" s="10">
        <v>74652.929999999993</v>
      </c>
      <c r="N701" s="23">
        <f t="shared" si="794"/>
        <v>74652.929999999993</v>
      </c>
      <c r="O701" s="23">
        <f t="shared" si="795"/>
        <v>232374.56</v>
      </c>
      <c r="P701" s="129"/>
      <c r="Q701" s="130">
        <v>0.1013</v>
      </c>
      <c r="R701" s="11">
        <f t="shared" si="796"/>
        <v>0</v>
      </c>
      <c r="S701" s="6">
        <f t="shared" si="797"/>
        <v>74652.929999999993</v>
      </c>
      <c r="T701" s="20">
        <f t="shared" si="798"/>
        <v>74652.929999999993</v>
      </c>
      <c r="U701" s="6">
        <f t="shared" si="799"/>
        <v>0</v>
      </c>
      <c r="V701" s="6">
        <f t="shared" si="800"/>
        <v>7562.3418089999996</v>
      </c>
      <c r="W701" s="20">
        <f t="shared" si="801"/>
        <v>7562.3418089999996</v>
      </c>
      <c r="X701" s="6">
        <f t="shared" si="802"/>
        <v>0</v>
      </c>
      <c r="Y701" s="6">
        <f t="shared" si="803"/>
        <v>67090.588190999988</v>
      </c>
      <c r="Z701" s="20">
        <f t="shared" si="804"/>
        <v>67090.588190999988</v>
      </c>
      <c r="AA701" s="25">
        <f t="shared" si="805"/>
        <v>0</v>
      </c>
      <c r="AB701" s="25">
        <f t="shared" si="806"/>
        <v>232374.56</v>
      </c>
      <c r="AC701" s="25">
        <f t="shared" si="807"/>
        <v>232374.56</v>
      </c>
      <c r="AD701" s="25">
        <f t="shared" si="808"/>
        <v>0</v>
      </c>
      <c r="AE701" s="25">
        <f t="shared" si="809"/>
        <v>23539.542927999999</v>
      </c>
      <c r="AF701" s="25">
        <f t="shared" si="810"/>
        <v>23539.542927999999</v>
      </c>
      <c r="AG701" s="25">
        <f t="shared" si="811"/>
        <v>0</v>
      </c>
      <c r="AH701" s="25">
        <f t="shared" si="812"/>
        <v>208835.01707199999</v>
      </c>
      <c r="AI701" s="25">
        <f t="shared" si="813"/>
        <v>208835.01707199999</v>
      </c>
      <c r="AJ701" s="19" t="s">
        <v>52</v>
      </c>
    </row>
    <row r="702" spans="1:36" outlineLevel="3" x14ac:dyDescent="0.25">
      <c r="A702" s="102" t="s">
        <v>150</v>
      </c>
      <c r="B702" s="10">
        <v>9335.5</v>
      </c>
      <c r="C702" s="10">
        <v>10138.61</v>
      </c>
      <c r="N702" s="23">
        <f t="shared" si="794"/>
        <v>10138.61</v>
      </c>
      <c r="O702" s="23">
        <f t="shared" si="795"/>
        <v>19474.11</v>
      </c>
      <c r="P702" s="129"/>
      <c r="Q702" s="130">
        <v>0.1013</v>
      </c>
      <c r="R702" s="11">
        <f t="shared" si="796"/>
        <v>0</v>
      </c>
      <c r="S702" s="6">
        <f t="shared" si="797"/>
        <v>10138.61</v>
      </c>
      <c r="T702" s="20">
        <f t="shared" si="798"/>
        <v>10138.61</v>
      </c>
      <c r="U702" s="6">
        <f t="shared" si="799"/>
        <v>0</v>
      </c>
      <c r="V702" s="6">
        <f t="shared" si="800"/>
        <v>1027.041193</v>
      </c>
      <c r="W702" s="20">
        <f t="shared" si="801"/>
        <v>1027.041193</v>
      </c>
      <c r="X702" s="6">
        <f t="shared" si="802"/>
        <v>0</v>
      </c>
      <c r="Y702" s="6">
        <f t="shared" si="803"/>
        <v>9111.5688069999997</v>
      </c>
      <c r="Z702" s="20">
        <f t="shared" si="804"/>
        <v>9111.5688069999997</v>
      </c>
      <c r="AA702" s="25">
        <f t="shared" si="805"/>
        <v>0</v>
      </c>
      <c r="AB702" s="25">
        <f t="shared" si="806"/>
        <v>19474.11</v>
      </c>
      <c r="AC702" s="25">
        <f t="shared" si="807"/>
        <v>19474.11</v>
      </c>
      <c r="AD702" s="25">
        <f t="shared" si="808"/>
        <v>0</v>
      </c>
      <c r="AE702" s="25">
        <f t="shared" si="809"/>
        <v>1972.727343</v>
      </c>
      <c r="AF702" s="25">
        <f t="shared" si="810"/>
        <v>1972.727343</v>
      </c>
      <c r="AG702" s="25">
        <f t="shared" si="811"/>
        <v>0</v>
      </c>
      <c r="AH702" s="25">
        <f t="shared" si="812"/>
        <v>17501.382657000002</v>
      </c>
      <c r="AI702" s="25">
        <f t="shared" si="813"/>
        <v>17501.382657000002</v>
      </c>
      <c r="AJ702" s="19" t="s">
        <v>52</v>
      </c>
    </row>
    <row r="703" spans="1:36" outlineLevel="3" x14ac:dyDescent="0.25">
      <c r="A703" s="102" t="s">
        <v>150</v>
      </c>
      <c r="B703" s="10">
        <v>47066.12</v>
      </c>
      <c r="C703" s="10">
        <v>60321.53</v>
      </c>
      <c r="N703" s="23">
        <f t="shared" si="794"/>
        <v>60321.53</v>
      </c>
      <c r="O703" s="23">
        <f t="shared" si="795"/>
        <v>107387.65</v>
      </c>
      <c r="P703" s="129"/>
      <c r="Q703" s="130">
        <v>0.1013</v>
      </c>
      <c r="R703" s="11">
        <f t="shared" si="796"/>
        <v>0</v>
      </c>
      <c r="S703" s="6">
        <f t="shared" si="797"/>
        <v>60321.53</v>
      </c>
      <c r="T703" s="20">
        <f t="shared" si="798"/>
        <v>60321.53</v>
      </c>
      <c r="U703" s="6">
        <f t="shared" si="799"/>
        <v>0</v>
      </c>
      <c r="V703" s="6">
        <f t="shared" si="800"/>
        <v>6110.5709889999998</v>
      </c>
      <c r="W703" s="20">
        <f t="shared" si="801"/>
        <v>6110.5709889999998</v>
      </c>
      <c r="X703" s="6">
        <f t="shared" si="802"/>
        <v>0</v>
      </c>
      <c r="Y703" s="6">
        <f t="shared" si="803"/>
        <v>54210.959010999999</v>
      </c>
      <c r="Z703" s="20">
        <f t="shared" si="804"/>
        <v>54210.959010999999</v>
      </c>
      <c r="AA703" s="25">
        <f t="shared" si="805"/>
        <v>0</v>
      </c>
      <c r="AB703" s="25">
        <f t="shared" si="806"/>
        <v>107387.65</v>
      </c>
      <c r="AC703" s="25">
        <f t="shared" si="807"/>
        <v>107387.65</v>
      </c>
      <c r="AD703" s="25">
        <f t="shared" si="808"/>
        <v>0</v>
      </c>
      <c r="AE703" s="25">
        <f t="shared" si="809"/>
        <v>10878.368945</v>
      </c>
      <c r="AF703" s="25">
        <f t="shared" si="810"/>
        <v>10878.368945</v>
      </c>
      <c r="AG703" s="25">
        <f t="shared" si="811"/>
        <v>0</v>
      </c>
      <c r="AH703" s="25">
        <f t="shared" si="812"/>
        <v>96509.281054999999</v>
      </c>
      <c r="AI703" s="25">
        <f t="shared" si="813"/>
        <v>96509.281054999999</v>
      </c>
      <c r="AJ703" s="19" t="s">
        <v>52</v>
      </c>
    </row>
    <row r="704" spans="1:36" outlineLevel="3" x14ac:dyDescent="0.25">
      <c r="A704" s="102" t="s">
        <v>150</v>
      </c>
      <c r="B704" s="10"/>
      <c r="C704" s="10"/>
      <c r="N704" s="23">
        <f t="shared" si="794"/>
        <v>0</v>
      </c>
      <c r="O704" s="23">
        <f t="shared" si="795"/>
        <v>0</v>
      </c>
      <c r="P704" s="129"/>
      <c r="Q704" s="130">
        <v>0.1013</v>
      </c>
      <c r="R704" s="11">
        <f t="shared" si="796"/>
        <v>0</v>
      </c>
      <c r="S704" s="6">
        <f t="shared" si="797"/>
        <v>0</v>
      </c>
      <c r="T704" s="20">
        <f t="shared" si="798"/>
        <v>0</v>
      </c>
      <c r="U704" s="6">
        <f t="shared" si="799"/>
        <v>0</v>
      </c>
      <c r="V704" s="6">
        <f t="shared" si="800"/>
        <v>0</v>
      </c>
      <c r="W704" s="20">
        <f t="shared" si="801"/>
        <v>0</v>
      </c>
      <c r="X704" s="6">
        <f t="shared" si="802"/>
        <v>0</v>
      </c>
      <c r="Y704" s="6">
        <f t="shared" si="803"/>
        <v>0</v>
      </c>
      <c r="Z704" s="20">
        <f t="shared" si="804"/>
        <v>0</v>
      </c>
      <c r="AA704" s="25">
        <f t="shared" si="805"/>
        <v>0</v>
      </c>
      <c r="AB704" s="25">
        <f t="shared" si="806"/>
        <v>0</v>
      </c>
      <c r="AC704" s="25">
        <f t="shared" si="807"/>
        <v>0</v>
      </c>
      <c r="AD704" s="25">
        <f t="shared" si="808"/>
        <v>0</v>
      </c>
      <c r="AE704" s="25">
        <f t="shared" si="809"/>
        <v>0</v>
      </c>
      <c r="AF704" s="25">
        <f t="shared" si="810"/>
        <v>0</v>
      </c>
      <c r="AG704" s="25">
        <f t="shared" si="811"/>
        <v>0</v>
      </c>
      <c r="AH704" s="25">
        <f t="shared" si="812"/>
        <v>0</v>
      </c>
      <c r="AI704" s="25">
        <f t="shared" si="813"/>
        <v>0</v>
      </c>
      <c r="AJ704" s="19" t="s">
        <v>52</v>
      </c>
    </row>
    <row r="705" spans="1:36" outlineLevel="3" x14ac:dyDescent="0.25">
      <c r="A705" s="102" t="s">
        <v>150</v>
      </c>
      <c r="B705" s="10">
        <v>148582.03</v>
      </c>
      <c r="C705" s="10">
        <v>120872.88</v>
      </c>
      <c r="N705" s="23">
        <f t="shared" si="794"/>
        <v>120872.88</v>
      </c>
      <c r="O705" s="23">
        <f t="shared" si="795"/>
        <v>269454.91000000003</v>
      </c>
      <c r="P705" s="129"/>
      <c r="Q705" s="130">
        <v>0.1013</v>
      </c>
      <c r="R705" s="11">
        <f t="shared" si="796"/>
        <v>0</v>
      </c>
      <c r="S705" s="6">
        <f t="shared" si="797"/>
        <v>120872.88</v>
      </c>
      <c r="T705" s="20">
        <f t="shared" si="798"/>
        <v>120872.88</v>
      </c>
      <c r="U705" s="6">
        <f t="shared" si="799"/>
        <v>0</v>
      </c>
      <c r="V705" s="6">
        <f t="shared" si="800"/>
        <v>12244.422744000001</v>
      </c>
      <c r="W705" s="20">
        <f t="shared" si="801"/>
        <v>12244.422744000001</v>
      </c>
      <c r="X705" s="6">
        <f t="shared" si="802"/>
        <v>0</v>
      </c>
      <c r="Y705" s="6">
        <f t="shared" si="803"/>
        <v>108628.45725600001</v>
      </c>
      <c r="Z705" s="20">
        <f t="shared" si="804"/>
        <v>108628.45725600001</v>
      </c>
      <c r="AA705" s="25">
        <f t="shared" si="805"/>
        <v>0</v>
      </c>
      <c r="AB705" s="25">
        <f t="shared" si="806"/>
        <v>269454.91000000003</v>
      </c>
      <c r="AC705" s="25">
        <f t="shared" si="807"/>
        <v>269454.91000000003</v>
      </c>
      <c r="AD705" s="25">
        <f t="shared" si="808"/>
        <v>0</v>
      </c>
      <c r="AE705" s="25">
        <f t="shared" si="809"/>
        <v>27295.782383000005</v>
      </c>
      <c r="AF705" s="25">
        <f t="shared" si="810"/>
        <v>27295.782383000005</v>
      </c>
      <c r="AG705" s="25">
        <f t="shared" si="811"/>
        <v>0</v>
      </c>
      <c r="AH705" s="25">
        <f t="shared" si="812"/>
        <v>242159.12761700002</v>
      </c>
      <c r="AI705" s="25">
        <f t="shared" si="813"/>
        <v>242159.12761700002</v>
      </c>
      <c r="AJ705" s="19" t="s">
        <v>52</v>
      </c>
    </row>
    <row r="706" spans="1:36" outlineLevel="3" x14ac:dyDescent="0.25">
      <c r="A706" s="102" t="s">
        <v>150</v>
      </c>
      <c r="B706" s="10"/>
      <c r="C706" s="10">
        <v>7</v>
      </c>
      <c r="N706" s="23">
        <f t="shared" si="794"/>
        <v>7</v>
      </c>
      <c r="O706" s="23">
        <f t="shared" si="795"/>
        <v>7</v>
      </c>
      <c r="P706" s="129"/>
      <c r="Q706" s="130">
        <v>0.1013</v>
      </c>
      <c r="R706" s="11">
        <f t="shared" si="796"/>
        <v>0</v>
      </c>
      <c r="S706" s="6">
        <f t="shared" si="797"/>
        <v>7</v>
      </c>
      <c r="T706" s="20">
        <f t="shared" si="798"/>
        <v>7</v>
      </c>
      <c r="U706" s="6">
        <f t="shared" si="799"/>
        <v>0</v>
      </c>
      <c r="V706" s="6">
        <f t="shared" si="800"/>
        <v>0.70910000000000006</v>
      </c>
      <c r="W706" s="20">
        <f t="shared" si="801"/>
        <v>0.70910000000000006</v>
      </c>
      <c r="X706" s="6">
        <f t="shared" si="802"/>
        <v>0</v>
      </c>
      <c r="Y706" s="6">
        <f t="shared" si="803"/>
        <v>6.2908999999999997</v>
      </c>
      <c r="Z706" s="20">
        <f t="shared" si="804"/>
        <v>6.2908999999999997</v>
      </c>
      <c r="AA706" s="25">
        <f t="shared" si="805"/>
        <v>0</v>
      </c>
      <c r="AB706" s="25">
        <f t="shared" si="806"/>
        <v>7</v>
      </c>
      <c r="AC706" s="25">
        <f t="shared" si="807"/>
        <v>7</v>
      </c>
      <c r="AD706" s="25">
        <f t="shared" si="808"/>
        <v>0</v>
      </c>
      <c r="AE706" s="25">
        <f t="shared" si="809"/>
        <v>0.70910000000000006</v>
      </c>
      <c r="AF706" s="25">
        <f t="shared" si="810"/>
        <v>0.70910000000000006</v>
      </c>
      <c r="AG706" s="25">
        <f t="shared" si="811"/>
        <v>0</v>
      </c>
      <c r="AH706" s="25">
        <f t="shared" si="812"/>
        <v>6.2908999999999997</v>
      </c>
      <c r="AI706" s="25">
        <f t="shared" si="813"/>
        <v>6.2908999999999997</v>
      </c>
      <c r="AJ706" s="19" t="s">
        <v>52</v>
      </c>
    </row>
    <row r="707" spans="1:36" outlineLevel="3" x14ac:dyDescent="0.25">
      <c r="A707" s="102" t="s">
        <v>150</v>
      </c>
      <c r="B707" s="10"/>
      <c r="C707" s="10">
        <v>1282</v>
      </c>
      <c r="N707" s="23">
        <f t="shared" si="794"/>
        <v>1282</v>
      </c>
      <c r="O707" s="23">
        <f t="shared" si="795"/>
        <v>1282</v>
      </c>
      <c r="P707" s="129"/>
      <c r="Q707" s="130">
        <v>0.1013</v>
      </c>
      <c r="R707" s="11">
        <f t="shared" si="796"/>
        <v>0</v>
      </c>
      <c r="S707" s="6">
        <f t="shared" si="797"/>
        <v>1282</v>
      </c>
      <c r="T707" s="20">
        <f t="shared" si="798"/>
        <v>1282</v>
      </c>
      <c r="U707" s="6">
        <f t="shared" si="799"/>
        <v>0</v>
      </c>
      <c r="V707" s="6">
        <f t="shared" si="800"/>
        <v>129.86660000000001</v>
      </c>
      <c r="W707" s="20">
        <f t="shared" si="801"/>
        <v>129.86660000000001</v>
      </c>
      <c r="X707" s="6">
        <f t="shared" si="802"/>
        <v>0</v>
      </c>
      <c r="Y707" s="6">
        <f t="shared" si="803"/>
        <v>1152.1333999999999</v>
      </c>
      <c r="Z707" s="20">
        <f t="shared" si="804"/>
        <v>1152.1333999999999</v>
      </c>
      <c r="AA707" s="25">
        <f t="shared" si="805"/>
        <v>0</v>
      </c>
      <c r="AB707" s="25">
        <f t="shared" si="806"/>
        <v>1282</v>
      </c>
      <c r="AC707" s="25">
        <f t="shared" si="807"/>
        <v>1282</v>
      </c>
      <c r="AD707" s="25">
        <f t="shared" si="808"/>
        <v>0</v>
      </c>
      <c r="AE707" s="25">
        <f t="shared" si="809"/>
        <v>129.86660000000001</v>
      </c>
      <c r="AF707" s="25">
        <f t="shared" si="810"/>
        <v>129.86660000000001</v>
      </c>
      <c r="AG707" s="25">
        <f t="shared" si="811"/>
        <v>0</v>
      </c>
      <c r="AH707" s="25">
        <f t="shared" si="812"/>
        <v>1152.1333999999999</v>
      </c>
      <c r="AI707" s="25">
        <f t="shared" si="813"/>
        <v>1152.1333999999999</v>
      </c>
      <c r="AJ707" s="19" t="s">
        <v>52</v>
      </c>
    </row>
    <row r="708" spans="1:36" outlineLevel="3" x14ac:dyDescent="0.25">
      <c r="A708" s="102" t="s">
        <v>150</v>
      </c>
      <c r="B708" s="10">
        <v>-605</v>
      </c>
      <c r="C708" s="10">
        <v>679</v>
      </c>
      <c r="N708" s="23">
        <f t="shared" si="794"/>
        <v>679</v>
      </c>
      <c r="O708" s="23">
        <f t="shared" si="795"/>
        <v>74</v>
      </c>
      <c r="P708" s="129"/>
      <c r="Q708" s="130">
        <v>0.1013</v>
      </c>
      <c r="R708" s="11">
        <f t="shared" si="796"/>
        <v>0</v>
      </c>
      <c r="S708" s="6">
        <f t="shared" si="797"/>
        <v>679</v>
      </c>
      <c r="T708" s="20">
        <f t="shared" si="798"/>
        <v>679</v>
      </c>
      <c r="U708" s="6">
        <f t="shared" si="799"/>
        <v>0</v>
      </c>
      <c r="V708" s="6">
        <f t="shared" si="800"/>
        <v>68.782700000000006</v>
      </c>
      <c r="W708" s="20">
        <f t="shared" si="801"/>
        <v>68.782700000000006</v>
      </c>
      <c r="X708" s="6">
        <f t="shared" si="802"/>
        <v>0</v>
      </c>
      <c r="Y708" s="6">
        <f t="shared" si="803"/>
        <v>610.21730000000002</v>
      </c>
      <c r="Z708" s="20">
        <f t="shared" si="804"/>
        <v>610.21730000000002</v>
      </c>
      <c r="AA708" s="25">
        <f t="shared" si="805"/>
        <v>0</v>
      </c>
      <c r="AB708" s="25">
        <f t="shared" si="806"/>
        <v>74</v>
      </c>
      <c r="AC708" s="25">
        <f t="shared" si="807"/>
        <v>74</v>
      </c>
      <c r="AD708" s="25">
        <f t="shared" si="808"/>
        <v>0</v>
      </c>
      <c r="AE708" s="25">
        <f t="shared" si="809"/>
        <v>7.4962</v>
      </c>
      <c r="AF708" s="25">
        <f t="shared" si="810"/>
        <v>7.4962</v>
      </c>
      <c r="AG708" s="25">
        <f t="shared" si="811"/>
        <v>0</v>
      </c>
      <c r="AH708" s="25">
        <f t="shared" si="812"/>
        <v>66.503799999999998</v>
      </c>
      <c r="AI708" s="25">
        <f t="shared" si="813"/>
        <v>66.503799999999998</v>
      </c>
      <c r="AJ708" s="19" t="s">
        <v>52</v>
      </c>
    </row>
    <row r="709" spans="1:36" outlineLevel="3" x14ac:dyDescent="0.25">
      <c r="A709" s="102" t="s">
        <v>150</v>
      </c>
      <c r="B709" s="10">
        <v>-6096.5</v>
      </c>
      <c r="C709" s="10">
        <v>4236</v>
      </c>
      <c r="N709" s="23">
        <f t="shared" si="794"/>
        <v>4236</v>
      </c>
      <c r="O709" s="23">
        <f t="shared" si="795"/>
        <v>-1860.5</v>
      </c>
      <c r="P709" s="129"/>
      <c r="Q709" s="130">
        <v>0.1013</v>
      </c>
      <c r="R709" s="11">
        <f t="shared" si="796"/>
        <v>0</v>
      </c>
      <c r="S709" s="6">
        <f t="shared" si="797"/>
        <v>4236</v>
      </c>
      <c r="T709" s="20">
        <f t="shared" si="798"/>
        <v>4236</v>
      </c>
      <c r="U709" s="6">
        <f t="shared" si="799"/>
        <v>0</v>
      </c>
      <c r="V709" s="6">
        <f t="shared" si="800"/>
        <v>429.10680000000002</v>
      </c>
      <c r="W709" s="20">
        <f t="shared" si="801"/>
        <v>429.10680000000002</v>
      </c>
      <c r="X709" s="6">
        <f t="shared" si="802"/>
        <v>0</v>
      </c>
      <c r="Y709" s="6">
        <f t="shared" si="803"/>
        <v>3806.8932</v>
      </c>
      <c r="Z709" s="20">
        <f t="shared" si="804"/>
        <v>3806.8932</v>
      </c>
      <c r="AA709" s="25">
        <f t="shared" si="805"/>
        <v>0</v>
      </c>
      <c r="AB709" s="25">
        <f t="shared" si="806"/>
        <v>-1860.5</v>
      </c>
      <c r="AC709" s="25">
        <f t="shared" si="807"/>
        <v>-1860.5</v>
      </c>
      <c r="AD709" s="25">
        <f t="shared" si="808"/>
        <v>0</v>
      </c>
      <c r="AE709" s="25">
        <f t="shared" si="809"/>
        <v>-188.46865</v>
      </c>
      <c r="AF709" s="25">
        <f t="shared" si="810"/>
        <v>-188.46865</v>
      </c>
      <c r="AG709" s="25">
        <f t="shared" si="811"/>
        <v>0</v>
      </c>
      <c r="AH709" s="25">
        <f t="shared" si="812"/>
        <v>-1672.03135</v>
      </c>
      <c r="AI709" s="25">
        <f t="shared" si="813"/>
        <v>-1672.03135</v>
      </c>
      <c r="AJ709" s="19" t="s">
        <v>52</v>
      </c>
    </row>
    <row r="710" spans="1:36" outlineLevel="3" x14ac:dyDescent="0.25">
      <c r="A710" s="102" t="s">
        <v>150</v>
      </c>
      <c r="B710" s="10">
        <v>-62.56</v>
      </c>
      <c r="C710" s="10"/>
      <c r="N710" s="23">
        <f t="shared" si="794"/>
        <v>0</v>
      </c>
      <c r="O710" s="23">
        <f t="shared" si="795"/>
        <v>-62.56</v>
      </c>
      <c r="P710" s="129"/>
      <c r="Q710" s="130">
        <v>0.1013</v>
      </c>
      <c r="R710" s="11">
        <f t="shared" si="796"/>
        <v>0</v>
      </c>
      <c r="S710" s="6">
        <f t="shared" si="797"/>
        <v>0</v>
      </c>
      <c r="T710" s="20">
        <f t="shared" si="798"/>
        <v>0</v>
      </c>
      <c r="U710" s="6">
        <f t="shared" si="799"/>
        <v>0</v>
      </c>
      <c r="V710" s="6">
        <f t="shared" si="800"/>
        <v>0</v>
      </c>
      <c r="W710" s="20">
        <f t="shared" si="801"/>
        <v>0</v>
      </c>
      <c r="X710" s="6">
        <f t="shared" si="802"/>
        <v>0</v>
      </c>
      <c r="Y710" s="6">
        <f t="shared" si="803"/>
        <v>0</v>
      </c>
      <c r="Z710" s="20">
        <f t="shared" si="804"/>
        <v>0</v>
      </c>
      <c r="AA710" s="25">
        <f t="shared" si="805"/>
        <v>0</v>
      </c>
      <c r="AB710" s="25">
        <f t="shared" si="806"/>
        <v>-62.56</v>
      </c>
      <c r="AC710" s="25">
        <f t="shared" si="807"/>
        <v>-62.56</v>
      </c>
      <c r="AD710" s="25">
        <f t="shared" si="808"/>
        <v>0</v>
      </c>
      <c r="AE710" s="25">
        <f t="shared" si="809"/>
        <v>-6.3373280000000003</v>
      </c>
      <c r="AF710" s="25">
        <f t="shared" si="810"/>
        <v>-6.3373280000000003</v>
      </c>
      <c r="AG710" s="25">
        <f t="shared" si="811"/>
        <v>0</v>
      </c>
      <c r="AH710" s="25">
        <f t="shared" si="812"/>
        <v>-56.222672000000003</v>
      </c>
      <c r="AI710" s="25">
        <f t="shared" si="813"/>
        <v>-56.222672000000003</v>
      </c>
      <c r="AJ710" s="19" t="s">
        <v>52</v>
      </c>
    </row>
    <row r="711" spans="1:36" outlineLevel="3" x14ac:dyDescent="0.25">
      <c r="A711" s="102" t="s">
        <v>150</v>
      </c>
      <c r="B711" s="10">
        <v>11.28</v>
      </c>
      <c r="C711" s="10">
        <v>390</v>
      </c>
      <c r="N711" s="23">
        <f t="shared" si="794"/>
        <v>390</v>
      </c>
      <c r="O711" s="23">
        <f t="shared" si="795"/>
        <v>401.28</v>
      </c>
      <c r="P711" s="129"/>
      <c r="Q711" s="130">
        <v>0.1013</v>
      </c>
      <c r="R711" s="11">
        <f t="shared" si="796"/>
        <v>0</v>
      </c>
      <c r="S711" s="6">
        <f t="shared" si="797"/>
        <v>390</v>
      </c>
      <c r="T711" s="20">
        <f t="shared" si="798"/>
        <v>390</v>
      </c>
      <c r="U711" s="6">
        <f t="shared" si="799"/>
        <v>0</v>
      </c>
      <c r="V711" s="6">
        <f t="shared" si="800"/>
        <v>39.506999999999998</v>
      </c>
      <c r="W711" s="20">
        <f t="shared" si="801"/>
        <v>39.506999999999998</v>
      </c>
      <c r="X711" s="6">
        <f t="shared" si="802"/>
        <v>0</v>
      </c>
      <c r="Y711" s="6">
        <f t="shared" si="803"/>
        <v>350.49299999999999</v>
      </c>
      <c r="Z711" s="20">
        <f t="shared" si="804"/>
        <v>350.49299999999999</v>
      </c>
      <c r="AA711" s="25">
        <f t="shared" si="805"/>
        <v>0</v>
      </c>
      <c r="AB711" s="25">
        <f t="shared" si="806"/>
        <v>401.28</v>
      </c>
      <c r="AC711" s="25">
        <f t="shared" si="807"/>
        <v>401.28</v>
      </c>
      <c r="AD711" s="25">
        <f t="shared" si="808"/>
        <v>0</v>
      </c>
      <c r="AE711" s="25">
        <f t="shared" si="809"/>
        <v>40.649663999999994</v>
      </c>
      <c r="AF711" s="25">
        <f t="shared" si="810"/>
        <v>40.649663999999994</v>
      </c>
      <c r="AG711" s="25">
        <f t="shared" si="811"/>
        <v>0</v>
      </c>
      <c r="AH711" s="25">
        <f t="shared" si="812"/>
        <v>360.630336</v>
      </c>
      <c r="AI711" s="25">
        <f t="shared" si="813"/>
        <v>360.630336</v>
      </c>
      <c r="AJ711" s="19" t="s">
        <v>52</v>
      </c>
    </row>
    <row r="712" spans="1:36" outlineLevel="3" x14ac:dyDescent="0.25">
      <c r="A712" s="102" t="s">
        <v>150</v>
      </c>
      <c r="B712" s="10">
        <v>202.5</v>
      </c>
      <c r="C712" s="10">
        <v>0</v>
      </c>
      <c r="N712" s="23">
        <f t="shared" si="794"/>
        <v>0</v>
      </c>
      <c r="O712" s="23">
        <f t="shared" si="795"/>
        <v>202.5</v>
      </c>
      <c r="P712" s="129"/>
      <c r="Q712" s="130">
        <v>0.1013</v>
      </c>
      <c r="R712" s="11">
        <f t="shared" si="796"/>
        <v>0</v>
      </c>
      <c r="S712" s="6">
        <f t="shared" si="797"/>
        <v>0</v>
      </c>
      <c r="T712" s="20">
        <f t="shared" si="798"/>
        <v>0</v>
      </c>
      <c r="U712" s="6">
        <f t="shared" si="799"/>
        <v>0</v>
      </c>
      <c r="V712" s="6">
        <f t="shared" si="800"/>
        <v>0</v>
      </c>
      <c r="W712" s="20">
        <f t="shared" si="801"/>
        <v>0</v>
      </c>
      <c r="X712" s="6">
        <f t="shared" si="802"/>
        <v>0</v>
      </c>
      <c r="Y712" s="6">
        <f t="shared" si="803"/>
        <v>0</v>
      </c>
      <c r="Z712" s="20">
        <f t="shared" si="804"/>
        <v>0</v>
      </c>
      <c r="AA712" s="25">
        <f t="shared" si="805"/>
        <v>0</v>
      </c>
      <c r="AB712" s="25">
        <f t="shared" si="806"/>
        <v>202.5</v>
      </c>
      <c r="AC712" s="25">
        <f t="shared" si="807"/>
        <v>202.5</v>
      </c>
      <c r="AD712" s="25">
        <f t="shared" si="808"/>
        <v>0</v>
      </c>
      <c r="AE712" s="25">
        <f t="shared" si="809"/>
        <v>20.513249999999999</v>
      </c>
      <c r="AF712" s="25">
        <f t="shared" si="810"/>
        <v>20.513249999999999</v>
      </c>
      <c r="AG712" s="25">
        <f t="shared" si="811"/>
        <v>0</v>
      </c>
      <c r="AH712" s="25">
        <f t="shared" si="812"/>
        <v>181.98675</v>
      </c>
      <c r="AI712" s="25">
        <f t="shared" si="813"/>
        <v>181.98675</v>
      </c>
      <c r="AJ712" s="19" t="s">
        <v>52</v>
      </c>
    </row>
    <row r="713" spans="1:36" outlineLevel="3" x14ac:dyDescent="0.25">
      <c r="A713" s="102" t="s">
        <v>150</v>
      </c>
      <c r="B713" s="10">
        <v>22726.5</v>
      </c>
      <c r="C713" s="10">
        <v>12023.5</v>
      </c>
      <c r="N713" s="23">
        <f t="shared" si="794"/>
        <v>12023.5</v>
      </c>
      <c r="O713" s="23">
        <f t="shared" si="795"/>
        <v>34750</v>
      </c>
      <c r="P713" s="129"/>
      <c r="Q713" s="130">
        <v>0.1013</v>
      </c>
      <c r="R713" s="11">
        <f t="shared" si="796"/>
        <v>0</v>
      </c>
      <c r="S713" s="6">
        <f t="shared" si="797"/>
        <v>12023.5</v>
      </c>
      <c r="T713" s="20">
        <f t="shared" si="798"/>
        <v>12023.5</v>
      </c>
      <c r="U713" s="6">
        <f t="shared" si="799"/>
        <v>0</v>
      </c>
      <c r="V713" s="6">
        <f t="shared" si="800"/>
        <v>1217.98055</v>
      </c>
      <c r="W713" s="20">
        <f t="shared" si="801"/>
        <v>1217.98055</v>
      </c>
      <c r="X713" s="6">
        <f t="shared" si="802"/>
        <v>0</v>
      </c>
      <c r="Y713" s="6">
        <f t="shared" si="803"/>
        <v>10805.51945</v>
      </c>
      <c r="Z713" s="20">
        <f t="shared" si="804"/>
        <v>10805.51945</v>
      </c>
      <c r="AA713" s="25">
        <f t="shared" si="805"/>
        <v>0</v>
      </c>
      <c r="AB713" s="25">
        <f t="shared" si="806"/>
        <v>34750</v>
      </c>
      <c r="AC713" s="25">
        <f t="shared" si="807"/>
        <v>34750</v>
      </c>
      <c r="AD713" s="25">
        <f t="shared" si="808"/>
        <v>0</v>
      </c>
      <c r="AE713" s="25">
        <f t="shared" si="809"/>
        <v>3520.1750000000002</v>
      </c>
      <c r="AF713" s="25">
        <f t="shared" si="810"/>
        <v>3520.1750000000002</v>
      </c>
      <c r="AG713" s="25">
        <f t="shared" si="811"/>
        <v>0</v>
      </c>
      <c r="AH713" s="25">
        <f t="shared" si="812"/>
        <v>31229.825000000001</v>
      </c>
      <c r="AI713" s="25">
        <f t="shared" si="813"/>
        <v>31229.825000000001</v>
      </c>
      <c r="AJ713" s="19" t="s">
        <v>52</v>
      </c>
    </row>
    <row r="714" spans="1:36" outlineLevel="3" x14ac:dyDescent="0.25">
      <c r="A714" s="102" t="s">
        <v>150</v>
      </c>
      <c r="B714" s="10"/>
      <c r="C714" s="10">
        <v>1616.94</v>
      </c>
      <c r="N714" s="23">
        <f t="shared" si="794"/>
        <v>1616.94</v>
      </c>
      <c r="O714" s="23">
        <f t="shared" si="795"/>
        <v>1616.94</v>
      </c>
      <c r="P714" s="129"/>
      <c r="Q714" s="130">
        <v>0.1013</v>
      </c>
      <c r="R714" s="11">
        <f t="shared" si="796"/>
        <v>0</v>
      </c>
      <c r="S714" s="6">
        <f t="shared" si="797"/>
        <v>1616.94</v>
      </c>
      <c r="T714" s="20">
        <f t="shared" si="798"/>
        <v>1616.94</v>
      </c>
      <c r="U714" s="6">
        <f t="shared" si="799"/>
        <v>0</v>
      </c>
      <c r="V714" s="6">
        <f t="shared" si="800"/>
        <v>163.79602199999999</v>
      </c>
      <c r="W714" s="20">
        <f t="shared" si="801"/>
        <v>163.79602199999999</v>
      </c>
      <c r="X714" s="6">
        <f t="shared" si="802"/>
        <v>0</v>
      </c>
      <c r="Y714" s="6">
        <f t="shared" si="803"/>
        <v>1453.1439780000001</v>
      </c>
      <c r="Z714" s="20">
        <f t="shared" si="804"/>
        <v>1453.1439780000001</v>
      </c>
      <c r="AA714" s="25">
        <f t="shared" si="805"/>
        <v>0</v>
      </c>
      <c r="AB714" s="25">
        <f t="shared" si="806"/>
        <v>1616.94</v>
      </c>
      <c r="AC714" s="25">
        <f t="shared" si="807"/>
        <v>1616.94</v>
      </c>
      <c r="AD714" s="25">
        <f t="shared" si="808"/>
        <v>0</v>
      </c>
      <c r="AE714" s="25">
        <f t="shared" si="809"/>
        <v>163.79602199999999</v>
      </c>
      <c r="AF714" s="25">
        <f t="shared" si="810"/>
        <v>163.79602199999999</v>
      </c>
      <c r="AG714" s="25">
        <f t="shared" si="811"/>
        <v>0</v>
      </c>
      <c r="AH714" s="25">
        <f t="shared" si="812"/>
        <v>1453.1439780000001</v>
      </c>
      <c r="AI714" s="25">
        <f t="shared" si="813"/>
        <v>1453.1439780000001</v>
      </c>
      <c r="AJ714" s="19" t="s">
        <v>52</v>
      </c>
    </row>
    <row r="715" spans="1:36" outlineLevel="3" x14ac:dyDescent="0.25">
      <c r="A715" s="102" t="s">
        <v>150</v>
      </c>
      <c r="B715" s="10">
        <v>874.5</v>
      </c>
      <c r="C715" s="10">
        <v>26275.5</v>
      </c>
      <c r="N715" s="23">
        <f t="shared" si="794"/>
        <v>26275.5</v>
      </c>
      <c r="O715" s="23">
        <f t="shared" si="795"/>
        <v>27150</v>
      </c>
      <c r="P715" s="129"/>
      <c r="Q715" s="130">
        <v>0.1013</v>
      </c>
      <c r="R715" s="11">
        <f t="shared" si="796"/>
        <v>0</v>
      </c>
      <c r="S715" s="6">
        <f t="shared" si="797"/>
        <v>26275.5</v>
      </c>
      <c r="T715" s="20">
        <f t="shared" si="798"/>
        <v>26275.5</v>
      </c>
      <c r="U715" s="6">
        <f t="shared" si="799"/>
        <v>0</v>
      </c>
      <c r="V715" s="6">
        <f t="shared" si="800"/>
        <v>2661.7081499999999</v>
      </c>
      <c r="W715" s="20">
        <f t="shared" si="801"/>
        <v>2661.7081499999999</v>
      </c>
      <c r="X715" s="6">
        <f t="shared" si="802"/>
        <v>0</v>
      </c>
      <c r="Y715" s="6">
        <f t="shared" si="803"/>
        <v>23613.791850000001</v>
      </c>
      <c r="Z715" s="20">
        <f t="shared" si="804"/>
        <v>23613.791850000001</v>
      </c>
      <c r="AA715" s="25">
        <f t="shared" si="805"/>
        <v>0</v>
      </c>
      <c r="AB715" s="25">
        <f t="shared" si="806"/>
        <v>27150</v>
      </c>
      <c r="AC715" s="25">
        <f t="shared" si="807"/>
        <v>27150</v>
      </c>
      <c r="AD715" s="25">
        <f t="shared" si="808"/>
        <v>0</v>
      </c>
      <c r="AE715" s="25">
        <f t="shared" si="809"/>
        <v>2750.2950000000001</v>
      </c>
      <c r="AF715" s="25">
        <f t="shared" si="810"/>
        <v>2750.2950000000001</v>
      </c>
      <c r="AG715" s="25">
        <f t="shared" si="811"/>
        <v>0</v>
      </c>
      <c r="AH715" s="25">
        <f t="shared" si="812"/>
        <v>24399.705000000002</v>
      </c>
      <c r="AI715" s="25">
        <f t="shared" si="813"/>
        <v>24399.705000000002</v>
      </c>
      <c r="AJ715" s="19" t="s">
        <v>52</v>
      </c>
    </row>
    <row r="716" spans="1:36" outlineLevel="3" x14ac:dyDescent="0.25">
      <c r="A716" s="102" t="s">
        <v>150</v>
      </c>
      <c r="B716" s="10">
        <v>4545</v>
      </c>
      <c r="C716" s="10">
        <v>849</v>
      </c>
      <c r="N716" s="23">
        <f t="shared" si="794"/>
        <v>849</v>
      </c>
      <c r="O716" s="23">
        <f t="shared" si="795"/>
        <v>5394</v>
      </c>
      <c r="P716" s="129"/>
      <c r="Q716" s="130">
        <v>0.1013</v>
      </c>
      <c r="R716" s="11">
        <f t="shared" si="796"/>
        <v>0</v>
      </c>
      <c r="S716" s="6">
        <f t="shared" si="797"/>
        <v>849</v>
      </c>
      <c r="T716" s="20">
        <f t="shared" si="798"/>
        <v>849</v>
      </c>
      <c r="U716" s="6">
        <f t="shared" si="799"/>
        <v>0</v>
      </c>
      <c r="V716" s="6">
        <f t="shared" si="800"/>
        <v>86.003699999999995</v>
      </c>
      <c r="W716" s="20">
        <f t="shared" si="801"/>
        <v>86.003699999999995</v>
      </c>
      <c r="X716" s="6">
        <f t="shared" si="802"/>
        <v>0</v>
      </c>
      <c r="Y716" s="6">
        <f t="shared" si="803"/>
        <v>762.99630000000002</v>
      </c>
      <c r="Z716" s="20">
        <f t="shared" si="804"/>
        <v>762.99630000000002</v>
      </c>
      <c r="AA716" s="25">
        <f t="shared" si="805"/>
        <v>0</v>
      </c>
      <c r="AB716" s="25">
        <f t="shared" si="806"/>
        <v>5394</v>
      </c>
      <c r="AC716" s="25">
        <f t="shared" si="807"/>
        <v>5394</v>
      </c>
      <c r="AD716" s="25">
        <f t="shared" si="808"/>
        <v>0</v>
      </c>
      <c r="AE716" s="25">
        <f t="shared" si="809"/>
        <v>546.41219999999998</v>
      </c>
      <c r="AF716" s="25">
        <f t="shared" si="810"/>
        <v>546.41219999999998</v>
      </c>
      <c r="AG716" s="25">
        <f t="shared" si="811"/>
        <v>0</v>
      </c>
      <c r="AH716" s="25">
        <f t="shared" si="812"/>
        <v>4847.5878000000002</v>
      </c>
      <c r="AI716" s="25">
        <f t="shared" si="813"/>
        <v>4847.5878000000002</v>
      </c>
      <c r="AJ716" s="19" t="s">
        <v>52</v>
      </c>
    </row>
    <row r="717" spans="1:36" outlineLevel="3" x14ac:dyDescent="0.25">
      <c r="A717" s="102" t="s">
        <v>150</v>
      </c>
      <c r="B717" s="10">
        <v>39.21</v>
      </c>
      <c r="C717" s="10">
        <v>15.45</v>
      </c>
      <c r="N717" s="23">
        <f t="shared" si="794"/>
        <v>15.45</v>
      </c>
      <c r="O717" s="23">
        <f t="shared" si="795"/>
        <v>54.66</v>
      </c>
      <c r="P717" s="129"/>
      <c r="Q717" s="130">
        <v>0.1013</v>
      </c>
      <c r="R717" s="11">
        <f t="shared" si="796"/>
        <v>0</v>
      </c>
      <c r="S717" s="6">
        <f t="shared" si="797"/>
        <v>15.45</v>
      </c>
      <c r="T717" s="20">
        <f t="shared" si="798"/>
        <v>15.45</v>
      </c>
      <c r="U717" s="6">
        <f t="shared" si="799"/>
        <v>0</v>
      </c>
      <c r="V717" s="6">
        <f t="shared" si="800"/>
        <v>1.5650849999999998</v>
      </c>
      <c r="W717" s="20">
        <f t="shared" si="801"/>
        <v>1.5650849999999998</v>
      </c>
      <c r="X717" s="6">
        <f t="shared" si="802"/>
        <v>0</v>
      </c>
      <c r="Y717" s="6">
        <f t="shared" si="803"/>
        <v>13.884914999999999</v>
      </c>
      <c r="Z717" s="20">
        <f t="shared" si="804"/>
        <v>13.884914999999999</v>
      </c>
      <c r="AA717" s="25">
        <f t="shared" si="805"/>
        <v>0</v>
      </c>
      <c r="AB717" s="25">
        <f t="shared" si="806"/>
        <v>54.66</v>
      </c>
      <c r="AC717" s="25">
        <f t="shared" si="807"/>
        <v>54.66</v>
      </c>
      <c r="AD717" s="25">
        <f t="shared" si="808"/>
        <v>0</v>
      </c>
      <c r="AE717" s="25">
        <f t="shared" si="809"/>
        <v>5.537058</v>
      </c>
      <c r="AF717" s="25">
        <f t="shared" si="810"/>
        <v>5.537058</v>
      </c>
      <c r="AG717" s="25">
        <f t="shared" si="811"/>
        <v>0</v>
      </c>
      <c r="AH717" s="25">
        <f t="shared" si="812"/>
        <v>49.122941999999995</v>
      </c>
      <c r="AI717" s="25">
        <f t="shared" si="813"/>
        <v>49.122941999999995</v>
      </c>
      <c r="AJ717" s="19" t="s">
        <v>52</v>
      </c>
    </row>
    <row r="718" spans="1:36" outlineLevel="3" x14ac:dyDescent="0.25">
      <c r="A718" s="102" t="s">
        <v>150</v>
      </c>
      <c r="B718" s="10">
        <v>965</v>
      </c>
      <c r="C718" s="10">
        <v>-4572.5</v>
      </c>
      <c r="N718" s="23">
        <f t="shared" si="794"/>
        <v>-4572.5</v>
      </c>
      <c r="O718" s="23">
        <f t="shared" si="795"/>
        <v>-3607.5</v>
      </c>
      <c r="P718" s="129"/>
      <c r="Q718" s="130">
        <v>0.1013</v>
      </c>
      <c r="R718" s="11">
        <f t="shared" si="796"/>
        <v>0</v>
      </c>
      <c r="S718" s="6">
        <f t="shared" si="797"/>
        <v>-4572.5</v>
      </c>
      <c r="T718" s="20">
        <f t="shared" si="798"/>
        <v>-4572.5</v>
      </c>
      <c r="U718" s="6">
        <f t="shared" si="799"/>
        <v>0</v>
      </c>
      <c r="V718" s="6">
        <f t="shared" si="800"/>
        <v>-463.19425000000001</v>
      </c>
      <c r="W718" s="20">
        <f t="shared" si="801"/>
        <v>-463.19425000000001</v>
      </c>
      <c r="X718" s="6">
        <f t="shared" si="802"/>
        <v>0</v>
      </c>
      <c r="Y718" s="6">
        <f t="shared" si="803"/>
        <v>-4109.3057499999995</v>
      </c>
      <c r="Z718" s="20">
        <f t="shared" si="804"/>
        <v>-4109.3057499999995</v>
      </c>
      <c r="AA718" s="25">
        <f t="shared" si="805"/>
        <v>0</v>
      </c>
      <c r="AB718" s="25">
        <f t="shared" si="806"/>
        <v>-3607.5</v>
      </c>
      <c r="AC718" s="25">
        <f t="shared" si="807"/>
        <v>-3607.5</v>
      </c>
      <c r="AD718" s="25">
        <f t="shared" si="808"/>
        <v>0</v>
      </c>
      <c r="AE718" s="25">
        <f t="shared" si="809"/>
        <v>-365.43975</v>
      </c>
      <c r="AF718" s="25">
        <f t="shared" si="810"/>
        <v>-365.43975</v>
      </c>
      <c r="AG718" s="25">
        <f t="shared" si="811"/>
        <v>0</v>
      </c>
      <c r="AH718" s="25">
        <f t="shared" si="812"/>
        <v>-3242.06025</v>
      </c>
      <c r="AI718" s="25">
        <f t="shared" si="813"/>
        <v>-3242.06025</v>
      </c>
      <c r="AJ718" s="19" t="s">
        <v>52</v>
      </c>
    </row>
    <row r="719" spans="1:36" outlineLevel="3" x14ac:dyDescent="0.25">
      <c r="A719" s="102" t="s">
        <v>150</v>
      </c>
      <c r="B719" s="10">
        <v>58824.3</v>
      </c>
      <c r="C719" s="10">
        <v>82408.56</v>
      </c>
      <c r="N719" s="23">
        <f t="shared" si="794"/>
        <v>82408.56</v>
      </c>
      <c r="O719" s="23">
        <f t="shared" si="795"/>
        <v>141232.85999999999</v>
      </c>
      <c r="P719" s="129"/>
      <c r="Q719" s="130">
        <v>0.1013</v>
      </c>
      <c r="R719" s="11">
        <f t="shared" si="796"/>
        <v>0</v>
      </c>
      <c r="S719" s="6">
        <f t="shared" si="797"/>
        <v>82408.56</v>
      </c>
      <c r="T719" s="20">
        <f t="shared" si="798"/>
        <v>82408.56</v>
      </c>
      <c r="U719" s="6">
        <f t="shared" si="799"/>
        <v>0</v>
      </c>
      <c r="V719" s="6">
        <f t="shared" si="800"/>
        <v>8347.9871280000007</v>
      </c>
      <c r="W719" s="20">
        <f t="shared" si="801"/>
        <v>8347.9871280000007</v>
      </c>
      <c r="X719" s="6">
        <f t="shared" si="802"/>
        <v>0</v>
      </c>
      <c r="Y719" s="6">
        <f t="shared" si="803"/>
        <v>74060.57287199999</v>
      </c>
      <c r="Z719" s="20">
        <f t="shared" si="804"/>
        <v>74060.57287199999</v>
      </c>
      <c r="AA719" s="25">
        <f t="shared" si="805"/>
        <v>0</v>
      </c>
      <c r="AB719" s="25">
        <f t="shared" si="806"/>
        <v>141232.85999999999</v>
      </c>
      <c r="AC719" s="25">
        <f t="shared" si="807"/>
        <v>141232.85999999999</v>
      </c>
      <c r="AD719" s="25">
        <f t="shared" si="808"/>
        <v>0</v>
      </c>
      <c r="AE719" s="25">
        <f t="shared" si="809"/>
        <v>14306.888717999998</v>
      </c>
      <c r="AF719" s="25">
        <f t="shared" si="810"/>
        <v>14306.888717999998</v>
      </c>
      <c r="AG719" s="25">
        <f t="shared" si="811"/>
        <v>0</v>
      </c>
      <c r="AH719" s="25">
        <f t="shared" si="812"/>
        <v>126925.97128199998</v>
      </c>
      <c r="AI719" s="25">
        <f t="shared" si="813"/>
        <v>126925.97128199998</v>
      </c>
      <c r="AJ719" s="19" t="s">
        <v>52</v>
      </c>
    </row>
    <row r="720" spans="1:36" outlineLevel="3" x14ac:dyDescent="0.25">
      <c r="A720" s="102" t="s">
        <v>150</v>
      </c>
      <c r="B720" s="10">
        <v>-4198.62</v>
      </c>
      <c r="C720" s="10">
        <v>5822.5</v>
      </c>
      <c r="N720" s="23">
        <f t="shared" si="794"/>
        <v>5822.5</v>
      </c>
      <c r="O720" s="23">
        <f t="shared" si="795"/>
        <v>1623.88</v>
      </c>
      <c r="P720" s="129"/>
      <c r="Q720" s="130">
        <v>0.1013</v>
      </c>
      <c r="R720" s="11">
        <f t="shared" si="796"/>
        <v>0</v>
      </c>
      <c r="S720" s="6">
        <f t="shared" si="797"/>
        <v>5822.5</v>
      </c>
      <c r="T720" s="20">
        <f t="shared" si="798"/>
        <v>5822.5</v>
      </c>
      <c r="U720" s="6">
        <f t="shared" si="799"/>
        <v>0</v>
      </c>
      <c r="V720" s="6">
        <f t="shared" si="800"/>
        <v>589.81925000000001</v>
      </c>
      <c r="W720" s="20">
        <f t="shared" si="801"/>
        <v>589.81925000000001</v>
      </c>
      <c r="X720" s="6">
        <f t="shared" si="802"/>
        <v>0</v>
      </c>
      <c r="Y720" s="6">
        <f t="shared" si="803"/>
        <v>5232.6807499999995</v>
      </c>
      <c r="Z720" s="20">
        <f t="shared" si="804"/>
        <v>5232.6807499999995</v>
      </c>
      <c r="AA720" s="25">
        <f t="shared" si="805"/>
        <v>0</v>
      </c>
      <c r="AB720" s="25">
        <f t="shared" si="806"/>
        <v>1623.88</v>
      </c>
      <c r="AC720" s="25">
        <f t="shared" si="807"/>
        <v>1623.88</v>
      </c>
      <c r="AD720" s="25">
        <f t="shared" si="808"/>
        <v>0</v>
      </c>
      <c r="AE720" s="25">
        <f t="shared" si="809"/>
        <v>164.49904400000003</v>
      </c>
      <c r="AF720" s="25">
        <f t="shared" si="810"/>
        <v>164.49904400000003</v>
      </c>
      <c r="AG720" s="25">
        <f t="shared" si="811"/>
        <v>0</v>
      </c>
      <c r="AH720" s="25">
        <f t="shared" si="812"/>
        <v>1459.380956</v>
      </c>
      <c r="AI720" s="25">
        <f t="shared" si="813"/>
        <v>1459.380956</v>
      </c>
      <c r="AJ720" s="19" t="s">
        <v>52</v>
      </c>
    </row>
    <row r="721" spans="1:36" outlineLevel="3" x14ac:dyDescent="0.25">
      <c r="A721" s="102" t="s">
        <v>150</v>
      </c>
      <c r="B721" s="10">
        <v>0</v>
      </c>
      <c r="C721" s="10">
        <v>212.5</v>
      </c>
      <c r="N721" s="23">
        <f t="shared" si="794"/>
        <v>212.5</v>
      </c>
      <c r="O721" s="23">
        <f t="shared" si="795"/>
        <v>212.5</v>
      </c>
      <c r="P721" s="129"/>
      <c r="Q721" s="130">
        <v>0.1013</v>
      </c>
      <c r="R721" s="11">
        <f t="shared" si="796"/>
        <v>0</v>
      </c>
      <c r="S721" s="6">
        <f t="shared" si="797"/>
        <v>212.5</v>
      </c>
      <c r="T721" s="20">
        <f t="shared" si="798"/>
        <v>212.5</v>
      </c>
      <c r="U721" s="6">
        <f t="shared" si="799"/>
        <v>0</v>
      </c>
      <c r="V721" s="6">
        <f t="shared" si="800"/>
        <v>21.526250000000001</v>
      </c>
      <c r="W721" s="20">
        <f t="shared" si="801"/>
        <v>21.526250000000001</v>
      </c>
      <c r="X721" s="6">
        <f t="shared" si="802"/>
        <v>0</v>
      </c>
      <c r="Y721" s="6">
        <f t="shared" si="803"/>
        <v>190.97375</v>
      </c>
      <c r="Z721" s="20">
        <f t="shared" si="804"/>
        <v>190.97375</v>
      </c>
      <c r="AA721" s="25">
        <f t="shared" si="805"/>
        <v>0</v>
      </c>
      <c r="AB721" s="25">
        <f t="shared" si="806"/>
        <v>212.5</v>
      </c>
      <c r="AC721" s="25">
        <f t="shared" si="807"/>
        <v>212.5</v>
      </c>
      <c r="AD721" s="25">
        <f t="shared" si="808"/>
        <v>0</v>
      </c>
      <c r="AE721" s="25">
        <f t="shared" si="809"/>
        <v>21.526250000000001</v>
      </c>
      <c r="AF721" s="25">
        <f t="shared" si="810"/>
        <v>21.526250000000001</v>
      </c>
      <c r="AG721" s="25">
        <f t="shared" si="811"/>
        <v>0</v>
      </c>
      <c r="AH721" s="25">
        <f t="shared" si="812"/>
        <v>190.97375</v>
      </c>
      <c r="AI721" s="25">
        <f t="shared" si="813"/>
        <v>190.97375</v>
      </c>
      <c r="AJ721" s="19" t="s">
        <v>52</v>
      </c>
    </row>
    <row r="722" spans="1:36" outlineLevel="3" x14ac:dyDescent="0.25">
      <c r="A722" s="102" t="s">
        <v>150</v>
      </c>
      <c r="B722" s="10">
        <v>23039.4</v>
      </c>
      <c r="C722" s="10">
        <v>-19963.900000000001</v>
      </c>
      <c r="N722" s="23">
        <f t="shared" si="794"/>
        <v>-19963.900000000001</v>
      </c>
      <c r="O722" s="23">
        <f t="shared" si="795"/>
        <v>3075.5</v>
      </c>
      <c r="P722" s="129"/>
      <c r="Q722" s="130">
        <v>0.1013</v>
      </c>
      <c r="R722" s="11">
        <f t="shared" si="796"/>
        <v>0</v>
      </c>
      <c r="S722" s="6">
        <f t="shared" si="797"/>
        <v>-19963.900000000001</v>
      </c>
      <c r="T722" s="20">
        <f t="shared" si="798"/>
        <v>-19963.900000000001</v>
      </c>
      <c r="U722" s="6">
        <f t="shared" si="799"/>
        <v>0</v>
      </c>
      <c r="V722" s="6">
        <f t="shared" si="800"/>
        <v>-2022.3430700000001</v>
      </c>
      <c r="W722" s="20">
        <f t="shared" si="801"/>
        <v>-2022.3430700000001</v>
      </c>
      <c r="X722" s="6">
        <f t="shared" si="802"/>
        <v>0</v>
      </c>
      <c r="Y722" s="6">
        <f t="shared" si="803"/>
        <v>-17941.556930000002</v>
      </c>
      <c r="Z722" s="20">
        <f t="shared" si="804"/>
        <v>-17941.556930000002</v>
      </c>
      <c r="AA722" s="25">
        <f t="shared" si="805"/>
        <v>0</v>
      </c>
      <c r="AB722" s="25">
        <f t="shared" si="806"/>
        <v>3075.5</v>
      </c>
      <c r="AC722" s="25">
        <f t="shared" si="807"/>
        <v>3075.5</v>
      </c>
      <c r="AD722" s="25">
        <f t="shared" si="808"/>
        <v>0</v>
      </c>
      <c r="AE722" s="25">
        <f t="shared" si="809"/>
        <v>311.54815000000002</v>
      </c>
      <c r="AF722" s="25">
        <f t="shared" si="810"/>
        <v>311.54815000000002</v>
      </c>
      <c r="AG722" s="25">
        <f t="shared" si="811"/>
        <v>0</v>
      </c>
      <c r="AH722" s="25">
        <f t="shared" si="812"/>
        <v>2763.9518499999999</v>
      </c>
      <c r="AI722" s="25">
        <f t="shared" si="813"/>
        <v>2763.9518499999999</v>
      </c>
      <c r="AJ722" s="19" t="s">
        <v>52</v>
      </c>
    </row>
    <row r="723" spans="1:36" outlineLevel="3" x14ac:dyDescent="0.25">
      <c r="A723" s="102" t="s">
        <v>150</v>
      </c>
      <c r="B723" s="10">
        <v>5640</v>
      </c>
      <c r="C723" s="10">
        <v>-506.5</v>
      </c>
      <c r="N723" s="23">
        <f t="shared" si="794"/>
        <v>-506.5</v>
      </c>
      <c r="O723" s="23">
        <f t="shared" si="795"/>
        <v>5133.5</v>
      </c>
      <c r="P723" s="129"/>
      <c r="Q723" s="130">
        <v>0.1013</v>
      </c>
      <c r="R723" s="11">
        <f t="shared" si="796"/>
        <v>0</v>
      </c>
      <c r="S723" s="6">
        <f t="shared" si="797"/>
        <v>-506.5</v>
      </c>
      <c r="T723" s="20">
        <f t="shared" si="798"/>
        <v>-506.5</v>
      </c>
      <c r="U723" s="6">
        <f t="shared" si="799"/>
        <v>0</v>
      </c>
      <c r="V723" s="6">
        <f t="shared" si="800"/>
        <v>-51.308450000000001</v>
      </c>
      <c r="W723" s="20">
        <f t="shared" si="801"/>
        <v>-51.308450000000001</v>
      </c>
      <c r="X723" s="6">
        <f t="shared" si="802"/>
        <v>0</v>
      </c>
      <c r="Y723" s="6">
        <f t="shared" si="803"/>
        <v>-455.19155000000001</v>
      </c>
      <c r="Z723" s="20">
        <f t="shared" si="804"/>
        <v>-455.19155000000001</v>
      </c>
      <c r="AA723" s="25">
        <f t="shared" si="805"/>
        <v>0</v>
      </c>
      <c r="AB723" s="25">
        <f t="shared" si="806"/>
        <v>5133.5</v>
      </c>
      <c r="AC723" s="25">
        <f t="shared" si="807"/>
        <v>5133.5</v>
      </c>
      <c r="AD723" s="25">
        <f t="shared" si="808"/>
        <v>0</v>
      </c>
      <c r="AE723" s="25">
        <f t="shared" si="809"/>
        <v>520.02355</v>
      </c>
      <c r="AF723" s="25">
        <f t="shared" si="810"/>
        <v>520.02355</v>
      </c>
      <c r="AG723" s="25">
        <f t="shared" si="811"/>
        <v>0</v>
      </c>
      <c r="AH723" s="25">
        <f t="shared" si="812"/>
        <v>4613.4764500000001</v>
      </c>
      <c r="AI723" s="25">
        <f t="shared" si="813"/>
        <v>4613.4764500000001</v>
      </c>
      <c r="AJ723" s="19" t="s">
        <v>52</v>
      </c>
    </row>
    <row r="724" spans="1:36" outlineLevel="3" x14ac:dyDescent="0.25">
      <c r="A724" s="102" t="s">
        <v>150</v>
      </c>
      <c r="B724" s="10">
        <v>-455</v>
      </c>
      <c r="C724" s="10"/>
      <c r="N724" s="23">
        <f t="shared" si="794"/>
        <v>0</v>
      </c>
      <c r="O724" s="23">
        <f t="shared" si="795"/>
        <v>-455</v>
      </c>
      <c r="P724" s="129"/>
      <c r="Q724" s="130">
        <v>0.1013</v>
      </c>
      <c r="R724" s="11">
        <f t="shared" si="796"/>
        <v>0</v>
      </c>
      <c r="S724" s="6">
        <f t="shared" si="797"/>
        <v>0</v>
      </c>
      <c r="T724" s="20">
        <f t="shared" si="798"/>
        <v>0</v>
      </c>
      <c r="U724" s="6">
        <f t="shared" si="799"/>
        <v>0</v>
      </c>
      <c r="V724" s="6">
        <f t="shared" si="800"/>
        <v>0</v>
      </c>
      <c r="W724" s="20">
        <f t="shared" si="801"/>
        <v>0</v>
      </c>
      <c r="X724" s="6">
        <f t="shared" si="802"/>
        <v>0</v>
      </c>
      <c r="Y724" s="6">
        <f t="shared" si="803"/>
        <v>0</v>
      </c>
      <c r="Z724" s="20">
        <f t="shared" si="804"/>
        <v>0</v>
      </c>
      <c r="AA724" s="25">
        <f t="shared" si="805"/>
        <v>0</v>
      </c>
      <c r="AB724" s="25">
        <f t="shared" si="806"/>
        <v>-455</v>
      </c>
      <c r="AC724" s="25">
        <f t="shared" si="807"/>
        <v>-455</v>
      </c>
      <c r="AD724" s="25">
        <f t="shared" si="808"/>
        <v>0</v>
      </c>
      <c r="AE724" s="25">
        <f t="shared" si="809"/>
        <v>-46.091500000000003</v>
      </c>
      <c r="AF724" s="25">
        <f t="shared" si="810"/>
        <v>-46.091500000000003</v>
      </c>
      <c r="AG724" s="25">
        <f t="shared" si="811"/>
        <v>0</v>
      </c>
      <c r="AH724" s="25">
        <f t="shared" si="812"/>
        <v>-408.9085</v>
      </c>
      <c r="AI724" s="25">
        <f t="shared" si="813"/>
        <v>-408.9085</v>
      </c>
      <c r="AJ724" s="19" t="s">
        <v>52</v>
      </c>
    </row>
    <row r="725" spans="1:36" outlineLevel="3" x14ac:dyDescent="0.25">
      <c r="A725" s="102" t="s">
        <v>150</v>
      </c>
      <c r="B725" s="10">
        <v>3885</v>
      </c>
      <c r="C725" s="10">
        <v>11331.11</v>
      </c>
      <c r="N725" s="23">
        <f t="shared" si="794"/>
        <v>11331.11</v>
      </c>
      <c r="O725" s="23">
        <f t="shared" si="795"/>
        <v>15216.11</v>
      </c>
      <c r="P725" s="129"/>
      <c r="Q725" s="130">
        <v>0.1013</v>
      </c>
      <c r="R725" s="11">
        <f t="shared" si="796"/>
        <v>0</v>
      </c>
      <c r="S725" s="6">
        <f t="shared" si="797"/>
        <v>11331.11</v>
      </c>
      <c r="T725" s="20">
        <f t="shared" si="798"/>
        <v>11331.11</v>
      </c>
      <c r="U725" s="6">
        <f t="shared" si="799"/>
        <v>0</v>
      </c>
      <c r="V725" s="6">
        <f t="shared" si="800"/>
        <v>1147.841443</v>
      </c>
      <c r="W725" s="20">
        <f t="shared" si="801"/>
        <v>1147.841443</v>
      </c>
      <c r="X725" s="6">
        <f t="shared" si="802"/>
        <v>0</v>
      </c>
      <c r="Y725" s="6">
        <f t="shared" si="803"/>
        <v>10183.268557000001</v>
      </c>
      <c r="Z725" s="20">
        <f t="shared" si="804"/>
        <v>10183.268557000001</v>
      </c>
      <c r="AA725" s="25">
        <f t="shared" si="805"/>
        <v>0</v>
      </c>
      <c r="AB725" s="25">
        <f t="shared" si="806"/>
        <v>15216.11</v>
      </c>
      <c r="AC725" s="25">
        <f t="shared" si="807"/>
        <v>15216.11</v>
      </c>
      <c r="AD725" s="25">
        <f t="shared" si="808"/>
        <v>0</v>
      </c>
      <c r="AE725" s="25">
        <f t="shared" si="809"/>
        <v>1541.3919430000001</v>
      </c>
      <c r="AF725" s="25">
        <f t="shared" si="810"/>
        <v>1541.3919430000001</v>
      </c>
      <c r="AG725" s="25">
        <f t="shared" si="811"/>
        <v>0</v>
      </c>
      <c r="AH725" s="25">
        <f t="shared" si="812"/>
        <v>13674.718057</v>
      </c>
      <c r="AI725" s="25">
        <f t="shared" si="813"/>
        <v>13674.718057</v>
      </c>
      <c r="AJ725" s="19" t="s">
        <v>52</v>
      </c>
    </row>
    <row r="726" spans="1:36" outlineLevel="3" x14ac:dyDescent="0.25">
      <c r="A726" s="102" t="s">
        <v>150</v>
      </c>
      <c r="B726" s="10">
        <v>0</v>
      </c>
      <c r="C726" s="10">
        <v>160</v>
      </c>
      <c r="N726" s="23">
        <f t="shared" si="794"/>
        <v>160</v>
      </c>
      <c r="O726" s="23">
        <f t="shared" si="795"/>
        <v>160</v>
      </c>
      <c r="P726" s="129"/>
      <c r="Q726" s="130">
        <v>0.1013</v>
      </c>
      <c r="R726" s="11">
        <f t="shared" si="796"/>
        <v>0</v>
      </c>
      <c r="S726" s="6">
        <f t="shared" si="797"/>
        <v>160</v>
      </c>
      <c r="T726" s="20">
        <f t="shared" si="798"/>
        <v>160</v>
      </c>
      <c r="U726" s="6">
        <f t="shared" si="799"/>
        <v>0</v>
      </c>
      <c r="V726" s="6">
        <f t="shared" si="800"/>
        <v>16.207999999999998</v>
      </c>
      <c r="W726" s="20">
        <f t="shared" si="801"/>
        <v>16.207999999999998</v>
      </c>
      <c r="X726" s="6">
        <f t="shared" si="802"/>
        <v>0</v>
      </c>
      <c r="Y726" s="6">
        <f t="shared" si="803"/>
        <v>143.792</v>
      </c>
      <c r="Z726" s="20">
        <f t="shared" si="804"/>
        <v>143.792</v>
      </c>
      <c r="AA726" s="25">
        <f t="shared" si="805"/>
        <v>0</v>
      </c>
      <c r="AB726" s="25">
        <f t="shared" si="806"/>
        <v>160</v>
      </c>
      <c r="AC726" s="25">
        <f t="shared" si="807"/>
        <v>160</v>
      </c>
      <c r="AD726" s="25">
        <f t="shared" si="808"/>
        <v>0</v>
      </c>
      <c r="AE726" s="25">
        <f t="shared" si="809"/>
        <v>16.207999999999998</v>
      </c>
      <c r="AF726" s="25">
        <f t="shared" si="810"/>
        <v>16.207999999999998</v>
      </c>
      <c r="AG726" s="25">
        <f t="shared" si="811"/>
        <v>0</v>
      </c>
      <c r="AH726" s="25">
        <f t="shared" si="812"/>
        <v>143.792</v>
      </c>
      <c r="AI726" s="25">
        <f t="shared" si="813"/>
        <v>143.792</v>
      </c>
      <c r="AJ726" s="19" t="s">
        <v>52</v>
      </c>
    </row>
    <row r="727" spans="1:36" outlineLevel="3" x14ac:dyDescent="0.25">
      <c r="A727" s="102" t="s">
        <v>150</v>
      </c>
      <c r="B727" s="10">
        <v>40222.86</v>
      </c>
      <c r="C727" s="10">
        <v>52269.85</v>
      </c>
      <c r="N727" s="23">
        <f t="shared" ref="N727:N753" si="814">C727</f>
        <v>52269.85</v>
      </c>
      <c r="O727" s="23">
        <f t="shared" ref="O727:O753" si="815">SUM(B727:M727)</f>
        <v>92492.709999999992</v>
      </c>
      <c r="P727" s="129"/>
      <c r="Q727" s="130">
        <v>0.1013</v>
      </c>
      <c r="R727" s="11">
        <f t="shared" ref="R727:R753" si="816">IF(LEFT(AJ727,6)="Direct",N727,0)</f>
        <v>0</v>
      </c>
      <c r="S727" s="6">
        <f t="shared" ref="S727:S753" si="817">N727-R727</f>
        <v>52269.85</v>
      </c>
      <c r="T727" s="20">
        <f t="shared" ref="T727:T753" si="818">R727+S727</f>
        <v>52269.85</v>
      </c>
      <c r="U727" s="6">
        <f t="shared" ref="U727:U753" si="819">IF(LEFT(AJ727,9)="direct-wa", N727,0)</f>
        <v>0</v>
      </c>
      <c r="V727" s="6">
        <f t="shared" ref="V727:V753" si="820">IF(AJ727="direct-wa",0,N727*Q727)</f>
        <v>5294.9358050000001</v>
      </c>
      <c r="W727" s="20">
        <f t="shared" ref="W727:W753" si="821">U727+V727</f>
        <v>5294.9358050000001</v>
      </c>
      <c r="X727" s="6">
        <f t="shared" ref="X727:X753" si="822">IF(LEFT(AJ727,9)="direct-or",N727,0)</f>
        <v>0</v>
      </c>
      <c r="Y727" s="6">
        <f t="shared" ref="Y727:Y753" si="823">S727-V727</f>
        <v>46974.914194999998</v>
      </c>
      <c r="Z727" s="20">
        <f t="shared" ref="Z727:Z753" si="824">X727+Y727</f>
        <v>46974.914194999998</v>
      </c>
      <c r="AA727" s="25">
        <f t="shared" ref="AA727:AA753" si="825">IF(LEFT(AJ727,6)="Direct",O727,0)</f>
        <v>0</v>
      </c>
      <c r="AB727" s="25">
        <f t="shared" ref="AB727:AB753" si="826">O727-AA727</f>
        <v>92492.709999999992</v>
      </c>
      <c r="AC727" s="25">
        <f t="shared" ref="AC727:AC753" si="827">AA727+AB727</f>
        <v>92492.709999999992</v>
      </c>
      <c r="AD727" s="25">
        <f t="shared" ref="AD727:AD753" si="828">IF(LEFT(AJ727,9)="direct-wa", O727,0)</f>
        <v>0</v>
      </c>
      <c r="AE727" s="25">
        <f t="shared" ref="AE727:AE753" si="829">IF(AJ727="direct-wa",0,O727*Q727)</f>
        <v>9369.5115229999992</v>
      </c>
      <c r="AF727" s="25">
        <f t="shared" ref="AF727:AF753" si="830">AD727+AE727</f>
        <v>9369.5115229999992</v>
      </c>
      <c r="AG727" s="25">
        <f t="shared" ref="AG727:AG753" si="831">IF(LEFT(AJ727,9)="direct-or",O727,0)</f>
        <v>0</v>
      </c>
      <c r="AH727" s="25">
        <f t="shared" ref="AH727:AH753" si="832">AB727-AE727</f>
        <v>83123.198476999998</v>
      </c>
      <c r="AI727" s="25">
        <f t="shared" ref="AI727:AI753" si="833">AG727+AH727</f>
        <v>83123.198476999998</v>
      </c>
      <c r="AJ727" s="19" t="s">
        <v>52</v>
      </c>
    </row>
    <row r="728" spans="1:36" outlineLevel="3" x14ac:dyDescent="0.25">
      <c r="A728" s="102" t="s">
        <v>150</v>
      </c>
      <c r="B728" s="10">
        <v>1694.71</v>
      </c>
      <c r="C728" s="10">
        <v>3095.43</v>
      </c>
      <c r="N728" s="23">
        <f t="shared" si="814"/>
        <v>3095.43</v>
      </c>
      <c r="O728" s="23">
        <f t="shared" si="815"/>
        <v>4790.1399999999994</v>
      </c>
      <c r="P728" s="129"/>
      <c r="Q728" s="130">
        <v>0.1013</v>
      </c>
      <c r="R728" s="11">
        <f t="shared" si="816"/>
        <v>0</v>
      </c>
      <c r="S728" s="6">
        <f t="shared" si="817"/>
        <v>3095.43</v>
      </c>
      <c r="T728" s="20">
        <f t="shared" si="818"/>
        <v>3095.43</v>
      </c>
      <c r="U728" s="6">
        <f t="shared" si="819"/>
        <v>0</v>
      </c>
      <c r="V728" s="6">
        <f t="shared" si="820"/>
        <v>313.56705899999997</v>
      </c>
      <c r="W728" s="20">
        <f t="shared" si="821"/>
        <v>313.56705899999997</v>
      </c>
      <c r="X728" s="6">
        <f t="shared" si="822"/>
        <v>0</v>
      </c>
      <c r="Y728" s="6">
        <f t="shared" si="823"/>
        <v>2781.8629409999999</v>
      </c>
      <c r="Z728" s="20">
        <f t="shared" si="824"/>
        <v>2781.8629409999999</v>
      </c>
      <c r="AA728" s="25">
        <f t="shared" si="825"/>
        <v>0</v>
      </c>
      <c r="AB728" s="25">
        <f t="shared" si="826"/>
        <v>4790.1399999999994</v>
      </c>
      <c r="AC728" s="25">
        <f t="shared" si="827"/>
        <v>4790.1399999999994</v>
      </c>
      <c r="AD728" s="25">
        <f t="shared" si="828"/>
        <v>0</v>
      </c>
      <c r="AE728" s="25">
        <f t="shared" si="829"/>
        <v>485.24118199999992</v>
      </c>
      <c r="AF728" s="25">
        <f t="shared" si="830"/>
        <v>485.24118199999992</v>
      </c>
      <c r="AG728" s="25">
        <f t="shared" si="831"/>
        <v>0</v>
      </c>
      <c r="AH728" s="25">
        <f t="shared" si="832"/>
        <v>4304.8988179999997</v>
      </c>
      <c r="AI728" s="25">
        <f t="shared" si="833"/>
        <v>4304.8988179999997</v>
      </c>
      <c r="AJ728" s="19" t="s">
        <v>52</v>
      </c>
    </row>
    <row r="729" spans="1:36" outlineLevel="3" x14ac:dyDescent="0.25">
      <c r="A729" s="102" t="s">
        <v>150</v>
      </c>
      <c r="B729" s="10"/>
      <c r="C729" s="10">
        <v>696.45</v>
      </c>
      <c r="N729" s="23">
        <f t="shared" si="814"/>
        <v>696.45</v>
      </c>
      <c r="O729" s="23">
        <f t="shared" si="815"/>
        <v>696.45</v>
      </c>
      <c r="P729" s="129"/>
      <c r="Q729" s="130">
        <v>0.1013</v>
      </c>
      <c r="R729" s="11">
        <f t="shared" si="816"/>
        <v>0</v>
      </c>
      <c r="S729" s="6">
        <f t="shared" si="817"/>
        <v>696.45</v>
      </c>
      <c r="T729" s="20">
        <f t="shared" si="818"/>
        <v>696.45</v>
      </c>
      <c r="U729" s="6">
        <f t="shared" si="819"/>
        <v>0</v>
      </c>
      <c r="V729" s="6">
        <f t="shared" si="820"/>
        <v>70.550385000000006</v>
      </c>
      <c r="W729" s="20">
        <f t="shared" si="821"/>
        <v>70.550385000000006</v>
      </c>
      <c r="X729" s="6">
        <f t="shared" si="822"/>
        <v>0</v>
      </c>
      <c r="Y729" s="6">
        <f t="shared" si="823"/>
        <v>625.89961500000004</v>
      </c>
      <c r="Z729" s="20">
        <f t="shared" si="824"/>
        <v>625.89961500000004</v>
      </c>
      <c r="AA729" s="25">
        <f t="shared" si="825"/>
        <v>0</v>
      </c>
      <c r="AB729" s="25">
        <f t="shared" si="826"/>
        <v>696.45</v>
      </c>
      <c r="AC729" s="25">
        <f t="shared" si="827"/>
        <v>696.45</v>
      </c>
      <c r="AD729" s="25">
        <f t="shared" si="828"/>
        <v>0</v>
      </c>
      <c r="AE729" s="25">
        <f t="shared" si="829"/>
        <v>70.550385000000006</v>
      </c>
      <c r="AF729" s="25">
        <f t="shared" si="830"/>
        <v>70.550385000000006</v>
      </c>
      <c r="AG729" s="25">
        <f t="shared" si="831"/>
        <v>0</v>
      </c>
      <c r="AH729" s="25">
        <f t="shared" si="832"/>
        <v>625.89961500000004</v>
      </c>
      <c r="AI729" s="25">
        <f t="shared" si="833"/>
        <v>625.89961500000004</v>
      </c>
      <c r="AJ729" s="19" t="s">
        <v>52</v>
      </c>
    </row>
    <row r="730" spans="1:36" outlineLevel="3" x14ac:dyDescent="0.25">
      <c r="A730" s="102" t="s">
        <v>150</v>
      </c>
      <c r="B730" s="10">
        <v>83396.03</v>
      </c>
      <c r="C730" s="10">
        <v>94873.98</v>
      </c>
      <c r="N730" s="23">
        <f t="shared" si="814"/>
        <v>94873.98</v>
      </c>
      <c r="O730" s="23">
        <f t="shared" si="815"/>
        <v>178270.01</v>
      </c>
      <c r="P730" s="129"/>
      <c r="Q730" s="130">
        <v>0.1013</v>
      </c>
      <c r="R730" s="11">
        <f t="shared" si="816"/>
        <v>0</v>
      </c>
      <c r="S730" s="6">
        <f t="shared" si="817"/>
        <v>94873.98</v>
      </c>
      <c r="T730" s="20">
        <f t="shared" si="818"/>
        <v>94873.98</v>
      </c>
      <c r="U730" s="6">
        <f t="shared" si="819"/>
        <v>0</v>
      </c>
      <c r="V730" s="6">
        <f t="shared" si="820"/>
        <v>9610.7341739999993</v>
      </c>
      <c r="W730" s="20">
        <f t="shared" si="821"/>
        <v>9610.7341739999993</v>
      </c>
      <c r="X730" s="6">
        <f t="shared" si="822"/>
        <v>0</v>
      </c>
      <c r="Y730" s="6">
        <f t="shared" si="823"/>
        <v>85263.245825999998</v>
      </c>
      <c r="Z730" s="20">
        <f t="shared" si="824"/>
        <v>85263.245825999998</v>
      </c>
      <c r="AA730" s="25">
        <f t="shared" si="825"/>
        <v>0</v>
      </c>
      <c r="AB730" s="25">
        <f t="shared" si="826"/>
        <v>178270.01</v>
      </c>
      <c r="AC730" s="25">
        <f t="shared" si="827"/>
        <v>178270.01</v>
      </c>
      <c r="AD730" s="25">
        <f t="shared" si="828"/>
        <v>0</v>
      </c>
      <c r="AE730" s="25">
        <f t="shared" si="829"/>
        <v>18058.752013000001</v>
      </c>
      <c r="AF730" s="25">
        <f t="shared" si="830"/>
        <v>18058.752013000001</v>
      </c>
      <c r="AG730" s="25">
        <f t="shared" si="831"/>
        <v>0</v>
      </c>
      <c r="AH730" s="25">
        <f t="shared" si="832"/>
        <v>160211.25798700002</v>
      </c>
      <c r="AI730" s="25">
        <f t="shared" si="833"/>
        <v>160211.25798700002</v>
      </c>
      <c r="AJ730" s="19" t="s">
        <v>52</v>
      </c>
    </row>
    <row r="731" spans="1:36" outlineLevel="3" x14ac:dyDescent="0.25">
      <c r="A731" s="102" t="s">
        <v>150</v>
      </c>
      <c r="B731" s="10">
        <v>3994.05</v>
      </c>
      <c r="C731" s="10">
        <v>5414.32</v>
      </c>
      <c r="N731" s="23">
        <f t="shared" si="814"/>
        <v>5414.32</v>
      </c>
      <c r="O731" s="23">
        <f t="shared" si="815"/>
        <v>9408.369999999999</v>
      </c>
      <c r="P731" s="129"/>
      <c r="Q731" s="130">
        <v>0.1013</v>
      </c>
      <c r="R731" s="11">
        <f t="shared" si="816"/>
        <v>0</v>
      </c>
      <c r="S731" s="6">
        <f t="shared" si="817"/>
        <v>5414.32</v>
      </c>
      <c r="T731" s="20">
        <f t="shared" si="818"/>
        <v>5414.32</v>
      </c>
      <c r="U731" s="6">
        <f t="shared" si="819"/>
        <v>0</v>
      </c>
      <c r="V731" s="6">
        <f t="shared" si="820"/>
        <v>548.47061599999995</v>
      </c>
      <c r="W731" s="20">
        <f t="shared" si="821"/>
        <v>548.47061599999995</v>
      </c>
      <c r="X731" s="6">
        <f t="shared" si="822"/>
        <v>0</v>
      </c>
      <c r="Y731" s="6">
        <f t="shared" si="823"/>
        <v>4865.8493840000001</v>
      </c>
      <c r="Z731" s="20">
        <f t="shared" si="824"/>
        <v>4865.8493840000001</v>
      </c>
      <c r="AA731" s="25">
        <f t="shared" si="825"/>
        <v>0</v>
      </c>
      <c r="AB731" s="25">
        <f t="shared" si="826"/>
        <v>9408.369999999999</v>
      </c>
      <c r="AC731" s="25">
        <f t="shared" si="827"/>
        <v>9408.369999999999</v>
      </c>
      <c r="AD731" s="25">
        <f t="shared" si="828"/>
        <v>0</v>
      </c>
      <c r="AE731" s="25">
        <f t="shared" si="829"/>
        <v>953.06788099999994</v>
      </c>
      <c r="AF731" s="25">
        <f t="shared" si="830"/>
        <v>953.06788099999994</v>
      </c>
      <c r="AG731" s="25">
        <f t="shared" si="831"/>
        <v>0</v>
      </c>
      <c r="AH731" s="25">
        <f t="shared" si="832"/>
        <v>8455.3021189999999</v>
      </c>
      <c r="AI731" s="25">
        <f t="shared" si="833"/>
        <v>8455.3021189999999</v>
      </c>
      <c r="AJ731" s="19" t="s">
        <v>52</v>
      </c>
    </row>
    <row r="732" spans="1:36" outlineLevel="3" x14ac:dyDescent="0.25">
      <c r="A732" s="102" t="s">
        <v>150</v>
      </c>
      <c r="B732" s="10">
        <v>610.79999999999995</v>
      </c>
      <c r="C732" s="10">
        <v>1724.77</v>
      </c>
      <c r="N732" s="23">
        <f t="shared" si="814"/>
        <v>1724.77</v>
      </c>
      <c r="O732" s="23">
        <f t="shared" si="815"/>
        <v>2335.5699999999997</v>
      </c>
      <c r="P732" s="129"/>
      <c r="Q732" s="130">
        <v>0.1013</v>
      </c>
      <c r="R732" s="11">
        <f t="shared" si="816"/>
        <v>0</v>
      </c>
      <c r="S732" s="6">
        <f t="shared" si="817"/>
        <v>1724.77</v>
      </c>
      <c r="T732" s="20">
        <f t="shared" si="818"/>
        <v>1724.77</v>
      </c>
      <c r="U732" s="6">
        <f t="shared" si="819"/>
        <v>0</v>
      </c>
      <c r="V732" s="6">
        <f t="shared" si="820"/>
        <v>174.719201</v>
      </c>
      <c r="W732" s="20">
        <f t="shared" si="821"/>
        <v>174.719201</v>
      </c>
      <c r="X732" s="6">
        <f t="shared" si="822"/>
        <v>0</v>
      </c>
      <c r="Y732" s="6">
        <f t="shared" si="823"/>
        <v>1550.0507990000001</v>
      </c>
      <c r="Z732" s="20">
        <f t="shared" si="824"/>
        <v>1550.0507990000001</v>
      </c>
      <c r="AA732" s="25">
        <f t="shared" si="825"/>
        <v>0</v>
      </c>
      <c r="AB732" s="25">
        <f t="shared" si="826"/>
        <v>2335.5699999999997</v>
      </c>
      <c r="AC732" s="25">
        <f t="shared" si="827"/>
        <v>2335.5699999999997</v>
      </c>
      <c r="AD732" s="25">
        <f t="shared" si="828"/>
        <v>0</v>
      </c>
      <c r="AE732" s="25">
        <f t="shared" si="829"/>
        <v>236.59324099999998</v>
      </c>
      <c r="AF732" s="25">
        <f t="shared" si="830"/>
        <v>236.59324099999998</v>
      </c>
      <c r="AG732" s="25">
        <f t="shared" si="831"/>
        <v>0</v>
      </c>
      <c r="AH732" s="25">
        <f t="shared" si="832"/>
        <v>2098.9767589999997</v>
      </c>
      <c r="AI732" s="25">
        <f t="shared" si="833"/>
        <v>2098.9767589999997</v>
      </c>
      <c r="AJ732" s="19" t="s">
        <v>52</v>
      </c>
    </row>
    <row r="733" spans="1:36" outlineLevel="3" x14ac:dyDescent="0.25">
      <c r="A733" s="102" t="s">
        <v>150</v>
      </c>
      <c r="B733" s="10">
        <v>990.54</v>
      </c>
      <c r="C733" s="10">
        <v>2478.2800000000002</v>
      </c>
      <c r="N733" s="23">
        <f t="shared" si="814"/>
        <v>2478.2800000000002</v>
      </c>
      <c r="O733" s="23">
        <f t="shared" si="815"/>
        <v>3468.82</v>
      </c>
      <c r="P733" s="129"/>
      <c r="Q733" s="130">
        <v>0.1013</v>
      </c>
      <c r="R733" s="11">
        <f t="shared" si="816"/>
        <v>0</v>
      </c>
      <c r="S733" s="6">
        <f t="shared" si="817"/>
        <v>2478.2800000000002</v>
      </c>
      <c r="T733" s="20">
        <f t="shared" si="818"/>
        <v>2478.2800000000002</v>
      </c>
      <c r="U733" s="6">
        <f t="shared" si="819"/>
        <v>0</v>
      </c>
      <c r="V733" s="6">
        <f t="shared" si="820"/>
        <v>251.04976400000001</v>
      </c>
      <c r="W733" s="20">
        <f t="shared" si="821"/>
        <v>251.04976400000001</v>
      </c>
      <c r="X733" s="6">
        <f t="shared" si="822"/>
        <v>0</v>
      </c>
      <c r="Y733" s="6">
        <f t="shared" si="823"/>
        <v>2227.2302360000003</v>
      </c>
      <c r="Z733" s="20">
        <f t="shared" si="824"/>
        <v>2227.2302360000003</v>
      </c>
      <c r="AA733" s="25">
        <f t="shared" si="825"/>
        <v>0</v>
      </c>
      <c r="AB733" s="25">
        <f t="shared" si="826"/>
        <v>3468.82</v>
      </c>
      <c r="AC733" s="25">
        <f t="shared" si="827"/>
        <v>3468.82</v>
      </c>
      <c r="AD733" s="25">
        <f t="shared" si="828"/>
        <v>0</v>
      </c>
      <c r="AE733" s="25">
        <f t="shared" si="829"/>
        <v>351.39146600000004</v>
      </c>
      <c r="AF733" s="25">
        <f t="shared" si="830"/>
        <v>351.39146600000004</v>
      </c>
      <c r="AG733" s="25">
        <f t="shared" si="831"/>
        <v>0</v>
      </c>
      <c r="AH733" s="25">
        <f t="shared" si="832"/>
        <v>3117.4285340000001</v>
      </c>
      <c r="AI733" s="25">
        <f t="shared" si="833"/>
        <v>3117.4285340000001</v>
      </c>
      <c r="AJ733" s="19" t="s">
        <v>52</v>
      </c>
    </row>
    <row r="734" spans="1:36" outlineLevel="3" x14ac:dyDescent="0.25">
      <c r="A734" s="102" t="s">
        <v>150</v>
      </c>
      <c r="B734" s="10">
        <v>-293.75</v>
      </c>
      <c r="C734" s="10">
        <v>668.33</v>
      </c>
      <c r="N734" s="23">
        <f t="shared" si="814"/>
        <v>668.33</v>
      </c>
      <c r="O734" s="23">
        <f t="shared" si="815"/>
        <v>374.58000000000004</v>
      </c>
      <c r="P734" s="129"/>
      <c r="Q734" s="130">
        <v>0.1013</v>
      </c>
      <c r="R734" s="11">
        <f t="shared" si="816"/>
        <v>0</v>
      </c>
      <c r="S734" s="6">
        <f t="shared" si="817"/>
        <v>668.33</v>
      </c>
      <c r="T734" s="20">
        <f t="shared" si="818"/>
        <v>668.33</v>
      </c>
      <c r="U734" s="6">
        <f t="shared" si="819"/>
        <v>0</v>
      </c>
      <c r="V734" s="6">
        <f t="shared" si="820"/>
        <v>67.701829000000004</v>
      </c>
      <c r="W734" s="20">
        <f t="shared" si="821"/>
        <v>67.701829000000004</v>
      </c>
      <c r="X734" s="6">
        <f t="shared" si="822"/>
        <v>0</v>
      </c>
      <c r="Y734" s="6">
        <f t="shared" si="823"/>
        <v>600.62817100000007</v>
      </c>
      <c r="Z734" s="20">
        <f t="shared" si="824"/>
        <v>600.62817100000007</v>
      </c>
      <c r="AA734" s="25">
        <f t="shared" si="825"/>
        <v>0</v>
      </c>
      <c r="AB734" s="25">
        <f t="shared" si="826"/>
        <v>374.58000000000004</v>
      </c>
      <c r="AC734" s="25">
        <f t="shared" si="827"/>
        <v>374.58000000000004</v>
      </c>
      <c r="AD734" s="25">
        <f t="shared" si="828"/>
        <v>0</v>
      </c>
      <c r="AE734" s="25">
        <f t="shared" si="829"/>
        <v>37.944954000000003</v>
      </c>
      <c r="AF734" s="25">
        <f t="shared" si="830"/>
        <v>37.944954000000003</v>
      </c>
      <c r="AG734" s="25">
        <f t="shared" si="831"/>
        <v>0</v>
      </c>
      <c r="AH734" s="25">
        <f t="shared" si="832"/>
        <v>336.63504600000005</v>
      </c>
      <c r="AI734" s="25">
        <f t="shared" si="833"/>
        <v>336.63504600000005</v>
      </c>
      <c r="AJ734" s="19" t="s">
        <v>52</v>
      </c>
    </row>
    <row r="735" spans="1:36" outlineLevel="3" x14ac:dyDescent="0.25">
      <c r="A735" s="102" t="s">
        <v>150</v>
      </c>
      <c r="B735" s="10">
        <v>4261.3</v>
      </c>
      <c r="C735" s="10">
        <v>911.38</v>
      </c>
      <c r="N735" s="23">
        <f t="shared" si="814"/>
        <v>911.38</v>
      </c>
      <c r="O735" s="23">
        <f t="shared" si="815"/>
        <v>5172.68</v>
      </c>
      <c r="P735" s="129"/>
      <c r="Q735" s="130">
        <v>0.1013</v>
      </c>
      <c r="R735" s="11">
        <f t="shared" si="816"/>
        <v>0</v>
      </c>
      <c r="S735" s="6">
        <f t="shared" si="817"/>
        <v>911.38</v>
      </c>
      <c r="T735" s="20">
        <f t="shared" si="818"/>
        <v>911.38</v>
      </c>
      <c r="U735" s="6">
        <f t="shared" si="819"/>
        <v>0</v>
      </c>
      <c r="V735" s="6">
        <f t="shared" si="820"/>
        <v>92.322794000000002</v>
      </c>
      <c r="W735" s="20">
        <f t="shared" si="821"/>
        <v>92.322794000000002</v>
      </c>
      <c r="X735" s="6">
        <f t="shared" si="822"/>
        <v>0</v>
      </c>
      <c r="Y735" s="6">
        <f t="shared" si="823"/>
        <v>819.05720599999995</v>
      </c>
      <c r="Z735" s="20">
        <f t="shared" si="824"/>
        <v>819.05720599999995</v>
      </c>
      <c r="AA735" s="25">
        <f t="shared" si="825"/>
        <v>0</v>
      </c>
      <c r="AB735" s="25">
        <f t="shared" si="826"/>
        <v>5172.68</v>
      </c>
      <c r="AC735" s="25">
        <f t="shared" si="827"/>
        <v>5172.68</v>
      </c>
      <c r="AD735" s="25">
        <f t="shared" si="828"/>
        <v>0</v>
      </c>
      <c r="AE735" s="25">
        <f t="shared" si="829"/>
        <v>523.99248399999999</v>
      </c>
      <c r="AF735" s="25">
        <f t="shared" si="830"/>
        <v>523.99248399999999</v>
      </c>
      <c r="AG735" s="25">
        <f t="shared" si="831"/>
        <v>0</v>
      </c>
      <c r="AH735" s="25">
        <f t="shared" si="832"/>
        <v>4648.687516</v>
      </c>
      <c r="AI735" s="25">
        <f t="shared" si="833"/>
        <v>4648.687516</v>
      </c>
      <c r="AJ735" s="19" t="s">
        <v>52</v>
      </c>
    </row>
    <row r="736" spans="1:36" outlineLevel="3" x14ac:dyDescent="0.25">
      <c r="A736" s="102" t="s">
        <v>150</v>
      </c>
      <c r="B736" s="10">
        <v>3685.76</v>
      </c>
      <c r="C736" s="10">
        <v>4701.09</v>
      </c>
      <c r="N736" s="23">
        <f t="shared" si="814"/>
        <v>4701.09</v>
      </c>
      <c r="O736" s="23">
        <f t="shared" si="815"/>
        <v>8386.85</v>
      </c>
      <c r="P736" s="129"/>
      <c r="Q736" s="130">
        <v>0.1013</v>
      </c>
      <c r="R736" s="11">
        <f t="shared" si="816"/>
        <v>0</v>
      </c>
      <c r="S736" s="6">
        <f t="shared" si="817"/>
        <v>4701.09</v>
      </c>
      <c r="T736" s="20">
        <f t="shared" si="818"/>
        <v>4701.09</v>
      </c>
      <c r="U736" s="6">
        <f t="shared" si="819"/>
        <v>0</v>
      </c>
      <c r="V736" s="6">
        <f t="shared" si="820"/>
        <v>476.220417</v>
      </c>
      <c r="W736" s="20">
        <f t="shared" si="821"/>
        <v>476.220417</v>
      </c>
      <c r="X736" s="6">
        <f t="shared" si="822"/>
        <v>0</v>
      </c>
      <c r="Y736" s="6">
        <f t="shared" si="823"/>
        <v>4224.8695829999997</v>
      </c>
      <c r="Z736" s="20">
        <f t="shared" si="824"/>
        <v>4224.8695829999997</v>
      </c>
      <c r="AA736" s="25">
        <f t="shared" si="825"/>
        <v>0</v>
      </c>
      <c r="AB736" s="25">
        <f t="shared" si="826"/>
        <v>8386.85</v>
      </c>
      <c r="AC736" s="25">
        <f t="shared" si="827"/>
        <v>8386.85</v>
      </c>
      <c r="AD736" s="25">
        <f t="shared" si="828"/>
        <v>0</v>
      </c>
      <c r="AE736" s="25">
        <f t="shared" si="829"/>
        <v>849.58790500000009</v>
      </c>
      <c r="AF736" s="25">
        <f t="shared" si="830"/>
        <v>849.58790500000009</v>
      </c>
      <c r="AG736" s="25">
        <f t="shared" si="831"/>
        <v>0</v>
      </c>
      <c r="AH736" s="25">
        <f t="shared" si="832"/>
        <v>7537.262095</v>
      </c>
      <c r="AI736" s="25">
        <f t="shared" si="833"/>
        <v>7537.262095</v>
      </c>
      <c r="AJ736" s="19" t="s">
        <v>52</v>
      </c>
    </row>
    <row r="737" spans="1:36" outlineLevel="3" x14ac:dyDescent="0.25">
      <c r="A737" s="102" t="s">
        <v>150</v>
      </c>
      <c r="B737" s="10"/>
      <c r="C737" s="10">
        <v>240</v>
      </c>
      <c r="N737" s="23">
        <f t="shared" si="814"/>
        <v>240</v>
      </c>
      <c r="O737" s="23">
        <f t="shared" si="815"/>
        <v>240</v>
      </c>
      <c r="P737" s="129"/>
      <c r="Q737" s="130">
        <v>0.1013</v>
      </c>
      <c r="R737" s="11">
        <f t="shared" si="816"/>
        <v>0</v>
      </c>
      <c r="S737" s="6">
        <f t="shared" si="817"/>
        <v>240</v>
      </c>
      <c r="T737" s="20">
        <f t="shared" si="818"/>
        <v>240</v>
      </c>
      <c r="U737" s="6">
        <f t="shared" si="819"/>
        <v>0</v>
      </c>
      <c r="V737" s="6">
        <f t="shared" si="820"/>
        <v>24.312000000000001</v>
      </c>
      <c r="W737" s="20">
        <f t="shared" si="821"/>
        <v>24.312000000000001</v>
      </c>
      <c r="X737" s="6">
        <f t="shared" si="822"/>
        <v>0</v>
      </c>
      <c r="Y737" s="6">
        <f t="shared" si="823"/>
        <v>215.68799999999999</v>
      </c>
      <c r="Z737" s="20">
        <f t="shared" si="824"/>
        <v>215.68799999999999</v>
      </c>
      <c r="AA737" s="25">
        <f t="shared" si="825"/>
        <v>0</v>
      </c>
      <c r="AB737" s="25">
        <f t="shared" si="826"/>
        <v>240</v>
      </c>
      <c r="AC737" s="25">
        <f t="shared" si="827"/>
        <v>240</v>
      </c>
      <c r="AD737" s="25">
        <f t="shared" si="828"/>
        <v>0</v>
      </c>
      <c r="AE737" s="25">
        <f t="shared" si="829"/>
        <v>24.312000000000001</v>
      </c>
      <c r="AF737" s="25">
        <f t="shared" si="830"/>
        <v>24.312000000000001</v>
      </c>
      <c r="AG737" s="25">
        <f t="shared" si="831"/>
        <v>0</v>
      </c>
      <c r="AH737" s="25">
        <f t="shared" si="832"/>
        <v>215.68799999999999</v>
      </c>
      <c r="AI737" s="25">
        <f t="shared" si="833"/>
        <v>215.68799999999999</v>
      </c>
      <c r="AJ737" s="19" t="s">
        <v>52</v>
      </c>
    </row>
    <row r="738" spans="1:36" outlineLevel="3" x14ac:dyDescent="0.25">
      <c r="A738" s="102" t="s">
        <v>150</v>
      </c>
      <c r="B738" s="10">
        <v>3175.15</v>
      </c>
      <c r="C738" s="10">
        <v>349.72</v>
      </c>
      <c r="N738" s="23">
        <f t="shared" si="814"/>
        <v>349.72</v>
      </c>
      <c r="O738" s="23">
        <f t="shared" si="815"/>
        <v>3524.87</v>
      </c>
      <c r="P738" s="129"/>
      <c r="Q738" s="130">
        <v>0.1013</v>
      </c>
      <c r="R738" s="11">
        <f t="shared" si="816"/>
        <v>0</v>
      </c>
      <c r="S738" s="6">
        <f t="shared" si="817"/>
        <v>349.72</v>
      </c>
      <c r="T738" s="20">
        <f t="shared" si="818"/>
        <v>349.72</v>
      </c>
      <c r="U738" s="6">
        <f t="shared" si="819"/>
        <v>0</v>
      </c>
      <c r="V738" s="6">
        <f t="shared" si="820"/>
        <v>35.426636000000002</v>
      </c>
      <c r="W738" s="20">
        <f t="shared" si="821"/>
        <v>35.426636000000002</v>
      </c>
      <c r="X738" s="6">
        <f t="shared" si="822"/>
        <v>0</v>
      </c>
      <c r="Y738" s="6">
        <f t="shared" si="823"/>
        <v>314.293364</v>
      </c>
      <c r="Z738" s="20">
        <f t="shared" si="824"/>
        <v>314.293364</v>
      </c>
      <c r="AA738" s="25">
        <f t="shared" si="825"/>
        <v>0</v>
      </c>
      <c r="AB738" s="25">
        <f t="shared" si="826"/>
        <v>3524.87</v>
      </c>
      <c r="AC738" s="25">
        <f t="shared" si="827"/>
        <v>3524.87</v>
      </c>
      <c r="AD738" s="25">
        <f t="shared" si="828"/>
        <v>0</v>
      </c>
      <c r="AE738" s="25">
        <f t="shared" si="829"/>
        <v>357.06933099999998</v>
      </c>
      <c r="AF738" s="25">
        <f t="shared" si="830"/>
        <v>357.06933099999998</v>
      </c>
      <c r="AG738" s="25">
        <f t="shared" si="831"/>
        <v>0</v>
      </c>
      <c r="AH738" s="25">
        <f t="shared" si="832"/>
        <v>3167.8006689999997</v>
      </c>
      <c r="AI738" s="25">
        <f t="shared" si="833"/>
        <v>3167.8006689999997</v>
      </c>
      <c r="AJ738" s="19" t="s">
        <v>52</v>
      </c>
    </row>
    <row r="739" spans="1:36" outlineLevel="3" x14ac:dyDescent="0.25">
      <c r="A739" s="102" t="s">
        <v>150</v>
      </c>
      <c r="B739" s="10">
        <v>7</v>
      </c>
      <c r="C739" s="10"/>
      <c r="N739" s="23">
        <f t="shared" si="814"/>
        <v>0</v>
      </c>
      <c r="O739" s="23">
        <f t="shared" si="815"/>
        <v>7</v>
      </c>
      <c r="P739" s="129"/>
      <c r="Q739" s="130">
        <v>0.1013</v>
      </c>
      <c r="R739" s="11">
        <f t="shared" si="816"/>
        <v>0</v>
      </c>
      <c r="S739" s="6">
        <f t="shared" si="817"/>
        <v>0</v>
      </c>
      <c r="T739" s="20">
        <f t="shared" si="818"/>
        <v>0</v>
      </c>
      <c r="U739" s="6">
        <f t="shared" si="819"/>
        <v>0</v>
      </c>
      <c r="V739" s="6">
        <f t="shared" si="820"/>
        <v>0</v>
      </c>
      <c r="W739" s="20">
        <f t="shared" si="821"/>
        <v>0</v>
      </c>
      <c r="X739" s="6">
        <f t="shared" si="822"/>
        <v>0</v>
      </c>
      <c r="Y739" s="6">
        <f t="shared" si="823"/>
        <v>0</v>
      </c>
      <c r="Z739" s="20">
        <f t="shared" si="824"/>
        <v>0</v>
      </c>
      <c r="AA739" s="25">
        <f t="shared" si="825"/>
        <v>0</v>
      </c>
      <c r="AB739" s="25">
        <f t="shared" si="826"/>
        <v>7</v>
      </c>
      <c r="AC739" s="25">
        <f t="shared" si="827"/>
        <v>7</v>
      </c>
      <c r="AD739" s="25">
        <f t="shared" si="828"/>
        <v>0</v>
      </c>
      <c r="AE739" s="25">
        <f t="shared" si="829"/>
        <v>0.70910000000000006</v>
      </c>
      <c r="AF739" s="25">
        <f t="shared" si="830"/>
        <v>0.70910000000000006</v>
      </c>
      <c r="AG739" s="25">
        <f t="shared" si="831"/>
        <v>0</v>
      </c>
      <c r="AH739" s="25">
        <f t="shared" si="832"/>
        <v>6.2908999999999997</v>
      </c>
      <c r="AI739" s="25">
        <f t="shared" si="833"/>
        <v>6.2908999999999997</v>
      </c>
      <c r="AJ739" s="19" t="s">
        <v>52</v>
      </c>
    </row>
    <row r="740" spans="1:36" outlineLevel="3" x14ac:dyDescent="0.25">
      <c r="A740" s="102" t="s">
        <v>150</v>
      </c>
      <c r="B740" s="10">
        <v>2885.95</v>
      </c>
      <c r="C740" s="10">
        <v>729.27</v>
      </c>
      <c r="N740" s="23">
        <f t="shared" si="814"/>
        <v>729.27</v>
      </c>
      <c r="O740" s="23">
        <f t="shared" si="815"/>
        <v>3615.22</v>
      </c>
      <c r="P740" s="129"/>
      <c r="Q740" s="130">
        <v>0.1013</v>
      </c>
      <c r="R740" s="11">
        <f t="shared" si="816"/>
        <v>0</v>
      </c>
      <c r="S740" s="6">
        <f t="shared" si="817"/>
        <v>729.27</v>
      </c>
      <c r="T740" s="20">
        <f t="shared" si="818"/>
        <v>729.27</v>
      </c>
      <c r="U740" s="6">
        <f t="shared" si="819"/>
        <v>0</v>
      </c>
      <c r="V740" s="6">
        <f t="shared" si="820"/>
        <v>73.875050999999999</v>
      </c>
      <c r="W740" s="20">
        <f t="shared" si="821"/>
        <v>73.875050999999999</v>
      </c>
      <c r="X740" s="6">
        <f t="shared" si="822"/>
        <v>0</v>
      </c>
      <c r="Y740" s="6">
        <f t="shared" si="823"/>
        <v>655.394949</v>
      </c>
      <c r="Z740" s="20">
        <f t="shared" si="824"/>
        <v>655.394949</v>
      </c>
      <c r="AA740" s="25">
        <f t="shared" si="825"/>
        <v>0</v>
      </c>
      <c r="AB740" s="25">
        <f t="shared" si="826"/>
        <v>3615.22</v>
      </c>
      <c r="AC740" s="25">
        <f t="shared" si="827"/>
        <v>3615.22</v>
      </c>
      <c r="AD740" s="25">
        <f t="shared" si="828"/>
        <v>0</v>
      </c>
      <c r="AE740" s="25">
        <f t="shared" si="829"/>
        <v>366.22178600000001</v>
      </c>
      <c r="AF740" s="25">
        <f t="shared" si="830"/>
        <v>366.22178600000001</v>
      </c>
      <c r="AG740" s="25">
        <f t="shared" si="831"/>
        <v>0</v>
      </c>
      <c r="AH740" s="25">
        <f t="shared" si="832"/>
        <v>3248.9982139999997</v>
      </c>
      <c r="AI740" s="25">
        <f t="shared" si="833"/>
        <v>3248.9982139999997</v>
      </c>
      <c r="AJ740" s="19" t="s">
        <v>52</v>
      </c>
    </row>
    <row r="741" spans="1:36" outlineLevel="3" x14ac:dyDescent="0.25">
      <c r="A741" s="102" t="s">
        <v>150</v>
      </c>
      <c r="B741" s="10">
        <v>773.66</v>
      </c>
      <c r="C741" s="10">
        <v>2144.9699999999998</v>
      </c>
      <c r="N741" s="23">
        <f t="shared" si="814"/>
        <v>2144.9699999999998</v>
      </c>
      <c r="O741" s="23">
        <f t="shared" si="815"/>
        <v>2918.6299999999997</v>
      </c>
      <c r="P741" s="129"/>
      <c r="Q741" s="130">
        <v>0.1013</v>
      </c>
      <c r="R741" s="11">
        <f t="shared" si="816"/>
        <v>0</v>
      </c>
      <c r="S741" s="6">
        <f t="shared" si="817"/>
        <v>2144.9699999999998</v>
      </c>
      <c r="T741" s="20">
        <f t="shared" si="818"/>
        <v>2144.9699999999998</v>
      </c>
      <c r="U741" s="6">
        <f t="shared" si="819"/>
        <v>0</v>
      </c>
      <c r="V741" s="6">
        <f t="shared" si="820"/>
        <v>217.28546099999997</v>
      </c>
      <c r="W741" s="20">
        <f t="shared" si="821"/>
        <v>217.28546099999997</v>
      </c>
      <c r="X741" s="6">
        <f t="shared" si="822"/>
        <v>0</v>
      </c>
      <c r="Y741" s="6">
        <f t="shared" si="823"/>
        <v>1927.6845389999999</v>
      </c>
      <c r="Z741" s="20">
        <f t="shared" si="824"/>
        <v>1927.6845389999999</v>
      </c>
      <c r="AA741" s="25">
        <f t="shared" si="825"/>
        <v>0</v>
      </c>
      <c r="AB741" s="25">
        <f t="shared" si="826"/>
        <v>2918.6299999999997</v>
      </c>
      <c r="AC741" s="25">
        <f t="shared" si="827"/>
        <v>2918.6299999999997</v>
      </c>
      <c r="AD741" s="25">
        <f t="shared" si="828"/>
        <v>0</v>
      </c>
      <c r="AE741" s="25">
        <f t="shared" si="829"/>
        <v>295.65721899999994</v>
      </c>
      <c r="AF741" s="25">
        <f t="shared" si="830"/>
        <v>295.65721899999994</v>
      </c>
      <c r="AG741" s="25">
        <f t="shared" si="831"/>
        <v>0</v>
      </c>
      <c r="AH741" s="25">
        <f t="shared" si="832"/>
        <v>2622.9727809999995</v>
      </c>
      <c r="AI741" s="25">
        <f t="shared" si="833"/>
        <v>2622.9727809999995</v>
      </c>
      <c r="AJ741" s="19" t="s">
        <v>52</v>
      </c>
    </row>
    <row r="742" spans="1:36" outlineLevel="3" x14ac:dyDescent="0.25">
      <c r="A742" s="102" t="s">
        <v>150</v>
      </c>
      <c r="B742" s="10"/>
      <c r="C742" s="10">
        <v>69.33</v>
      </c>
      <c r="N742" s="23">
        <f t="shared" si="814"/>
        <v>69.33</v>
      </c>
      <c r="O742" s="23">
        <f t="shared" si="815"/>
        <v>69.33</v>
      </c>
      <c r="P742" s="129"/>
      <c r="Q742" s="130">
        <v>0.1013</v>
      </c>
      <c r="R742" s="11">
        <f t="shared" si="816"/>
        <v>0</v>
      </c>
      <c r="S742" s="6">
        <f t="shared" si="817"/>
        <v>69.33</v>
      </c>
      <c r="T742" s="20">
        <f t="shared" si="818"/>
        <v>69.33</v>
      </c>
      <c r="U742" s="6">
        <f t="shared" si="819"/>
        <v>0</v>
      </c>
      <c r="V742" s="6">
        <f t="shared" si="820"/>
        <v>7.023129</v>
      </c>
      <c r="W742" s="20">
        <f t="shared" si="821"/>
        <v>7.023129</v>
      </c>
      <c r="X742" s="6">
        <f t="shared" si="822"/>
        <v>0</v>
      </c>
      <c r="Y742" s="6">
        <f t="shared" si="823"/>
        <v>62.306871000000001</v>
      </c>
      <c r="Z742" s="20">
        <f t="shared" si="824"/>
        <v>62.306871000000001</v>
      </c>
      <c r="AA742" s="25">
        <f t="shared" si="825"/>
        <v>0</v>
      </c>
      <c r="AB742" s="25">
        <f t="shared" si="826"/>
        <v>69.33</v>
      </c>
      <c r="AC742" s="25">
        <f t="shared" si="827"/>
        <v>69.33</v>
      </c>
      <c r="AD742" s="25">
        <f t="shared" si="828"/>
        <v>0</v>
      </c>
      <c r="AE742" s="25">
        <f t="shared" si="829"/>
        <v>7.023129</v>
      </c>
      <c r="AF742" s="25">
        <f t="shared" si="830"/>
        <v>7.023129</v>
      </c>
      <c r="AG742" s="25">
        <f t="shared" si="831"/>
        <v>0</v>
      </c>
      <c r="AH742" s="25">
        <f t="shared" si="832"/>
        <v>62.306871000000001</v>
      </c>
      <c r="AI742" s="25">
        <f t="shared" si="833"/>
        <v>62.306871000000001</v>
      </c>
      <c r="AJ742" s="19" t="s">
        <v>52</v>
      </c>
    </row>
    <row r="743" spans="1:36" outlineLevel="3" x14ac:dyDescent="0.25">
      <c r="A743" s="102" t="s">
        <v>150</v>
      </c>
      <c r="B743" s="10">
        <v>1989.64</v>
      </c>
      <c r="C743" s="10">
        <v>2638.31</v>
      </c>
      <c r="N743" s="23">
        <f t="shared" si="814"/>
        <v>2638.31</v>
      </c>
      <c r="O743" s="23">
        <f t="shared" si="815"/>
        <v>4627.95</v>
      </c>
      <c r="P743" s="129"/>
      <c r="Q743" s="130">
        <v>0.1013</v>
      </c>
      <c r="R743" s="11">
        <f t="shared" si="816"/>
        <v>0</v>
      </c>
      <c r="S743" s="6">
        <f t="shared" si="817"/>
        <v>2638.31</v>
      </c>
      <c r="T743" s="20">
        <f t="shared" si="818"/>
        <v>2638.31</v>
      </c>
      <c r="U743" s="6">
        <f t="shared" si="819"/>
        <v>0</v>
      </c>
      <c r="V743" s="6">
        <f t="shared" si="820"/>
        <v>267.26080300000001</v>
      </c>
      <c r="W743" s="20">
        <f t="shared" si="821"/>
        <v>267.26080300000001</v>
      </c>
      <c r="X743" s="6">
        <f t="shared" si="822"/>
        <v>0</v>
      </c>
      <c r="Y743" s="6">
        <f t="shared" si="823"/>
        <v>2371.0491969999998</v>
      </c>
      <c r="Z743" s="20">
        <f t="shared" si="824"/>
        <v>2371.0491969999998</v>
      </c>
      <c r="AA743" s="25">
        <f t="shared" si="825"/>
        <v>0</v>
      </c>
      <c r="AB743" s="25">
        <f t="shared" si="826"/>
        <v>4627.95</v>
      </c>
      <c r="AC743" s="25">
        <f t="shared" si="827"/>
        <v>4627.95</v>
      </c>
      <c r="AD743" s="25">
        <f t="shared" si="828"/>
        <v>0</v>
      </c>
      <c r="AE743" s="25">
        <f t="shared" si="829"/>
        <v>468.81133499999999</v>
      </c>
      <c r="AF743" s="25">
        <f t="shared" si="830"/>
        <v>468.81133499999999</v>
      </c>
      <c r="AG743" s="25">
        <f t="shared" si="831"/>
        <v>0</v>
      </c>
      <c r="AH743" s="25">
        <f t="shared" si="832"/>
        <v>4159.1386649999995</v>
      </c>
      <c r="AI743" s="25">
        <f t="shared" si="833"/>
        <v>4159.1386649999995</v>
      </c>
      <c r="AJ743" s="19" t="s">
        <v>52</v>
      </c>
    </row>
    <row r="744" spans="1:36" outlineLevel="3" x14ac:dyDescent="0.25">
      <c r="A744" s="102" t="s">
        <v>150</v>
      </c>
      <c r="B744" s="10"/>
      <c r="C744" s="10">
        <v>158.13</v>
      </c>
      <c r="N744" s="23">
        <f t="shared" si="814"/>
        <v>158.13</v>
      </c>
      <c r="O744" s="23">
        <f t="shared" si="815"/>
        <v>158.13</v>
      </c>
      <c r="P744" s="129"/>
      <c r="Q744" s="130">
        <v>0.1013</v>
      </c>
      <c r="R744" s="11">
        <f t="shared" si="816"/>
        <v>0</v>
      </c>
      <c r="S744" s="6">
        <f t="shared" si="817"/>
        <v>158.13</v>
      </c>
      <c r="T744" s="20">
        <f t="shared" si="818"/>
        <v>158.13</v>
      </c>
      <c r="U744" s="6">
        <f t="shared" si="819"/>
        <v>0</v>
      </c>
      <c r="V744" s="6">
        <f t="shared" si="820"/>
        <v>16.018568999999999</v>
      </c>
      <c r="W744" s="20">
        <f t="shared" si="821"/>
        <v>16.018568999999999</v>
      </c>
      <c r="X744" s="6">
        <f t="shared" si="822"/>
        <v>0</v>
      </c>
      <c r="Y744" s="6">
        <f t="shared" si="823"/>
        <v>142.11143099999998</v>
      </c>
      <c r="Z744" s="20">
        <f t="shared" si="824"/>
        <v>142.11143099999998</v>
      </c>
      <c r="AA744" s="25">
        <f t="shared" si="825"/>
        <v>0</v>
      </c>
      <c r="AB744" s="25">
        <f t="shared" si="826"/>
        <v>158.13</v>
      </c>
      <c r="AC744" s="25">
        <f t="shared" si="827"/>
        <v>158.13</v>
      </c>
      <c r="AD744" s="25">
        <f t="shared" si="828"/>
        <v>0</v>
      </c>
      <c r="AE744" s="25">
        <f t="shared" si="829"/>
        <v>16.018568999999999</v>
      </c>
      <c r="AF744" s="25">
        <f t="shared" si="830"/>
        <v>16.018568999999999</v>
      </c>
      <c r="AG744" s="25">
        <f t="shared" si="831"/>
        <v>0</v>
      </c>
      <c r="AH744" s="25">
        <f t="shared" si="832"/>
        <v>142.11143099999998</v>
      </c>
      <c r="AI744" s="25">
        <f t="shared" si="833"/>
        <v>142.11143099999998</v>
      </c>
      <c r="AJ744" s="19" t="s">
        <v>52</v>
      </c>
    </row>
    <row r="745" spans="1:36" outlineLevel="3" x14ac:dyDescent="0.25">
      <c r="A745" s="102" t="s">
        <v>150</v>
      </c>
      <c r="B745" s="10">
        <v>803.24</v>
      </c>
      <c r="C745" s="10">
        <v>334.13</v>
      </c>
      <c r="N745" s="23">
        <f t="shared" si="814"/>
        <v>334.13</v>
      </c>
      <c r="O745" s="23">
        <f t="shared" si="815"/>
        <v>1137.3699999999999</v>
      </c>
      <c r="P745" s="129"/>
      <c r="Q745" s="130">
        <v>0.1013</v>
      </c>
      <c r="R745" s="11">
        <f t="shared" si="816"/>
        <v>0</v>
      </c>
      <c r="S745" s="6">
        <f t="shared" si="817"/>
        <v>334.13</v>
      </c>
      <c r="T745" s="20">
        <f t="shared" si="818"/>
        <v>334.13</v>
      </c>
      <c r="U745" s="6">
        <f t="shared" si="819"/>
        <v>0</v>
      </c>
      <c r="V745" s="6">
        <f t="shared" si="820"/>
        <v>33.847369</v>
      </c>
      <c r="W745" s="20">
        <f t="shared" si="821"/>
        <v>33.847369</v>
      </c>
      <c r="X745" s="6">
        <f t="shared" si="822"/>
        <v>0</v>
      </c>
      <c r="Y745" s="6">
        <f t="shared" si="823"/>
        <v>300.28263099999998</v>
      </c>
      <c r="Z745" s="20">
        <f t="shared" si="824"/>
        <v>300.28263099999998</v>
      </c>
      <c r="AA745" s="25">
        <f t="shared" si="825"/>
        <v>0</v>
      </c>
      <c r="AB745" s="25">
        <f t="shared" si="826"/>
        <v>1137.3699999999999</v>
      </c>
      <c r="AC745" s="25">
        <f t="shared" si="827"/>
        <v>1137.3699999999999</v>
      </c>
      <c r="AD745" s="25">
        <f t="shared" si="828"/>
        <v>0</v>
      </c>
      <c r="AE745" s="25">
        <f t="shared" si="829"/>
        <v>115.21558099999999</v>
      </c>
      <c r="AF745" s="25">
        <f t="shared" si="830"/>
        <v>115.21558099999999</v>
      </c>
      <c r="AG745" s="25">
        <f t="shared" si="831"/>
        <v>0</v>
      </c>
      <c r="AH745" s="25">
        <f t="shared" si="832"/>
        <v>1022.154419</v>
      </c>
      <c r="AI745" s="25">
        <f t="shared" si="833"/>
        <v>1022.154419</v>
      </c>
      <c r="AJ745" s="19" t="s">
        <v>52</v>
      </c>
    </row>
    <row r="746" spans="1:36" outlineLevel="3" x14ac:dyDescent="0.25">
      <c r="A746" s="102" t="s">
        <v>150</v>
      </c>
      <c r="B746" s="10">
        <v>18</v>
      </c>
      <c r="C746" s="10"/>
      <c r="N746" s="23">
        <f t="shared" si="814"/>
        <v>0</v>
      </c>
      <c r="O746" s="23">
        <f t="shared" si="815"/>
        <v>18</v>
      </c>
      <c r="P746" s="129"/>
      <c r="Q746" s="130">
        <v>0.1013</v>
      </c>
      <c r="R746" s="11">
        <f t="shared" si="816"/>
        <v>0</v>
      </c>
      <c r="S746" s="6">
        <f t="shared" si="817"/>
        <v>0</v>
      </c>
      <c r="T746" s="20">
        <f t="shared" si="818"/>
        <v>0</v>
      </c>
      <c r="U746" s="6">
        <f t="shared" si="819"/>
        <v>0</v>
      </c>
      <c r="V746" s="6">
        <f t="shared" si="820"/>
        <v>0</v>
      </c>
      <c r="W746" s="20">
        <f t="shared" si="821"/>
        <v>0</v>
      </c>
      <c r="X746" s="6">
        <f t="shared" si="822"/>
        <v>0</v>
      </c>
      <c r="Y746" s="6">
        <f t="shared" si="823"/>
        <v>0</v>
      </c>
      <c r="Z746" s="20">
        <f t="shared" si="824"/>
        <v>0</v>
      </c>
      <c r="AA746" s="25">
        <f t="shared" si="825"/>
        <v>0</v>
      </c>
      <c r="AB746" s="25">
        <f t="shared" si="826"/>
        <v>18</v>
      </c>
      <c r="AC746" s="25">
        <f t="shared" si="827"/>
        <v>18</v>
      </c>
      <c r="AD746" s="25">
        <f t="shared" si="828"/>
        <v>0</v>
      </c>
      <c r="AE746" s="25">
        <f t="shared" si="829"/>
        <v>1.8233999999999999</v>
      </c>
      <c r="AF746" s="25">
        <f t="shared" si="830"/>
        <v>1.8233999999999999</v>
      </c>
      <c r="AG746" s="25">
        <f t="shared" si="831"/>
        <v>0</v>
      </c>
      <c r="AH746" s="25">
        <f t="shared" si="832"/>
        <v>16.176600000000001</v>
      </c>
      <c r="AI746" s="25">
        <f t="shared" si="833"/>
        <v>16.176600000000001</v>
      </c>
      <c r="AJ746" s="19" t="s">
        <v>52</v>
      </c>
    </row>
    <row r="747" spans="1:36" outlineLevel="3" x14ac:dyDescent="0.25">
      <c r="A747" s="102" t="s">
        <v>150</v>
      </c>
      <c r="B747" s="10">
        <v>76970.62</v>
      </c>
      <c r="C747" s="10">
        <v>72480.639999999999</v>
      </c>
      <c r="N747" s="23">
        <f t="shared" si="814"/>
        <v>72480.639999999999</v>
      </c>
      <c r="O747" s="23">
        <f t="shared" si="815"/>
        <v>149451.26</v>
      </c>
      <c r="P747" s="129"/>
      <c r="Q747" s="130">
        <v>0.1013</v>
      </c>
      <c r="R747" s="11">
        <f t="shared" si="816"/>
        <v>0</v>
      </c>
      <c r="S747" s="6">
        <f t="shared" si="817"/>
        <v>72480.639999999999</v>
      </c>
      <c r="T747" s="20">
        <f t="shared" si="818"/>
        <v>72480.639999999999</v>
      </c>
      <c r="U747" s="6">
        <f t="shared" si="819"/>
        <v>0</v>
      </c>
      <c r="V747" s="6">
        <f t="shared" si="820"/>
        <v>7342.2888320000002</v>
      </c>
      <c r="W747" s="20">
        <f t="shared" si="821"/>
        <v>7342.2888320000002</v>
      </c>
      <c r="X747" s="6">
        <f t="shared" si="822"/>
        <v>0</v>
      </c>
      <c r="Y747" s="6">
        <f t="shared" si="823"/>
        <v>65138.351168000001</v>
      </c>
      <c r="Z747" s="20">
        <f t="shared" si="824"/>
        <v>65138.351168000001</v>
      </c>
      <c r="AA747" s="25">
        <f t="shared" si="825"/>
        <v>0</v>
      </c>
      <c r="AB747" s="25">
        <f t="shared" si="826"/>
        <v>149451.26</v>
      </c>
      <c r="AC747" s="25">
        <f t="shared" si="827"/>
        <v>149451.26</v>
      </c>
      <c r="AD747" s="25">
        <f t="shared" si="828"/>
        <v>0</v>
      </c>
      <c r="AE747" s="25">
        <f t="shared" si="829"/>
        <v>15139.412638000002</v>
      </c>
      <c r="AF747" s="25">
        <f t="shared" si="830"/>
        <v>15139.412638000002</v>
      </c>
      <c r="AG747" s="25">
        <f t="shared" si="831"/>
        <v>0</v>
      </c>
      <c r="AH747" s="25">
        <f t="shared" si="832"/>
        <v>134311.847362</v>
      </c>
      <c r="AI747" s="25">
        <f t="shared" si="833"/>
        <v>134311.847362</v>
      </c>
      <c r="AJ747" s="19" t="s">
        <v>52</v>
      </c>
    </row>
    <row r="748" spans="1:36" outlineLevel="3" x14ac:dyDescent="0.25">
      <c r="A748" s="102" t="s">
        <v>150</v>
      </c>
      <c r="B748" s="10">
        <v>341.9</v>
      </c>
      <c r="C748" s="10"/>
      <c r="N748" s="23">
        <f t="shared" si="814"/>
        <v>0</v>
      </c>
      <c r="O748" s="23">
        <f t="shared" si="815"/>
        <v>341.9</v>
      </c>
      <c r="P748" s="129"/>
      <c r="Q748" s="130">
        <v>0.1013</v>
      </c>
      <c r="R748" s="11">
        <f t="shared" si="816"/>
        <v>0</v>
      </c>
      <c r="S748" s="6">
        <f t="shared" si="817"/>
        <v>0</v>
      </c>
      <c r="T748" s="20">
        <f t="shared" si="818"/>
        <v>0</v>
      </c>
      <c r="U748" s="6">
        <f t="shared" si="819"/>
        <v>0</v>
      </c>
      <c r="V748" s="6">
        <f t="shared" si="820"/>
        <v>0</v>
      </c>
      <c r="W748" s="20">
        <f t="shared" si="821"/>
        <v>0</v>
      </c>
      <c r="X748" s="6">
        <f t="shared" si="822"/>
        <v>0</v>
      </c>
      <c r="Y748" s="6">
        <f t="shared" si="823"/>
        <v>0</v>
      </c>
      <c r="Z748" s="20">
        <f t="shared" si="824"/>
        <v>0</v>
      </c>
      <c r="AA748" s="25">
        <f t="shared" si="825"/>
        <v>0</v>
      </c>
      <c r="AB748" s="25">
        <f t="shared" si="826"/>
        <v>341.9</v>
      </c>
      <c r="AC748" s="25">
        <f t="shared" si="827"/>
        <v>341.9</v>
      </c>
      <c r="AD748" s="25">
        <f t="shared" si="828"/>
        <v>0</v>
      </c>
      <c r="AE748" s="25">
        <f t="shared" si="829"/>
        <v>34.63447</v>
      </c>
      <c r="AF748" s="25">
        <f t="shared" si="830"/>
        <v>34.63447</v>
      </c>
      <c r="AG748" s="25">
        <f t="shared" si="831"/>
        <v>0</v>
      </c>
      <c r="AH748" s="25">
        <f t="shared" si="832"/>
        <v>307.26552999999996</v>
      </c>
      <c r="AI748" s="25">
        <f t="shared" si="833"/>
        <v>307.26552999999996</v>
      </c>
      <c r="AJ748" s="19" t="s">
        <v>52</v>
      </c>
    </row>
    <row r="749" spans="1:36" outlineLevel="3" x14ac:dyDescent="0.25">
      <c r="A749" s="102" t="s">
        <v>150</v>
      </c>
      <c r="B749" s="10">
        <v>392819.33</v>
      </c>
      <c r="C749" s="10">
        <v>400093.86</v>
      </c>
      <c r="N749" s="23">
        <f t="shared" si="814"/>
        <v>400093.86</v>
      </c>
      <c r="O749" s="23">
        <f t="shared" si="815"/>
        <v>792913.19</v>
      </c>
      <c r="P749" s="129"/>
      <c r="Q749" s="130">
        <v>0.1013</v>
      </c>
      <c r="R749" s="11">
        <f t="shared" si="816"/>
        <v>0</v>
      </c>
      <c r="S749" s="6">
        <f t="shared" si="817"/>
        <v>400093.86</v>
      </c>
      <c r="T749" s="20">
        <f t="shared" si="818"/>
        <v>400093.86</v>
      </c>
      <c r="U749" s="6">
        <f t="shared" si="819"/>
        <v>0</v>
      </c>
      <c r="V749" s="6">
        <f t="shared" si="820"/>
        <v>40529.508018</v>
      </c>
      <c r="W749" s="20">
        <f t="shared" si="821"/>
        <v>40529.508018</v>
      </c>
      <c r="X749" s="6">
        <f t="shared" si="822"/>
        <v>0</v>
      </c>
      <c r="Y749" s="6">
        <f t="shared" si="823"/>
        <v>359564.35198199999</v>
      </c>
      <c r="Z749" s="20">
        <f t="shared" si="824"/>
        <v>359564.35198199999</v>
      </c>
      <c r="AA749" s="25">
        <f t="shared" si="825"/>
        <v>0</v>
      </c>
      <c r="AB749" s="25">
        <f t="shared" si="826"/>
        <v>792913.19</v>
      </c>
      <c r="AC749" s="25">
        <f t="shared" si="827"/>
        <v>792913.19</v>
      </c>
      <c r="AD749" s="25">
        <f t="shared" si="828"/>
        <v>0</v>
      </c>
      <c r="AE749" s="25">
        <f t="shared" si="829"/>
        <v>80322.106146999999</v>
      </c>
      <c r="AF749" s="25">
        <f t="shared" si="830"/>
        <v>80322.106146999999</v>
      </c>
      <c r="AG749" s="25">
        <f t="shared" si="831"/>
        <v>0</v>
      </c>
      <c r="AH749" s="25">
        <f t="shared" si="832"/>
        <v>712591.08385299996</v>
      </c>
      <c r="AI749" s="25">
        <f t="shared" si="833"/>
        <v>712591.08385299996</v>
      </c>
      <c r="AJ749" s="19" t="s">
        <v>52</v>
      </c>
    </row>
    <row r="750" spans="1:36" outlineLevel="3" x14ac:dyDescent="0.25">
      <c r="A750" s="102" t="s">
        <v>150</v>
      </c>
      <c r="B750" s="10">
        <v>85630.49</v>
      </c>
      <c r="C750" s="10">
        <v>71905.05</v>
      </c>
      <c r="N750" s="23">
        <f t="shared" si="814"/>
        <v>71905.05</v>
      </c>
      <c r="O750" s="23">
        <f t="shared" si="815"/>
        <v>157535.54</v>
      </c>
      <c r="P750" s="129"/>
      <c r="Q750" s="130">
        <v>0.1013</v>
      </c>
      <c r="R750" s="11">
        <f t="shared" si="816"/>
        <v>0</v>
      </c>
      <c r="S750" s="6">
        <f t="shared" si="817"/>
        <v>71905.05</v>
      </c>
      <c r="T750" s="20">
        <f t="shared" si="818"/>
        <v>71905.05</v>
      </c>
      <c r="U750" s="6">
        <f t="shared" si="819"/>
        <v>0</v>
      </c>
      <c r="V750" s="6">
        <f t="shared" si="820"/>
        <v>7283.981565</v>
      </c>
      <c r="W750" s="20">
        <f t="shared" si="821"/>
        <v>7283.981565</v>
      </c>
      <c r="X750" s="6">
        <f t="shared" si="822"/>
        <v>0</v>
      </c>
      <c r="Y750" s="6">
        <f t="shared" si="823"/>
        <v>64621.068435000001</v>
      </c>
      <c r="Z750" s="20">
        <f t="shared" si="824"/>
        <v>64621.068435000001</v>
      </c>
      <c r="AA750" s="25">
        <f t="shared" si="825"/>
        <v>0</v>
      </c>
      <c r="AB750" s="25">
        <f t="shared" si="826"/>
        <v>157535.54</v>
      </c>
      <c r="AC750" s="25">
        <f t="shared" si="827"/>
        <v>157535.54</v>
      </c>
      <c r="AD750" s="25">
        <f t="shared" si="828"/>
        <v>0</v>
      </c>
      <c r="AE750" s="25">
        <f t="shared" si="829"/>
        <v>15958.350202000001</v>
      </c>
      <c r="AF750" s="25">
        <f t="shared" si="830"/>
        <v>15958.350202000001</v>
      </c>
      <c r="AG750" s="25">
        <f t="shared" si="831"/>
        <v>0</v>
      </c>
      <c r="AH750" s="25">
        <f t="shared" si="832"/>
        <v>141577.18979800001</v>
      </c>
      <c r="AI750" s="25">
        <f t="shared" si="833"/>
        <v>141577.18979800001</v>
      </c>
      <c r="AJ750" s="19" t="s">
        <v>52</v>
      </c>
    </row>
    <row r="751" spans="1:36" outlineLevel="3" x14ac:dyDescent="0.25">
      <c r="A751" s="102" t="s">
        <v>150</v>
      </c>
      <c r="B751" s="10"/>
      <c r="C751" s="10">
        <v>300</v>
      </c>
      <c r="N751" s="23">
        <f t="shared" si="814"/>
        <v>300</v>
      </c>
      <c r="O751" s="23">
        <f t="shared" si="815"/>
        <v>300</v>
      </c>
      <c r="P751" s="129"/>
      <c r="Q751" s="130">
        <v>0.1013</v>
      </c>
      <c r="R751" s="11">
        <f t="shared" si="816"/>
        <v>0</v>
      </c>
      <c r="S751" s="6">
        <f t="shared" si="817"/>
        <v>300</v>
      </c>
      <c r="T751" s="20">
        <f t="shared" si="818"/>
        <v>300</v>
      </c>
      <c r="U751" s="6">
        <f t="shared" si="819"/>
        <v>0</v>
      </c>
      <c r="V751" s="6">
        <f t="shared" si="820"/>
        <v>30.39</v>
      </c>
      <c r="W751" s="20">
        <f t="shared" si="821"/>
        <v>30.39</v>
      </c>
      <c r="X751" s="6">
        <f t="shared" si="822"/>
        <v>0</v>
      </c>
      <c r="Y751" s="6">
        <f t="shared" si="823"/>
        <v>269.61</v>
      </c>
      <c r="Z751" s="20">
        <f t="shared" si="824"/>
        <v>269.61</v>
      </c>
      <c r="AA751" s="25">
        <f t="shared" si="825"/>
        <v>0</v>
      </c>
      <c r="AB751" s="25">
        <f t="shared" si="826"/>
        <v>300</v>
      </c>
      <c r="AC751" s="25">
        <f t="shared" si="827"/>
        <v>300</v>
      </c>
      <c r="AD751" s="25">
        <f t="shared" si="828"/>
        <v>0</v>
      </c>
      <c r="AE751" s="25">
        <f t="shared" si="829"/>
        <v>30.39</v>
      </c>
      <c r="AF751" s="25">
        <f t="shared" si="830"/>
        <v>30.39</v>
      </c>
      <c r="AG751" s="25">
        <f t="shared" si="831"/>
        <v>0</v>
      </c>
      <c r="AH751" s="25">
        <f t="shared" si="832"/>
        <v>269.61</v>
      </c>
      <c r="AI751" s="25">
        <f t="shared" si="833"/>
        <v>269.61</v>
      </c>
      <c r="AJ751" s="19" t="s">
        <v>52</v>
      </c>
    </row>
    <row r="752" spans="1:36" outlineLevel="3" x14ac:dyDescent="0.25">
      <c r="A752" s="102" t="s">
        <v>150</v>
      </c>
      <c r="B752" s="10">
        <v>101774.75</v>
      </c>
      <c r="C752" s="10"/>
      <c r="N752" s="23">
        <f t="shared" si="814"/>
        <v>0</v>
      </c>
      <c r="O752" s="23">
        <f t="shared" si="815"/>
        <v>101774.75</v>
      </c>
      <c r="P752" s="129"/>
      <c r="Q752" s="130">
        <v>0.1013</v>
      </c>
      <c r="R752" s="11">
        <f t="shared" si="816"/>
        <v>0</v>
      </c>
      <c r="S752" s="6">
        <f t="shared" si="817"/>
        <v>0</v>
      </c>
      <c r="T752" s="20">
        <f t="shared" si="818"/>
        <v>0</v>
      </c>
      <c r="U752" s="6">
        <f t="shared" si="819"/>
        <v>0</v>
      </c>
      <c r="V752" s="6">
        <f t="shared" si="820"/>
        <v>0</v>
      </c>
      <c r="W752" s="20">
        <f t="shared" si="821"/>
        <v>0</v>
      </c>
      <c r="X752" s="6">
        <f t="shared" si="822"/>
        <v>0</v>
      </c>
      <c r="Y752" s="6">
        <f t="shared" si="823"/>
        <v>0</v>
      </c>
      <c r="Z752" s="20">
        <f t="shared" si="824"/>
        <v>0</v>
      </c>
      <c r="AA752" s="25">
        <f t="shared" si="825"/>
        <v>0</v>
      </c>
      <c r="AB752" s="25">
        <f t="shared" si="826"/>
        <v>101774.75</v>
      </c>
      <c r="AC752" s="25">
        <f t="shared" si="827"/>
        <v>101774.75</v>
      </c>
      <c r="AD752" s="25">
        <f t="shared" si="828"/>
        <v>0</v>
      </c>
      <c r="AE752" s="25">
        <f t="shared" si="829"/>
        <v>10309.782175</v>
      </c>
      <c r="AF752" s="25">
        <f t="shared" si="830"/>
        <v>10309.782175</v>
      </c>
      <c r="AG752" s="25">
        <f t="shared" si="831"/>
        <v>0</v>
      </c>
      <c r="AH752" s="25">
        <f t="shared" si="832"/>
        <v>91464.967825</v>
      </c>
      <c r="AI752" s="25">
        <f t="shared" si="833"/>
        <v>91464.967825</v>
      </c>
      <c r="AJ752" s="19" t="s">
        <v>52</v>
      </c>
    </row>
    <row r="753" spans="1:36" outlineLevel="3" x14ac:dyDescent="0.25">
      <c r="A753" s="102" t="s">
        <v>150</v>
      </c>
      <c r="B753" s="10">
        <v>-2881.46</v>
      </c>
      <c r="C753" s="10">
        <v>-3159.85</v>
      </c>
      <c r="N753" s="23">
        <f t="shared" si="814"/>
        <v>-3159.85</v>
      </c>
      <c r="O753" s="23">
        <f t="shared" si="815"/>
        <v>-6041.3099999999995</v>
      </c>
      <c r="P753" s="129"/>
      <c r="Q753" s="130">
        <v>0.1013</v>
      </c>
      <c r="R753" s="11">
        <f t="shared" si="816"/>
        <v>0</v>
      </c>
      <c r="S753" s="6">
        <f t="shared" si="817"/>
        <v>-3159.85</v>
      </c>
      <c r="T753" s="20">
        <f t="shared" si="818"/>
        <v>-3159.85</v>
      </c>
      <c r="U753" s="6">
        <f t="shared" si="819"/>
        <v>0</v>
      </c>
      <c r="V753" s="6">
        <f t="shared" si="820"/>
        <v>-320.092805</v>
      </c>
      <c r="W753" s="20">
        <f t="shared" si="821"/>
        <v>-320.092805</v>
      </c>
      <c r="X753" s="6">
        <f t="shared" si="822"/>
        <v>0</v>
      </c>
      <c r="Y753" s="6">
        <f t="shared" si="823"/>
        <v>-2839.7571950000001</v>
      </c>
      <c r="Z753" s="20">
        <f t="shared" si="824"/>
        <v>-2839.7571950000001</v>
      </c>
      <c r="AA753" s="25">
        <f t="shared" si="825"/>
        <v>0</v>
      </c>
      <c r="AB753" s="25">
        <f t="shared" si="826"/>
        <v>-6041.3099999999995</v>
      </c>
      <c r="AC753" s="25">
        <f t="shared" si="827"/>
        <v>-6041.3099999999995</v>
      </c>
      <c r="AD753" s="25">
        <f t="shared" si="828"/>
        <v>0</v>
      </c>
      <c r="AE753" s="25">
        <f t="shared" si="829"/>
        <v>-611.98470299999997</v>
      </c>
      <c r="AF753" s="25">
        <f t="shared" si="830"/>
        <v>-611.98470299999997</v>
      </c>
      <c r="AG753" s="25">
        <f t="shared" si="831"/>
        <v>0</v>
      </c>
      <c r="AH753" s="25">
        <f t="shared" si="832"/>
        <v>-5429.3252969999994</v>
      </c>
      <c r="AI753" s="25">
        <f t="shared" si="833"/>
        <v>-5429.3252969999994</v>
      </c>
      <c r="AJ753" s="19" t="s">
        <v>52</v>
      </c>
    </row>
    <row r="754" spans="1:36" outlineLevel="2" x14ac:dyDescent="0.25">
      <c r="A754" s="102"/>
      <c r="B754" s="108"/>
      <c r="C754" s="108"/>
      <c r="D754" s="101"/>
      <c r="E754" s="101"/>
      <c r="F754" s="101"/>
      <c r="G754" s="101"/>
      <c r="H754" s="101"/>
      <c r="I754" s="101"/>
      <c r="J754" s="101"/>
      <c r="K754" s="101"/>
      <c r="L754" s="101"/>
      <c r="M754" s="101"/>
      <c r="N754" s="109"/>
      <c r="O754" s="109"/>
      <c r="P754" s="129"/>
      <c r="Q754" s="130"/>
      <c r="R754" s="11">
        <f t="shared" ref="R754:Z754" si="834">SUBTOTAL(9,R631:R753)</f>
        <v>0</v>
      </c>
      <c r="S754" s="6">
        <f t="shared" si="834"/>
        <v>3830737.4399999985</v>
      </c>
      <c r="T754" s="20">
        <f t="shared" si="834"/>
        <v>3830737.4399999985</v>
      </c>
      <c r="U754" s="6">
        <f t="shared" si="834"/>
        <v>0</v>
      </c>
      <c r="V754" s="6">
        <f t="shared" si="834"/>
        <v>388053.70267199998</v>
      </c>
      <c r="W754" s="20">
        <f t="shared" si="834"/>
        <v>388053.70267199998</v>
      </c>
      <c r="X754" s="6">
        <f t="shared" si="834"/>
        <v>0</v>
      </c>
      <c r="Y754" s="6">
        <f t="shared" si="834"/>
        <v>3442683.737327999</v>
      </c>
      <c r="Z754" s="20">
        <f t="shared" si="834"/>
        <v>3442683.737327999</v>
      </c>
      <c r="AA754" s="25"/>
      <c r="AB754" s="25"/>
      <c r="AC754" s="25"/>
      <c r="AD754" s="25"/>
      <c r="AE754" s="25"/>
      <c r="AF754" s="25"/>
      <c r="AG754" s="25"/>
      <c r="AH754" s="25"/>
      <c r="AI754" s="25"/>
      <c r="AJ754" s="131" t="s">
        <v>268</v>
      </c>
    </row>
    <row r="755" spans="1:36" outlineLevel="3" x14ac:dyDescent="0.25">
      <c r="A755" s="102" t="s">
        <v>150</v>
      </c>
      <c r="B755" s="10">
        <v>754</v>
      </c>
      <c r="C755" s="10">
        <v>754</v>
      </c>
      <c r="N755" s="23">
        <f t="shared" ref="N755:N776" si="835">C755</f>
        <v>754</v>
      </c>
      <c r="O755" s="23">
        <f t="shared" ref="O755:O776" si="836">SUM(B755:M755)</f>
        <v>1508</v>
      </c>
      <c r="P755" s="129"/>
      <c r="Q755" s="130">
        <v>0.1086</v>
      </c>
      <c r="R755" s="11">
        <f t="shared" ref="R755:R776" si="837">IF(LEFT(AJ755,6)="Direct",N755,0)</f>
        <v>0</v>
      </c>
      <c r="S755" s="6">
        <f t="shared" ref="S755:S776" si="838">N755-R755</f>
        <v>754</v>
      </c>
      <c r="T755" s="20">
        <f t="shared" ref="T755:T776" si="839">R755+S755</f>
        <v>754</v>
      </c>
      <c r="U755" s="6">
        <f t="shared" ref="U755:U776" si="840">IF(LEFT(AJ755,9)="direct-wa", N755,0)</f>
        <v>0</v>
      </c>
      <c r="V755" s="6">
        <f t="shared" ref="V755:V776" si="841">IF(AJ755="direct-wa",0,N755*Q755)</f>
        <v>81.884399999999999</v>
      </c>
      <c r="W755" s="20">
        <f t="shared" ref="W755:W776" si="842">U755+V755</f>
        <v>81.884399999999999</v>
      </c>
      <c r="X755" s="6">
        <f t="shared" ref="X755:X776" si="843">IF(LEFT(AJ755,9)="direct-or",N755,0)</f>
        <v>0</v>
      </c>
      <c r="Y755" s="6">
        <f t="shared" ref="Y755:Y776" si="844">S755-V755</f>
        <v>672.11559999999997</v>
      </c>
      <c r="Z755" s="20">
        <f t="shared" ref="Z755:Z776" si="845">X755+Y755</f>
        <v>672.11559999999997</v>
      </c>
      <c r="AA755" s="25">
        <f t="shared" ref="AA755:AA776" si="846">IF(LEFT(AJ755,6)="Direct",O755,0)</f>
        <v>0</v>
      </c>
      <c r="AB755" s="25">
        <f t="shared" ref="AB755:AB776" si="847">O755-AA755</f>
        <v>1508</v>
      </c>
      <c r="AC755" s="25">
        <f t="shared" ref="AC755:AC776" si="848">AA755+AB755</f>
        <v>1508</v>
      </c>
      <c r="AD755" s="25">
        <f t="shared" ref="AD755:AD776" si="849">IF(LEFT(AJ755,9)="direct-wa", O755,0)</f>
        <v>0</v>
      </c>
      <c r="AE755" s="25">
        <f t="shared" ref="AE755:AE776" si="850">IF(AJ755="direct-wa",0,O755*Q755)</f>
        <v>163.7688</v>
      </c>
      <c r="AF755" s="25">
        <f t="shared" ref="AF755:AF776" si="851">AD755+AE755</f>
        <v>163.7688</v>
      </c>
      <c r="AG755" s="25">
        <f t="shared" ref="AG755:AG776" si="852">IF(LEFT(AJ755,9)="direct-or",O755,0)</f>
        <v>0</v>
      </c>
      <c r="AH755" s="25">
        <f t="shared" ref="AH755:AH776" si="853">AB755-AE755</f>
        <v>1344.2311999999999</v>
      </c>
      <c r="AI755" s="25">
        <f t="shared" ref="AI755:AI776" si="854">AG755+AH755</f>
        <v>1344.2311999999999</v>
      </c>
      <c r="AJ755" s="19" t="s">
        <v>60</v>
      </c>
    </row>
    <row r="756" spans="1:36" outlineLevel="3" x14ac:dyDescent="0.25">
      <c r="A756" s="102" t="s">
        <v>150</v>
      </c>
      <c r="B756" s="10">
        <v>-994.5</v>
      </c>
      <c r="C756" s="10"/>
      <c r="N756" s="23">
        <f t="shared" si="835"/>
        <v>0</v>
      </c>
      <c r="O756" s="23">
        <f t="shared" si="836"/>
        <v>-994.5</v>
      </c>
      <c r="P756" s="129"/>
      <c r="Q756" s="130">
        <v>0.1086</v>
      </c>
      <c r="R756" s="11">
        <f t="shared" si="837"/>
        <v>0</v>
      </c>
      <c r="S756" s="6">
        <f t="shared" si="838"/>
        <v>0</v>
      </c>
      <c r="T756" s="20">
        <f t="shared" si="839"/>
        <v>0</v>
      </c>
      <c r="U756" s="6">
        <f t="shared" si="840"/>
        <v>0</v>
      </c>
      <c r="V756" s="6">
        <f t="shared" si="841"/>
        <v>0</v>
      </c>
      <c r="W756" s="20">
        <f t="shared" si="842"/>
        <v>0</v>
      </c>
      <c r="X756" s="6">
        <f t="shared" si="843"/>
        <v>0</v>
      </c>
      <c r="Y756" s="6">
        <f t="shared" si="844"/>
        <v>0</v>
      </c>
      <c r="Z756" s="20">
        <f t="shared" si="845"/>
        <v>0</v>
      </c>
      <c r="AA756" s="25">
        <f t="shared" si="846"/>
        <v>0</v>
      </c>
      <c r="AB756" s="25">
        <f t="shared" si="847"/>
        <v>-994.5</v>
      </c>
      <c r="AC756" s="25">
        <f t="shared" si="848"/>
        <v>-994.5</v>
      </c>
      <c r="AD756" s="25">
        <f t="shared" si="849"/>
        <v>0</v>
      </c>
      <c r="AE756" s="25">
        <f t="shared" si="850"/>
        <v>-108.0027</v>
      </c>
      <c r="AF756" s="25">
        <f t="shared" si="851"/>
        <v>-108.0027</v>
      </c>
      <c r="AG756" s="25">
        <f t="shared" si="852"/>
        <v>0</v>
      </c>
      <c r="AH756" s="25">
        <f t="shared" si="853"/>
        <v>-886.4973</v>
      </c>
      <c r="AI756" s="25">
        <f t="shared" si="854"/>
        <v>-886.4973</v>
      </c>
      <c r="AJ756" s="19" t="s">
        <v>60</v>
      </c>
    </row>
    <row r="757" spans="1:36" outlineLevel="3" x14ac:dyDescent="0.25">
      <c r="A757" s="102" t="s">
        <v>150</v>
      </c>
      <c r="B757" s="10"/>
      <c r="C757" s="10">
        <v>700</v>
      </c>
      <c r="N757" s="23">
        <f t="shared" si="835"/>
        <v>700</v>
      </c>
      <c r="O757" s="23">
        <f t="shared" si="836"/>
        <v>700</v>
      </c>
      <c r="P757" s="129"/>
      <c r="Q757" s="130">
        <v>0.1086</v>
      </c>
      <c r="R757" s="11">
        <f t="shared" si="837"/>
        <v>0</v>
      </c>
      <c r="S757" s="6">
        <f t="shared" si="838"/>
        <v>700</v>
      </c>
      <c r="T757" s="20">
        <f t="shared" si="839"/>
        <v>700</v>
      </c>
      <c r="U757" s="6">
        <f t="shared" si="840"/>
        <v>0</v>
      </c>
      <c r="V757" s="6">
        <f t="shared" si="841"/>
        <v>76.02</v>
      </c>
      <c r="W757" s="20">
        <f t="shared" si="842"/>
        <v>76.02</v>
      </c>
      <c r="X757" s="6">
        <f t="shared" si="843"/>
        <v>0</v>
      </c>
      <c r="Y757" s="6">
        <f t="shared" si="844"/>
        <v>623.98</v>
      </c>
      <c r="Z757" s="20">
        <f t="shared" si="845"/>
        <v>623.98</v>
      </c>
      <c r="AA757" s="25">
        <f t="shared" si="846"/>
        <v>0</v>
      </c>
      <c r="AB757" s="25">
        <f t="shared" si="847"/>
        <v>700</v>
      </c>
      <c r="AC757" s="25">
        <f t="shared" si="848"/>
        <v>700</v>
      </c>
      <c r="AD757" s="25">
        <f t="shared" si="849"/>
        <v>0</v>
      </c>
      <c r="AE757" s="25">
        <f t="shared" si="850"/>
        <v>76.02</v>
      </c>
      <c r="AF757" s="25">
        <f t="shared" si="851"/>
        <v>76.02</v>
      </c>
      <c r="AG757" s="25">
        <f t="shared" si="852"/>
        <v>0</v>
      </c>
      <c r="AH757" s="25">
        <f t="shared" si="853"/>
        <v>623.98</v>
      </c>
      <c r="AI757" s="25">
        <f t="shared" si="854"/>
        <v>623.98</v>
      </c>
      <c r="AJ757" s="19" t="s">
        <v>64</v>
      </c>
    </row>
    <row r="758" spans="1:36" outlineLevel="3" x14ac:dyDescent="0.25">
      <c r="A758" s="102" t="s">
        <v>150</v>
      </c>
      <c r="B758" s="10">
        <v>634.54999999999995</v>
      </c>
      <c r="C758" s="10">
        <v>2320.77</v>
      </c>
      <c r="N758" s="23">
        <f t="shared" si="835"/>
        <v>2320.77</v>
      </c>
      <c r="O758" s="23">
        <f t="shared" si="836"/>
        <v>2955.3199999999997</v>
      </c>
      <c r="P758" s="129"/>
      <c r="Q758" s="130">
        <v>0.1086</v>
      </c>
      <c r="R758" s="11">
        <f t="shared" si="837"/>
        <v>0</v>
      </c>
      <c r="S758" s="6">
        <f t="shared" si="838"/>
        <v>2320.77</v>
      </c>
      <c r="T758" s="20">
        <f t="shared" si="839"/>
        <v>2320.77</v>
      </c>
      <c r="U758" s="6">
        <f t="shared" si="840"/>
        <v>0</v>
      </c>
      <c r="V758" s="6">
        <f t="shared" si="841"/>
        <v>252.03562199999999</v>
      </c>
      <c r="W758" s="20">
        <f t="shared" si="842"/>
        <v>252.03562199999999</v>
      </c>
      <c r="X758" s="6">
        <f t="shared" si="843"/>
        <v>0</v>
      </c>
      <c r="Y758" s="6">
        <f t="shared" si="844"/>
        <v>2068.7343780000001</v>
      </c>
      <c r="Z758" s="20">
        <f t="shared" si="845"/>
        <v>2068.7343780000001</v>
      </c>
      <c r="AA758" s="25">
        <f t="shared" si="846"/>
        <v>0</v>
      </c>
      <c r="AB758" s="25">
        <f t="shared" si="847"/>
        <v>2955.3199999999997</v>
      </c>
      <c r="AC758" s="25">
        <f t="shared" si="848"/>
        <v>2955.3199999999997</v>
      </c>
      <c r="AD758" s="25">
        <f t="shared" si="849"/>
        <v>0</v>
      </c>
      <c r="AE758" s="25">
        <f t="shared" si="850"/>
        <v>320.94775199999998</v>
      </c>
      <c r="AF758" s="25">
        <f t="shared" si="851"/>
        <v>320.94775199999998</v>
      </c>
      <c r="AG758" s="25">
        <f t="shared" si="852"/>
        <v>0</v>
      </c>
      <c r="AH758" s="25">
        <f t="shared" si="853"/>
        <v>2634.3722479999997</v>
      </c>
      <c r="AI758" s="25">
        <f t="shared" si="854"/>
        <v>2634.3722479999997</v>
      </c>
      <c r="AJ758" s="19" t="s">
        <v>60</v>
      </c>
    </row>
    <row r="759" spans="1:36" outlineLevel="3" x14ac:dyDescent="0.25">
      <c r="A759" s="102" t="s">
        <v>150</v>
      </c>
      <c r="B759" s="10"/>
      <c r="C759" s="10"/>
      <c r="N759" s="23">
        <f t="shared" si="835"/>
        <v>0</v>
      </c>
      <c r="O759" s="23">
        <f t="shared" si="836"/>
        <v>0</v>
      </c>
      <c r="P759" s="129"/>
      <c r="Q759" s="130">
        <v>0.1086</v>
      </c>
      <c r="R759" s="11">
        <f t="shared" si="837"/>
        <v>0</v>
      </c>
      <c r="S759" s="6">
        <f t="shared" si="838"/>
        <v>0</v>
      </c>
      <c r="T759" s="20">
        <f t="shared" si="839"/>
        <v>0</v>
      </c>
      <c r="U759" s="6">
        <f t="shared" si="840"/>
        <v>0</v>
      </c>
      <c r="V759" s="6">
        <f t="shared" si="841"/>
        <v>0</v>
      </c>
      <c r="W759" s="20">
        <f t="shared" si="842"/>
        <v>0</v>
      </c>
      <c r="X759" s="6">
        <f t="shared" si="843"/>
        <v>0</v>
      </c>
      <c r="Y759" s="6">
        <f t="shared" si="844"/>
        <v>0</v>
      </c>
      <c r="Z759" s="20">
        <f t="shared" si="845"/>
        <v>0</v>
      </c>
      <c r="AA759" s="25">
        <f t="shared" si="846"/>
        <v>0</v>
      </c>
      <c r="AB759" s="25">
        <f t="shared" si="847"/>
        <v>0</v>
      </c>
      <c r="AC759" s="25">
        <f t="shared" si="848"/>
        <v>0</v>
      </c>
      <c r="AD759" s="25">
        <f t="shared" si="849"/>
        <v>0</v>
      </c>
      <c r="AE759" s="25">
        <f t="shared" si="850"/>
        <v>0</v>
      </c>
      <c r="AF759" s="25">
        <f t="shared" si="851"/>
        <v>0</v>
      </c>
      <c r="AG759" s="25">
        <f t="shared" si="852"/>
        <v>0</v>
      </c>
      <c r="AH759" s="25">
        <f t="shared" si="853"/>
        <v>0</v>
      </c>
      <c r="AI759" s="25">
        <f t="shared" si="854"/>
        <v>0</v>
      </c>
      <c r="AJ759" s="19" t="s">
        <v>64</v>
      </c>
    </row>
    <row r="760" spans="1:36" outlineLevel="3" x14ac:dyDescent="0.25">
      <c r="A760" s="102" t="s">
        <v>150</v>
      </c>
      <c r="B760" s="10">
        <v>56277.64</v>
      </c>
      <c r="C760" s="10">
        <v>68913.89</v>
      </c>
      <c r="N760" s="23">
        <f t="shared" si="835"/>
        <v>68913.89</v>
      </c>
      <c r="O760" s="23">
        <f t="shared" si="836"/>
        <v>125191.53</v>
      </c>
      <c r="P760" s="129"/>
      <c r="Q760" s="130">
        <v>0.1086</v>
      </c>
      <c r="R760" s="11">
        <f t="shared" si="837"/>
        <v>0</v>
      </c>
      <c r="S760" s="6">
        <f t="shared" si="838"/>
        <v>68913.89</v>
      </c>
      <c r="T760" s="20">
        <f t="shared" si="839"/>
        <v>68913.89</v>
      </c>
      <c r="U760" s="6">
        <f t="shared" si="840"/>
        <v>0</v>
      </c>
      <c r="V760" s="6">
        <f t="shared" si="841"/>
        <v>7484.0484539999998</v>
      </c>
      <c r="W760" s="20">
        <f t="shared" si="842"/>
        <v>7484.0484539999998</v>
      </c>
      <c r="X760" s="6">
        <f t="shared" si="843"/>
        <v>0</v>
      </c>
      <c r="Y760" s="6">
        <f t="shared" si="844"/>
        <v>61429.841545999996</v>
      </c>
      <c r="Z760" s="20">
        <f t="shared" si="845"/>
        <v>61429.841545999996</v>
      </c>
      <c r="AA760" s="25">
        <f t="shared" si="846"/>
        <v>0</v>
      </c>
      <c r="AB760" s="25">
        <f t="shared" si="847"/>
        <v>125191.53</v>
      </c>
      <c r="AC760" s="25">
        <f t="shared" si="848"/>
        <v>125191.53</v>
      </c>
      <c r="AD760" s="25">
        <f t="shared" si="849"/>
        <v>0</v>
      </c>
      <c r="AE760" s="25">
        <f t="shared" si="850"/>
        <v>13595.800158</v>
      </c>
      <c r="AF760" s="25">
        <f t="shared" si="851"/>
        <v>13595.800158</v>
      </c>
      <c r="AG760" s="25">
        <f t="shared" si="852"/>
        <v>0</v>
      </c>
      <c r="AH760" s="25">
        <f t="shared" si="853"/>
        <v>111595.729842</v>
      </c>
      <c r="AI760" s="25">
        <f t="shared" si="854"/>
        <v>111595.729842</v>
      </c>
      <c r="AJ760" s="19" t="s">
        <v>64</v>
      </c>
    </row>
    <row r="761" spans="1:36" outlineLevel="3" x14ac:dyDescent="0.25">
      <c r="A761" s="102" t="s">
        <v>150</v>
      </c>
      <c r="B761" s="10"/>
      <c r="C761" s="10"/>
      <c r="N761" s="23">
        <f t="shared" si="835"/>
        <v>0</v>
      </c>
      <c r="O761" s="23">
        <f t="shared" si="836"/>
        <v>0</v>
      </c>
      <c r="P761" s="129"/>
      <c r="Q761" s="130">
        <v>0.1086</v>
      </c>
      <c r="R761" s="11">
        <f t="shared" si="837"/>
        <v>0</v>
      </c>
      <c r="S761" s="6">
        <f t="shared" si="838"/>
        <v>0</v>
      </c>
      <c r="T761" s="20">
        <f t="shared" si="839"/>
        <v>0</v>
      </c>
      <c r="U761" s="6">
        <f t="shared" si="840"/>
        <v>0</v>
      </c>
      <c r="V761" s="6">
        <f t="shared" si="841"/>
        <v>0</v>
      </c>
      <c r="W761" s="20">
        <f t="shared" si="842"/>
        <v>0</v>
      </c>
      <c r="X761" s="6">
        <f t="shared" si="843"/>
        <v>0</v>
      </c>
      <c r="Y761" s="6">
        <f t="shared" si="844"/>
        <v>0</v>
      </c>
      <c r="Z761" s="20">
        <f t="shared" si="845"/>
        <v>0</v>
      </c>
      <c r="AA761" s="25">
        <f t="shared" si="846"/>
        <v>0</v>
      </c>
      <c r="AB761" s="25">
        <f t="shared" si="847"/>
        <v>0</v>
      </c>
      <c r="AC761" s="25">
        <f t="shared" si="848"/>
        <v>0</v>
      </c>
      <c r="AD761" s="25">
        <f t="shared" si="849"/>
        <v>0</v>
      </c>
      <c r="AE761" s="25">
        <f t="shared" si="850"/>
        <v>0</v>
      </c>
      <c r="AF761" s="25">
        <f t="shared" si="851"/>
        <v>0</v>
      </c>
      <c r="AG761" s="25">
        <f t="shared" si="852"/>
        <v>0</v>
      </c>
      <c r="AH761" s="25">
        <f t="shared" si="853"/>
        <v>0</v>
      </c>
      <c r="AI761" s="25">
        <f t="shared" si="854"/>
        <v>0</v>
      </c>
      <c r="AJ761" s="19" t="s">
        <v>60</v>
      </c>
    </row>
    <row r="762" spans="1:36" outlineLevel="3" x14ac:dyDescent="0.25">
      <c r="A762" s="102" t="s">
        <v>150</v>
      </c>
      <c r="B762" s="10"/>
      <c r="C762" s="10"/>
      <c r="N762" s="23">
        <f t="shared" si="835"/>
        <v>0</v>
      </c>
      <c r="O762" s="23">
        <f t="shared" si="836"/>
        <v>0</v>
      </c>
      <c r="P762" s="129"/>
      <c r="Q762" s="130">
        <v>0.1086</v>
      </c>
      <c r="R762" s="11">
        <f t="shared" si="837"/>
        <v>0</v>
      </c>
      <c r="S762" s="6">
        <f t="shared" si="838"/>
        <v>0</v>
      </c>
      <c r="T762" s="20">
        <f t="shared" si="839"/>
        <v>0</v>
      </c>
      <c r="U762" s="6">
        <f t="shared" si="840"/>
        <v>0</v>
      </c>
      <c r="V762" s="6">
        <f t="shared" si="841"/>
        <v>0</v>
      </c>
      <c r="W762" s="20">
        <f t="shared" si="842"/>
        <v>0</v>
      </c>
      <c r="X762" s="6">
        <f t="shared" si="843"/>
        <v>0</v>
      </c>
      <c r="Y762" s="6">
        <f t="shared" si="844"/>
        <v>0</v>
      </c>
      <c r="Z762" s="20">
        <f t="shared" si="845"/>
        <v>0</v>
      </c>
      <c r="AA762" s="25">
        <f t="shared" si="846"/>
        <v>0</v>
      </c>
      <c r="AB762" s="25">
        <f t="shared" si="847"/>
        <v>0</v>
      </c>
      <c r="AC762" s="25">
        <f t="shared" si="848"/>
        <v>0</v>
      </c>
      <c r="AD762" s="25">
        <f t="shared" si="849"/>
        <v>0</v>
      </c>
      <c r="AE762" s="25">
        <f t="shared" si="850"/>
        <v>0</v>
      </c>
      <c r="AF762" s="25">
        <f t="shared" si="851"/>
        <v>0</v>
      </c>
      <c r="AG762" s="25">
        <f t="shared" si="852"/>
        <v>0</v>
      </c>
      <c r="AH762" s="25">
        <f t="shared" si="853"/>
        <v>0</v>
      </c>
      <c r="AI762" s="25">
        <f t="shared" si="854"/>
        <v>0</v>
      </c>
      <c r="AJ762" s="19" t="s">
        <v>64</v>
      </c>
    </row>
    <row r="763" spans="1:36" outlineLevel="3" x14ac:dyDescent="0.25">
      <c r="A763" s="102" t="s">
        <v>150</v>
      </c>
      <c r="B763" s="10">
        <v>16</v>
      </c>
      <c r="C763" s="10"/>
      <c r="N763" s="23">
        <f t="shared" si="835"/>
        <v>0</v>
      </c>
      <c r="O763" s="23">
        <f t="shared" si="836"/>
        <v>16</v>
      </c>
      <c r="P763" s="129"/>
      <c r="Q763" s="130">
        <v>0.1086</v>
      </c>
      <c r="R763" s="11">
        <f t="shared" si="837"/>
        <v>0</v>
      </c>
      <c r="S763" s="6">
        <f t="shared" si="838"/>
        <v>0</v>
      </c>
      <c r="T763" s="20">
        <f t="shared" si="839"/>
        <v>0</v>
      </c>
      <c r="U763" s="6">
        <f t="shared" si="840"/>
        <v>0</v>
      </c>
      <c r="V763" s="6">
        <f t="shared" si="841"/>
        <v>0</v>
      </c>
      <c r="W763" s="20">
        <f t="shared" si="842"/>
        <v>0</v>
      </c>
      <c r="X763" s="6">
        <f t="shared" si="843"/>
        <v>0</v>
      </c>
      <c r="Y763" s="6">
        <f t="shared" si="844"/>
        <v>0</v>
      </c>
      <c r="Z763" s="20">
        <f t="shared" si="845"/>
        <v>0</v>
      </c>
      <c r="AA763" s="25">
        <f t="shared" si="846"/>
        <v>0</v>
      </c>
      <c r="AB763" s="25">
        <f t="shared" si="847"/>
        <v>16</v>
      </c>
      <c r="AC763" s="25">
        <f t="shared" si="848"/>
        <v>16</v>
      </c>
      <c r="AD763" s="25">
        <f t="shared" si="849"/>
        <v>0</v>
      </c>
      <c r="AE763" s="25">
        <f t="shared" si="850"/>
        <v>1.7376</v>
      </c>
      <c r="AF763" s="25">
        <f t="shared" si="851"/>
        <v>1.7376</v>
      </c>
      <c r="AG763" s="25">
        <f t="shared" si="852"/>
        <v>0</v>
      </c>
      <c r="AH763" s="25">
        <f t="shared" si="853"/>
        <v>14.2624</v>
      </c>
      <c r="AI763" s="25">
        <f t="shared" si="854"/>
        <v>14.2624</v>
      </c>
      <c r="AJ763" s="19" t="s">
        <v>64</v>
      </c>
    </row>
    <row r="764" spans="1:36" outlineLevel="3" x14ac:dyDescent="0.25">
      <c r="A764" s="102" t="s">
        <v>150</v>
      </c>
      <c r="B764" s="10"/>
      <c r="C764" s="10"/>
      <c r="N764" s="23">
        <f t="shared" si="835"/>
        <v>0</v>
      </c>
      <c r="O764" s="23">
        <f t="shared" si="836"/>
        <v>0</v>
      </c>
      <c r="P764" s="129"/>
      <c r="Q764" s="130">
        <v>0.1086</v>
      </c>
      <c r="R764" s="11">
        <f t="shared" si="837"/>
        <v>0</v>
      </c>
      <c r="S764" s="6">
        <f t="shared" si="838"/>
        <v>0</v>
      </c>
      <c r="T764" s="20">
        <f t="shared" si="839"/>
        <v>0</v>
      </c>
      <c r="U764" s="6">
        <f t="shared" si="840"/>
        <v>0</v>
      </c>
      <c r="V764" s="6">
        <f t="shared" si="841"/>
        <v>0</v>
      </c>
      <c r="W764" s="20">
        <f t="shared" si="842"/>
        <v>0</v>
      </c>
      <c r="X764" s="6">
        <f t="shared" si="843"/>
        <v>0</v>
      </c>
      <c r="Y764" s="6">
        <f t="shared" si="844"/>
        <v>0</v>
      </c>
      <c r="Z764" s="20">
        <f t="shared" si="845"/>
        <v>0</v>
      </c>
      <c r="AA764" s="25">
        <f t="shared" si="846"/>
        <v>0</v>
      </c>
      <c r="AB764" s="25">
        <f t="shared" si="847"/>
        <v>0</v>
      </c>
      <c r="AC764" s="25">
        <f t="shared" si="848"/>
        <v>0</v>
      </c>
      <c r="AD764" s="25">
        <f t="shared" si="849"/>
        <v>0</v>
      </c>
      <c r="AE764" s="25">
        <f t="shared" si="850"/>
        <v>0</v>
      </c>
      <c r="AF764" s="25">
        <f t="shared" si="851"/>
        <v>0</v>
      </c>
      <c r="AG764" s="25">
        <f t="shared" si="852"/>
        <v>0</v>
      </c>
      <c r="AH764" s="25">
        <f t="shared" si="853"/>
        <v>0</v>
      </c>
      <c r="AI764" s="25">
        <f t="shared" si="854"/>
        <v>0</v>
      </c>
      <c r="AJ764" s="19" t="s">
        <v>64</v>
      </c>
    </row>
    <row r="765" spans="1:36" outlineLevel="3" x14ac:dyDescent="0.25">
      <c r="A765" s="102" t="s">
        <v>150</v>
      </c>
      <c r="B765" s="10"/>
      <c r="C765" s="10"/>
      <c r="N765" s="23">
        <f t="shared" si="835"/>
        <v>0</v>
      </c>
      <c r="O765" s="23">
        <f t="shared" si="836"/>
        <v>0</v>
      </c>
      <c r="P765" s="129"/>
      <c r="Q765" s="130">
        <v>0.1086</v>
      </c>
      <c r="R765" s="11">
        <f t="shared" si="837"/>
        <v>0</v>
      </c>
      <c r="S765" s="6">
        <f t="shared" si="838"/>
        <v>0</v>
      </c>
      <c r="T765" s="20">
        <f t="shared" si="839"/>
        <v>0</v>
      </c>
      <c r="U765" s="6">
        <f t="shared" si="840"/>
        <v>0</v>
      </c>
      <c r="V765" s="6">
        <f t="shared" si="841"/>
        <v>0</v>
      </c>
      <c r="W765" s="20">
        <f t="shared" si="842"/>
        <v>0</v>
      </c>
      <c r="X765" s="6">
        <f t="shared" si="843"/>
        <v>0</v>
      </c>
      <c r="Y765" s="6">
        <f t="shared" si="844"/>
        <v>0</v>
      </c>
      <c r="Z765" s="20">
        <f t="shared" si="845"/>
        <v>0</v>
      </c>
      <c r="AA765" s="25">
        <f t="shared" si="846"/>
        <v>0</v>
      </c>
      <c r="AB765" s="25">
        <f t="shared" si="847"/>
        <v>0</v>
      </c>
      <c r="AC765" s="25">
        <f t="shared" si="848"/>
        <v>0</v>
      </c>
      <c r="AD765" s="25">
        <f t="shared" si="849"/>
        <v>0</v>
      </c>
      <c r="AE765" s="25">
        <f t="shared" si="850"/>
        <v>0</v>
      </c>
      <c r="AF765" s="25">
        <f t="shared" si="851"/>
        <v>0</v>
      </c>
      <c r="AG765" s="25">
        <f t="shared" si="852"/>
        <v>0</v>
      </c>
      <c r="AH765" s="25">
        <f t="shared" si="853"/>
        <v>0</v>
      </c>
      <c r="AI765" s="25">
        <f t="shared" si="854"/>
        <v>0</v>
      </c>
      <c r="AJ765" s="19" t="s">
        <v>64</v>
      </c>
    </row>
    <row r="766" spans="1:36" outlineLevel="3" x14ac:dyDescent="0.25">
      <c r="A766" s="102" t="s">
        <v>150</v>
      </c>
      <c r="B766" s="10"/>
      <c r="C766" s="10"/>
      <c r="N766" s="23">
        <f t="shared" si="835"/>
        <v>0</v>
      </c>
      <c r="O766" s="23">
        <f t="shared" si="836"/>
        <v>0</v>
      </c>
      <c r="P766" s="129"/>
      <c r="Q766" s="130">
        <v>0.1086</v>
      </c>
      <c r="R766" s="11">
        <f t="shared" si="837"/>
        <v>0</v>
      </c>
      <c r="S766" s="6">
        <f t="shared" si="838"/>
        <v>0</v>
      </c>
      <c r="T766" s="20">
        <f t="shared" si="839"/>
        <v>0</v>
      </c>
      <c r="U766" s="6">
        <f t="shared" si="840"/>
        <v>0</v>
      </c>
      <c r="V766" s="6">
        <f t="shared" si="841"/>
        <v>0</v>
      </c>
      <c r="W766" s="20">
        <f t="shared" si="842"/>
        <v>0</v>
      </c>
      <c r="X766" s="6">
        <f t="shared" si="843"/>
        <v>0</v>
      </c>
      <c r="Y766" s="6">
        <f t="shared" si="844"/>
        <v>0</v>
      </c>
      <c r="Z766" s="20">
        <f t="shared" si="845"/>
        <v>0</v>
      </c>
      <c r="AA766" s="25">
        <f t="shared" si="846"/>
        <v>0</v>
      </c>
      <c r="AB766" s="25">
        <f t="shared" si="847"/>
        <v>0</v>
      </c>
      <c r="AC766" s="25">
        <f t="shared" si="848"/>
        <v>0</v>
      </c>
      <c r="AD766" s="25">
        <f t="shared" si="849"/>
        <v>0</v>
      </c>
      <c r="AE766" s="25">
        <f t="shared" si="850"/>
        <v>0</v>
      </c>
      <c r="AF766" s="25">
        <f t="shared" si="851"/>
        <v>0</v>
      </c>
      <c r="AG766" s="25">
        <f t="shared" si="852"/>
        <v>0</v>
      </c>
      <c r="AH766" s="25">
        <f t="shared" si="853"/>
        <v>0</v>
      </c>
      <c r="AI766" s="25">
        <f t="shared" si="854"/>
        <v>0</v>
      </c>
      <c r="AJ766" s="19" t="s">
        <v>64</v>
      </c>
    </row>
    <row r="767" spans="1:36" outlineLevel="3" x14ac:dyDescent="0.25">
      <c r="A767" s="102" t="s">
        <v>150</v>
      </c>
      <c r="B767" s="10">
        <v>1514.75</v>
      </c>
      <c r="C767" s="10">
        <v>23568.7</v>
      </c>
      <c r="N767" s="23">
        <f t="shared" si="835"/>
        <v>23568.7</v>
      </c>
      <c r="O767" s="23">
        <f t="shared" si="836"/>
        <v>25083.45</v>
      </c>
      <c r="P767" s="129"/>
      <c r="Q767" s="130">
        <v>0.1086</v>
      </c>
      <c r="R767" s="11">
        <f t="shared" si="837"/>
        <v>0</v>
      </c>
      <c r="S767" s="6">
        <f t="shared" si="838"/>
        <v>23568.7</v>
      </c>
      <c r="T767" s="20">
        <f t="shared" si="839"/>
        <v>23568.7</v>
      </c>
      <c r="U767" s="6">
        <f t="shared" si="840"/>
        <v>0</v>
      </c>
      <c r="V767" s="6">
        <f t="shared" si="841"/>
        <v>2559.5608200000001</v>
      </c>
      <c r="W767" s="20">
        <f t="shared" si="842"/>
        <v>2559.5608200000001</v>
      </c>
      <c r="X767" s="6">
        <f t="shared" si="843"/>
        <v>0</v>
      </c>
      <c r="Y767" s="6">
        <f t="shared" si="844"/>
        <v>21009.139180000002</v>
      </c>
      <c r="Z767" s="20">
        <f t="shared" si="845"/>
        <v>21009.139180000002</v>
      </c>
      <c r="AA767" s="25">
        <f t="shared" si="846"/>
        <v>0</v>
      </c>
      <c r="AB767" s="25">
        <f t="shared" si="847"/>
        <v>25083.45</v>
      </c>
      <c r="AC767" s="25">
        <f t="shared" si="848"/>
        <v>25083.45</v>
      </c>
      <c r="AD767" s="25">
        <f t="shared" si="849"/>
        <v>0</v>
      </c>
      <c r="AE767" s="25">
        <f t="shared" si="850"/>
        <v>2724.0626700000003</v>
      </c>
      <c r="AF767" s="25">
        <f t="shared" si="851"/>
        <v>2724.0626700000003</v>
      </c>
      <c r="AG767" s="25">
        <f t="shared" si="852"/>
        <v>0</v>
      </c>
      <c r="AH767" s="25">
        <f t="shared" si="853"/>
        <v>22359.387330000001</v>
      </c>
      <c r="AI767" s="25">
        <f t="shared" si="854"/>
        <v>22359.387330000001</v>
      </c>
      <c r="AJ767" s="19" t="s">
        <v>45</v>
      </c>
    </row>
    <row r="768" spans="1:36" outlineLevel="3" x14ac:dyDescent="0.25">
      <c r="A768" s="102" t="s">
        <v>150</v>
      </c>
      <c r="B768" s="10">
        <v>66042.61</v>
      </c>
      <c r="C768" s="10">
        <v>110566.34</v>
      </c>
      <c r="N768" s="23">
        <f t="shared" si="835"/>
        <v>110566.34</v>
      </c>
      <c r="O768" s="23">
        <f t="shared" si="836"/>
        <v>176608.95</v>
      </c>
      <c r="P768" s="129"/>
      <c r="Q768" s="130">
        <v>0.1086</v>
      </c>
      <c r="R768" s="11">
        <f t="shared" si="837"/>
        <v>0</v>
      </c>
      <c r="S768" s="6">
        <f t="shared" si="838"/>
        <v>110566.34</v>
      </c>
      <c r="T768" s="20">
        <f t="shared" si="839"/>
        <v>110566.34</v>
      </c>
      <c r="U768" s="6">
        <f t="shared" si="840"/>
        <v>0</v>
      </c>
      <c r="V768" s="6">
        <f t="shared" si="841"/>
        <v>12007.504524</v>
      </c>
      <c r="W768" s="20">
        <f t="shared" si="842"/>
        <v>12007.504524</v>
      </c>
      <c r="X768" s="6">
        <f t="shared" si="843"/>
        <v>0</v>
      </c>
      <c r="Y768" s="6">
        <f t="shared" si="844"/>
        <v>98558.835475999993</v>
      </c>
      <c r="Z768" s="20">
        <f t="shared" si="845"/>
        <v>98558.835475999993</v>
      </c>
      <c r="AA768" s="25">
        <f t="shared" si="846"/>
        <v>0</v>
      </c>
      <c r="AB768" s="25">
        <f t="shared" si="847"/>
        <v>176608.95</v>
      </c>
      <c r="AC768" s="25">
        <f t="shared" si="848"/>
        <v>176608.95</v>
      </c>
      <c r="AD768" s="25">
        <f t="shared" si="849"/>
        <v>0</v>
      </c>
      <c r="AE768" s="25">
        <f t="shared" si="850"/>
        <v>19179.731970000001</v>
      </c>
      <c r="AF768" s="25">
        <f t="shared" si="851"/>
        <v>19179.731970000001</v>
      </c>
      <c r="AG768" s="25">
        <f t="shared" si="852"/>
        <v>0</v>
      </c>
      <c r="AH768" s="25">
        <f t="shared" si="853"/>
        <v>157429.21803000002</v>
      </c>
      <c r="AI768" s="25">
        <f t="shared" si="854"/>
        <v>157429.21803000002</v>
      </c>
      <c r="AJ768" s="19" t="s">
        <v>64</v>
      </c>
    </row>
    <row r="769" spans="1:36" outlineLevel="3" x14ac:dyDescent="0.25">
      <c r="A769" s="102" t="s">
        <v>150</v>
      </c>
      <c r="B769" s="10">
        <v>100231.13</v>
      </c>
      <c r="C769" s="10">
        <v>105248.92</v>
      </c>
      <c r="N769" s="23">
        <f t="shared" si="835"/>
        <v>105248.92</v>
      </c>
      <c r="O769" s="23">
        <f t="shared" si="836"/>
        <v>205480.05</v>
      </c>
      <c r="P769" s="129"/>
      <c r="Q769" s="130">
        <v>0.1086</v>
      </c>
      <c r="R769" s="11">
        <f t="shared" si="837"/>
        <v>0</v>
      </c>
      <c r="S769" s="6">
        <f t="shared" si="838"/>
        <v>105248.92</v>
      </c>
      <c r="T769" s="20">
        <f t="shared" si="839"/>
        <v>105248.92</v>
      </c>
      <c r="U769" s="6">
        <f t="shared" si="840"/>
        <v>0</v>
      </c>
      <c r="V769" s="6">
        <f t="shared" si="841"/>
        <v>11430.032712</v>
      </c>
      <c r="W769" s="20">
        <f t="shared" si="842"/>
        <v>11430.032712</v>
      </c>
      <c r="X769" s="6">
        <f t="shared" si="843"/>
        <v>0</v>
      </c>
      <c r="Y769" s="6">
        <f t="shared" si="844"/>
        <v>93818.887287999998</v>
      </c>
      <c r="Z769" s="20">
        <f t="shared" si="845"/>
        <v>93818.887287999998</v>
      </c>
      <c r="AA769" s="25">
        <f t="shared" si="846"/>
        <v>0</v>
      </c>
      <c r="AB769" s="25">
        <f t="shared" si="847"/>
        <v>205480.05</v>
      </c>
      <c r="AC769" s="25">
        <f t="shared" si="848"/>
        <v>205480.05</v>
      </c>
      <c r="AD769" s="25">
        <f t="shared" si="849"/>
        <v>0</v>
      </c>
      <c r="AE769" s="25">
        <f t="shared" si="850"/>
        <v>22315.133429999998</v>
      </c>
      <c r="AF769" s="25">
        <f t="shared" si="851"/>
        <v>22315.133429999998</v>
      </c>
      <c r="AG769" s="25">
        <f t="shared" si="852"/>
        <v>0</v>
      </c>
      <c r="AH769" s="25">
        <f t="shared" si="853"/>
        <v>183164.91657</v>
      </c>
      <c r="AI769" s="25">
        <f t="shared" si="854"/>
        <v>183164.91657</v>
      </c>
      <c r="AJ769" s="19" t="s">
        <v>64</v>
      </c>
    </row>
    <row r="770" spans="1:36" outlineLevel="3" x14ac:dyDescent="0.25">
      <c r="A770" s="102" t="s">
        <v>150</v>
      </c>
      <c r="B770" s="10">
        <v>511.05</v>
      </c>
      <c r="C770" s="10">
        <v>511.05</v>
      </c>
      <c r="N770" s="23">
        <f t="shared" si="835"/>
        <v>511.05</v>
      </c>
      <c r="O770" s="23">
        <f t="shared" si="836"/>
        <v>1022.1</v>
      </c>
      <c r="P770" s="129"/>
      <c r="Q770" s="130">
        <v>0.1086</v>
      </c>
      <c r="R770" s="11">
        <f t="shared" si="837"/>
        <v>0</v>
      </c>
      <c r="S770" s="6">
        <f t="shared" si="838"/>
        <v>511.05</v>
      </c>
      <c r="T770" s="20">
        <f t="shared" si="839"/>
        <v>511.05</v>
      </c>
      <c r="U770" s="6">
        <f t="shared" si="840"/>
        <v>0</v>
      </c>
      <c r="V770" s="6">
        <f t="shared" si="841"/>
        <v>55.500030000000002</v>
      </c>
      <c r="W770" s="20">
        <f t="shared" si="842"/>
        <v>55.500030000000002</v>
      </c>
      <c r="X770" s="6">
        <f t="shared" si="843"/>
        <v>0</v>
      </c>
      <c r="Y770" s="6">
        <f t="shared" si="844"/>
        <v>455.54997000000003</v>
      </c>
      <c r="Z770" s="20">
        <f t="shared" si="845"/>
        <v>455.54997000000003</v>
      </c>
      <c r="AA770" s="25">
        <f t="shared" si="846"/>
        <v>0</v>
      </c>
      <c r="AB770" s="25">
        <f t="shared" si="847"/>
        <v>1022.1</v>
      </c>
      <c r="AC770" s="25">
        <f t="shared" si="848"/>
        <v>1022.1</v>
      </c>
      <c r="AD770" s="25">
        <f t="shared" si="849"/>
        <v>0</v>
      </c>
      <c r="AE770" s="25">
        <f t="shared" si="850"/>
        <v>111.00006</v>
      </c>
      <c r="AF770" s="25">
        <f t="shared" si="851"/>
        <v>111.00006</v>
      </c>
      <c r="AG770" s="25">
        <f t="shared" si="852"/>
        <v>0</v>
      </c>
      <c r="AH770" s="25">
        <f t="shared" si="853"/>
        <v>911.09994000000006</v>
      </c>
      <c r="AI770" s="25">
        <f t="shared" si="854"/>
        <v>911.09994000000006</v>
      </c>
      <c r="AJ770" s="19" t="s">
        <v>64</v>
      </c>
    </row>
    <row r="771" spans="1:36" outlineLevel="3" x14ac:dyDescent="0.25">
      <c r="A771" s="102" t="s">
        <v>150</v>
      </c>
      <c r="B771" s="10">
        <v>1824.37</v>
      </c>
      <c r="C771" s="10">
        <v>908.34</v>
      </c>
      <c r="N771" s="23">
        <f t="shared" si="835"/>
        <v>908.34</v>
      </c>
      <c r="O771" s="23">
        <f t="shared" si="836"/>
        <v>2732.71</v>
      </c>
      <c r="P771" s="129"/>
      <c r="Q771" s="130">
        <v>0.1086</v>
      </c>
      <c r="R771" s="11">
        <f t="shared" si="837"/>
        <v>0</v>
      </c>
      <c r="S771" s="6">
        <f t="shared" si="838"/>
        <v>908.34</v>
      </c>
      <c r="T771" s="20">
        <f t="shared" si="839"/>
        <v>908.34</v>
      </c>
      <c r="U771" s="6">
        <f t="shared" si="840"/>
        <v>0</v>
      </c>
      <c r="V771" s="6">
        <f t="shared" si="841"/>
        <v>98.645724000000001</v>
      </c>
      <c r="W771" s="20">
        <f t="shared" si="842"/>
        <v>98.645724000000001</v>
      </c>
      <c r="X771" s="6">
        <f t="shared" si="843"/>
        <v>0</v>
      </c>
      <c r="Y771" s="6">
        <f t="shared" si="844"/>
        <v>809.69427600000006</v>
      </c>
      <c r="Z771" s="20">
        <f t="shared" si="845"/>
        <v>809.69427600000006</v>
      </c>
      <c r="AA771" s="25">
        <f t="shared" si="846"/>
        <v>0</v>
      </c>
      <c r="AB771" s="25">
        <f t="shared" si="847"/>
        <v>2732.71</v>
      </c>
      <c r="AC771" s="25">
        <f t="shared" si="848"/>
        <v>2732.71</v>
      </c>
      <c r="AD771" s="25">
        <f t="shared" si="849"/>
        <v>0</v>
      </c>
      <c r="AE771" s="25">
        <f t="shared" si="850"/>
        <v>296.77230600000001</v>
      </c>
      <c r="AF771" s="25">
        <f t="shared" si="851"/>
        <v>296.77230600000001</v>
      </c>
      <c r="AG771" s="25">
        <f t="shared" si="852"/>
        <v>0</v>
      </c>
      <c r="AH771" s="25">
        <f t="shared" si="853"/>
        <v>2435.9376940000002</v>
      </c>
      <c r="AI771" s="25">
        <f t="shared" si="854"/>
        <v>2435.9376940000002</v>
      </c>
      <c r="AJ771" s="19" t="s">
        <v>64</v>
      </c>
    </row>
    <row r="772" spans="1:36" outlineLevel="3" x14ac:dyDescent="0.25">
      <c r="A772" s="102" t="s">
        <v>150</v>
      </c>
      <c r="B772" s="10">
        <v>-160</v>
      </c>
      <c r="C772" s="10"/>
      <c r="N772" s="23">
        <f t="shared" si="835"/>
        <v>0</v>
      </c>
      <c r="O772" s="23">
        <f t="shared" si="836"/>
        <v>-160</v>
      </c>
      <c r="P772" s="129"/>
      <c r="Q772" s="130">
        <v>0.1086</v>
      </c>
      <c r="R772" s="11">
        <f t="shared" si="837"/>
        <v>0</v>
      </c>
      <c r="S772" s="6">
        <f t="shared" si="838"/>
        <v>0</v>
      </c>
      <c r="T772" s="20">
        <f t="shared" si="839"/>
        <v>0</v>
      </c>
      <c r="U772" s="6">
        <f t="shared" si="840"/>
        <v>0</v>
      </c>
      <c r="V772" s="6">
        <f t="shared" si="841"/>
        <v>0</v>
      </c>
      <c r="W772" s="20">
        <f t="shared" si="842"/>
        <v>0</v>
      </c>
      <c r="X772" s="6">
        <f t="shared" si="843"/>
        <v>0</v>
      </c>
      <c r="Y772" s="6">
        <f t="shared" si="844"/>
        <v>0</v>
      </c>
      <c r="Z772" s="20">
        <f t="shared" si="845"/>
        <v>0</v>
      </c>
      <c r="AA772" s="25">
        <f t="shared" si="846"/>
        <v>0</v>
      </c>
      <c r="AB772" s="25">
        <f t="shared" si="847"/>
        <v>-160</v>
      </c>
      <c r="AC772" s="25">
        <f t="shared" si="848"/>
        <v>-160</v>
      </c>
      <c r="AD772" s="25">
        <f t="shared" si="849"/>
        <v>0</v>
      </c>
      <c r="AE772" s="25">
        <f t="shared" si="850"/>
        <v>-17.376000000000001</v>
      </c>
      <c r="AF772" s="25">
        <f t="shared" si="851"/>
        <v>-17.376000000000001</v>
      </c>
      <c r="AG772" s="25">
        <f t="shared" si="852"/>
        <v>0</v>
      </c>
      <c r="AH772" s="25">
        <f t="shared" si="853"/>
        <v>-142.624</v>
      </c>
      <c r="AI772" s="25">
        <f t="shared" si="854"/>
        <v>-142.624</v>
      </c>
      <c r="AJ772" s="19" t="s">
        <v>64</v>
      </c>
    </row>
    <row r="773" spans="1:36" outlineLevel="3" x14ac:dyDescent="0.25">
      <c r="A773" s="102" t="s">
        <v>150</v>
      </c>
      <c r="B773" s="10">
        <v>-500</v>
      </c>
      <c r="C773" s="10"/>
      <c r="N773" s="23">
        <f t="shared" si="835"/>
        <v>0</v>
      </c>
      <c r="O773" s="23">
        <f t="shared" si="836"/>
        <v>-500</v>
      </c>
      <c r="P773" s="129"/>
      <c r="Q773" s="130">
        <v>0.1086</v>
      </c>
      <c r="R773" s="11">
        <f t="shared" si="837"/>
        <v>0</v>
      </c>
      <c r="S773" s="6">
        <f t="shared" si="838"/>
        <v>0</v>
      </c>
      <c r="T773" s="20">
        <f t="shared" si="839"/>
        <v>0</v>
      </c>
      <c r="U773" s="6">
        <f t="shared" si="840"/>
        <v>0</v>
      </c>
      <c r="V773" s="6">
        <f t="shared" si="841"/>
        <v>0</v>
      </c>
      <c r="W773" s="20">
        <f t="shared" si="842"/>
        <v>0</v>
      </c>
      <c r="X773" s="6">
        <f t="shared" si="843"/>
        <v>0</v>
      </c>
      <c r="Y773" s="6">
        <f t="shared" si="844"/>
        <v>0</v>
      </c>
      <c r="Z773" s="20">
        <f t="shared" si="845"/>
        <v>0</v>
      </c>
      <c r="AA773" s="25">
        <f t="shared" si="846"/>
        <v>0</v>
      </c>
      <c r="AB773" s="25">
        <f t="shared" si="847"/>
        <v>-500</v>
      </c>
      <c r="AC773" s="25">
        <f t="shared" si="848"/>
        <v>-500</v>
      </c>
      <c r="AD773" s="25">
        <f t="shared" si="849"/>
        <v>0</v>
      </c>
      <c r="AE773" s="25">
        <f t="shared" si="850"/>
        <v>-54.300000000000004</v>
      </c>
      <c r="AF773" s="25">
        <f t="shared" si="851"/>
        <v>-54.300000000000004</v>
      </c>
      <c r="AG773" s="25">
        <f t="shared" si="852"/>
        <v>0</v>
      </c>
      <c r="AH773" s="25">
        <f t="shared" si="853"/>
        <v>-445.7</v>
      </c>
      <c r="AI773" s="25">
        <f t="shared" si="854"/>
        <v>-445.7</v>
      </c>
      <c r="AJ773" s="19" t="s">
        <v>64</v>
      </c>
    </row>
    <row r="774" spans="1:36" outlineLevel="3" x14ac:dyDescent="0.25">
      <c r="A774" s="102" t="s">
        <v>150</v>
      </c>
      <c r="B774" s="10">
        <v>33</v>
      </c>
      <c r="C774" s="10">
        <v>1295.3800000000001</v>
      </c>
      <c r="N774" s="23">
        <f t="shared" si="835"/>
        <v>1295.3800000000001</v>
      </c>
      <c r="O774" s="23">
        <f t="shared" si="836"/>
        <v>1328.38</v>
      </c>
      <c r="P774" s="129"/>
      <c r="Q774" s="130">
        <v>0.1086</v>
      </c>
      <c r="R774" s="11">
        <f t="shared" si="837"/>
        <v>0</v>
      </c>
      <c r="S774" s="6">
        <f t="shared" si="838"/>
        <v>1295.3800000000001</v>
      </c>
      <c r="T774" s="20">
        <f t="shared" si="839"/>
        <v>1295.3800000000001</v>
      </c>
      <c r="U774" s="6">
        <f t="shared" si="840"/>
        <v>0</v>
      </c>
      <c r="V774" s="6">
        <f t="shared" si="841"/>
        <v>140.678268</v>
      </c>
      <c r="W774" s="20">
        <f t="shared" si="842"/>
        <v>140.678268</v>
      </c>
      <c r="X774" s="6">
        <f t="shared" si="843"/>
        <v>0</v>
      </c>
      <c r="Y774" s="6">
        <f t="shared" si="844"/>
        <v>1154.701732</v>
      </c>
      <c r="Z774" s="20">
        <f t="shared" si="845"/>
        <v>1154.701732</v>
      </c>
      <c r="AA774" s="25">
        <f t="shared" si="846"/>
        <v>0</v>
      </c>
      <c r="AB774" s="25">
        <f t="shared" si="847"/>
        <v>1328.38</v>
      </c>
      <c r="AC774" s="25">
        <f t="shared" si="848"/>
        <v>1328.38</v>
      </c>
      <c r="AD774" s="25">
        <f t="shared" si="849"/>
        <v>0</v>
      </c>
      <c r="AE774" s="25">
        <f t="shared" si="850"/>
        <v>144.26206800000003</v>
      </c>
      <c r="AF774" s="25">
        <f t="shared" si="851"/>
        <v>144.26206800000003</v>
      </c>
      <c r="AG774" s="25">
        <f t="shared" si="852"/>
        <v>0</v>
      </c>
      <c r="AH774" s="25">
        <f t="shared" si="853"/>
        <v>1184.1179320000001</v>
      </c>
      <c r="AI774" s="25">
        <f t="shared" si="854"/>
        <v>1184.1179320000001</v>
      </c>
      <c r="AJ774" s="19" t="s">
        <v>64</v>
      </c>
    </row>
    <row r="775" spans="1:36" outlineLevel="3" x14ac:dyDescent="0.25">
      <c r="A775" s="102" t="s">
        <v>150</v>
      </c>
      <c r="B775" s="10"/>
      <c r="C775" s="10">
        <v>36.61</v>
      </c>
      <c r="N775" s="23">
        <f t="shared" si="835"/>
        <v>36.61</v>
      </c>
      <c r="O775" s="23">
        <f t="shared" si="836"/>
        <v>36.61</v>
      </c>
      <c r="P775" s="129"/>
      <c r="Q775" s="130">
        <v>0.1086</v>
      </c>
      <c r="R775" s="11">
        <f t="shared" si="837"/>
        <v>0</v>
      </c>
      <c r="S775" s="6">
        <f t="shared" si="838"/>
        <v>36.61</v>
      </c>
      <c r="T775" s="20">
        <f t="shared" si="839"/>
        <v>36.61</v>
      </c>
      <c r="U775" s="6">
        <f t="shared" si="840"/>
        <v>0</v>
      </c>
      <c r="V775" s="6">
        <f t="shared" si="841"/>
        <v>3.9758460000000002</v>
      </c>
      <c r="W775" s="20">
        <f t="shared" si="842"/>
        <v>3.9758460000000002</v>
      </c>
      <c r="X775" s="6">
        <f t="shared" si="843"/>
        <v>0</v>
      </c>
      <c r="Y775" s="6">
        <f t="shared" si="844"/>
        <v>32.634154000000002</v>
      </c>
      <c r="Z775" s="20">
        <f t="shared" si="845"/>
        <v>32.634154000000002</v>
      </c>
      <c r="AA775" s="25">
        <f t="shared" si="846"/>
        <v>0</v>
      </c>
      <c r="AB775" s="25">
        <f t="shared" si="847"/>
        <v>36.61</v>
      </c>
      <c r="AC775" s="25">
        <f t="shared" si="848"/>
        <v>36.61</v>
      </c>
      <c r="AD775" s="25">
        <f t="shared" si="849"/>
        <v>0</v>
      </c>
      <c r="AE775" s="25">
        <f t="shared" si="850"/>
        <v>3.9758460000000002</v>
      </c>
      <c r="AF775" s="25">
        <f t="shared" si="851"/>
        <v>3.9758460000000002</v>
      </c>
      <c r="AG775" s="25">
        <f t="shared" si="852"/>
        <v>0</v>
      </c>
      <c r="AH775" s="25">
        <f t="shared" si="853"/>
        <v>32.634154000000002</v>
      </c>
      <c r="AI775" s="25">
        <f t="shared" si="854"/>
        <v>32.634154000000002</v>
      </c>
      <c r="AJ775" s="19" t="s">
        <v>64</v>
      </c>
    </row>
    <row r="776" spans="1:36" outlineLevel="3" x14ac:dyDescent="0.25">
      <c r="A776" s="102" t="s">
        <v>150</v>
      </c>
      <c r="B776" s="10">
        <v>30240.85</v>
      </c>
      <c r="C776" s="10">
        <v>85093.32</v>
      </c>
      <c r="N776" s="23">
        <f t="shared" si="835"/>
        <v>85093.32</v>
      </c>
      <c r="O776" s="23">
        <f t="shared" si="836"/>
        <v>115334.17000000001</v>
      </c>
      <c r="P776" s="129"/>
      <c r="Q776" s="130">
        <v>0.1086</v>
      </c>
      <c r="R776" s="11">
        <f t="shared" si="837"/>
        <v>0</v>
      </c>
      <c r="S776" s="6">
        <f t="shared" si="838"/>
        <v>85093.32</v>
      </c>
      <c r="T776" s="20">
        <f t="shared" si="839"/>
        <v>85093.32</v>
      </c>
      <c r="U776" s="6">
        <f t="shared" si="840"/>
        <v>0</v>
      </c>
      <c r="V776" s="6">
        <f t="shared" si="841"/>
        <v>9241.1345520000013</v>
      </c>
      <c r="W776" s="20">
        <f t="shared" si="842"/>
        <v>9241.1345520000013</v>
      </c>
      <c r="X776" s="6">
        <f t="shared" si="843"/>
        <v>0</v>
      </c>
      <c r="Y776" s="6">
        <f t="shared" si="844"/>
        <v>75852.185448000004</v>
      </c>
      <c r="Z776" s="20">
        <f t="shared" si="845"/>
        <v>75852.185448000004</v>
      </c>
      <c r="AA776" s="25">
        <f t="shared" si="846"/>
        <v>0</v>
      </c>
      <c r="AB776" s="25">
        <f t="shared" si="847"/>
        <v>115334.17000000001</v>
      </c>
      <c r="AC776" s="25">
        <f t="shared" si="848"/>
        <v>115334.17000000001</v>
      </c>
      <c r="AD776" s="25">
        <f t="shared" si="849"/>
        <v>0</v>
      </c>
      <c r="AE776" s="25">
        <f t="shared" si="850"/>
        <v>12525.290862000002</v>
      </c>
      <c r="AF776" s="25">
        <f t="shared" si="851"/>
        <v>12525.290862000002</v>
      </c>
      <c r="AG776" s="25">
        <f t="shared" si="852"/>
        <v>0</v>
      </c>
      <c r="AH776" s="25">
        <f t="shared" si="853"/>
        <v>102808.87913800002</v>
      </c>
      <c r="AI776" s="25">
        <f t="shared" si="854"/>
        <v>102808.87913800002</v>
      </c>
      <c r="AJ776" s="19" t="s">
        <v>64</v>
      </c>
    </row>
    <row r="777" spans="1:36" outlineLevel="2" x14ac:dyDescent="0.25">
      <c r="A777" s="102"/>
      <c r="B777" s="108"/>
      <c r="C777" s="108"/>
      <c r="D777" s="101"/>
      <c r="E777" s="101"/>
      <c r="F777" s="101"/>
      <c r="G777" s="101"/>
      <c r="H777" s="101"/>
      <c r="I777" s="101"/>
      <c r="J777" s="101"/>
      <c r="K777" s="101"/>
      <c r="L777" s="101"/>
      <c r="M777" s="101"/>
      <c r="N777" s="109"/>
      <c r="O777" s="109"/>
      <c r="P777" s="129"/>
      <c r="Q777" s="130"/>
      <c r="R777" s="11">
        <f t="shared" ref="R777:Z777" si="855">SUBTOTAL(9,R755:R776)</f>
        <v>0</v>
      </c>
      <c r="S777" s="6">
        <f t="shared" si="855"/>
        <v>399917.32</v>
      </c>
      <c r="T777" s="20">
        <f t="shared" si="855"/>
        <v>399917.32</v>
      </c>
      <c r="U777" s="6">
        <f t="shared" si="855"/>
        <v>0</v>
      </c>
      <c r="V777" s="6">
        <f t="shared" si="855"/>
        <v>43431.020952000013</v>
      </c>
      <c r="W777" s="20">
        <f t="shared" si="855"/>
        <v>43431.020952000013</v>
      </c>
      <c r="X777" s="6">
        <f t="shared" si="855"/>
        <v>0</v>
      </c>
      <c r="Y777" s="6">
        <f t="shared" si="855"/>
        <v>356486.29904800002</v>
      </c>
      <c r="Z777" s="20">
        <f t="shared" si="855"/>
        <v>356486.29904800002</v>
      </c>
      <c r="AA777" s="25"/>
      <c r="AB777" s="25"/>
      <c r="AC777" s="25"/>
      <c r="AD777" s="25"/>
      <c r="AE777" s="25"/>
      <c r="AF777" s="25"/>
      <c r="AG777" s="25"/>
      <c r="AH777" s="25"/>
      <c r="AI777" s="25"/>
      <c r="AJ777" s="131" t="s">
        <v>266</v>
      </c>
    </row>
    <row r="778" spans="1:36" outlineLevel="3" x14ac:dyDescent="0.25">
      <c r="A778" s="102" t="s">
        <v>150</v>
      </c>
      <c r="B778" s="10">
        <v>248.9</v>
      </c>
      <c r="C778" s="10">
        <v>177.9</v>
      </c>
      <c r="N778" s="23">
        <f>C778</f>
        <v>177.9</v>
      </c>
      <c r="O778" s="23">
        <f>SUM(B778:M778)</f>
        <v>426.8</v>
      </c>
      <c r="P778" s="129"/>
      <c r="Q778" s="130">
        <v>7.7100000000000002E-2</v>
      </c>
      <c r="R778" s="11">
        <f>IF(LEFT(AJ778,6)="Direct",N778,0)</f>
        <v>0</v>
      </c>
      <c r="S778" s="6">
        <f>N778-R778</f>
        <v>177.9</v>
      </c>
      <c r="T778" s="20">
        <f>R778+S778</f>
        <v>177.9</v>
      </c>
      <c r="U778" s="6">
        <f>IF(LEFT(AJ778,9)="direct-wa", N778,0)</f>
        <v>0</v>
      </c>
      <c r="V778" s="6">
        <f>IF(AJ778="direct-wa",0,N778*Q778)</f>
        <v>13.716090000000001</v>
      </c>
      <c r="W778" s="20">
        <f>U778+V778</f>
        <v>13.716090000000001</v>
      </c>
      <c r="X778" s="6">
        <f>IF(LEFT(AJ778,9)="direct-or",N778,0)</f>
        <v>0</v>
      </c>
      <c r="Y778" s="6">
        <f>S778-V778</f>
        <v>164.18391</v>
      </c>
      <c r="Z778" s="20">
        <f>X778+Y778</f>
        <v>164.18391</v>
      </c>
      <c r="AA778" s="25">
        <f>IF(LEFT(AJ778,6)="Direct",O778,0)</f>
        <v>0</v>
      </c>
      <c r="AB778" s="25">
        <f>O778-AA778</f>
        <v>426.8</v>
      </c>
      <c r="AC778" s="25">
        <f>AA778+AB778</f>
        <v>426.8</v>
      </c>
      <c r="AD778" s="25">
        <f>IF(LEFT(AJ778,9)="direct-wa", O778,0)</f>
        <v>0</v>
      </c>
      <c r="AE778" s="25">
        <f>IF(AJ778="direct-wa",0,O778*Q778)</f>
        <v>32.906280000000002</v>
      </c>
      <c r="AF778" s="25">
        <f>AD778+AE778</f>
        <v>32.906280000000002</v>
      </c>
      <c r="AG778" s="25">
        <f>IF(LEFT(AJ778,9)="direct-or",O778,0)</f>
        <v>0</v>
      </c>
      <c r="AH778" s="25">
        <f>AB778-AE778</f>
        <v>393.89372000000003</v>
      </c>
      <c r="AI778" s="25">
        <f>AG778+AH778</f>
        <v>393.89372000000003</v>
      </c>
      <c r="AJ778" s="19" t="s">
        <v>49</v>
      </c>
    </row>
    <row r="779" spans="1:36" outlineLevel="2" x14ac:dyDescent="0.25">
      <c r="A779" s="102"/>
      <c r="B779" s="108"/>
      <c r="C779" s="108"/>
      <c r="D779" s="101"/>
      <c r="E779" s="101"/>
      <c r="F779" s="101"/>
      <c r="G779" s="101"/>
      <c r="H779" s="101"/>
      <c r="I779" s="101"/>
      <c r="J779" s="101"/>
      <c r="K779" s="101"/>
      <c r="L779" s="101"/>
      <c r="M779" s="101"/>
      <c r="N779" s="109"/>
      <c r="O779" s="109"/>
      <c r="P779" s="129"/>
      <c r="Q779" s="130"/>
      <c r="R779" s="11">
        <f t="shared" ref="R779:Z779" si="856">SUBTOTAL(9,R778:R778)</f>
        <v>0</v>
      </c>
      <c r="S779" s="6">
        <f t="shared" si="856"/>
        <v>177.9</v>
      </c>
      <c r="T779" s="20">
        <f t="shared" si="856"/>
        <v>177.9</v>
      </c>
      <c r="U779" s="6">
        <f t="shared" si="856"/>
        <v>0</v>
      </c>
      <c r="V779" s="6">
        <f t="shared" si="856"/>
        <v>13.716090000000001</v>
      </c>
      <c r="W779" s="20">
        <f t="shared" si="856"/>
        <v>13.716090000000001</v>
      </c>
      <c r="X779" s="6">
        <f t="shared" si="856"/>
        <v>0</v>
      </c>
      <c r="Y779" s="6">
        <f t="shared" si="856"/>
        <v>164.18391</v>
      </c>
      <c r="Z779" s="20">
        <f t="shared" si="856"/>
        <v>164.18391</v>
      </c>
      <c r="AA779" s="25"/>
      <c r="AB779" s="25"/>
      <c r="AC779" s="25"/>
      <c r="AD779" s="25"/>
      <c r="AE779" s="25"/>
      <c r="AF779" s="25"/>
      <c r="AG779" s="25"/>
      <c r="AH779" s="25"/>
      <c r="AI779" s="25"/>
      <c r="AJ779" s="131" t="s">
        <v>277</v>
      </c>
    </row>
    <row r="780" spans="1:36" outlineLevel="3" x14ac:dyDescent="0.25">
      <c r="A780" s="102" t="s">
        <v>150</v>
      </c>
      <c r="B780" s="10">
        <v>67.47</v>
      </c>
      <c r="C780" s="10"/>
      <c r="N780" s="23">
        <f>C780</f>
        <v>0</v>
      </c>
      <c r="O780" s="23">
        <f>SUM(B780:M780)</f>
        <v>67.47</v>
      </c>
      <c r="P780" s="129"/>
      <c r="Q780" s="130">
        <v>0.10979999999999999</v>
      </c>
      <c r="R780" s="11">
        <f>IF(LEFT(AJ780,6)="Direct",N780,0)</f>
        <v>0</v>
      </c>
      <c r="S780" s="6">
        <f>N780-R780</f>
        <v>0</v>
      </c>
      <c r="T780" s="20">
        <f>R780+S780</f>
        <v>0</v>
      </c>
      <c r="U780" s="6">
        <f>IF(LEFT(AJ780,9)="direct-wa", N780,0)</f>
        <v>0</v>
      </c>
      <c r="V780" s="6">
        <f>IF(AJ780="direct-wa",0,N780*Q780)</f>
        <v>0</v>
      </c>
      <c r="W780" s="20">
        <f>U780+V780</f>
        <v>0</v>
      </c>
      <c r="X780" s="6">
        <f>IF(LEFT(AJ780,9)="direct-or",N780,0)</f>
        <v>0</v>
      </c>
      <c r="Y780" s="6">
        <f>S780-V780</f>
        <v>0</v>
      </c>
      <c r="Z780" s="20">
        <f>X780+Y780</f>
        <v>0</v>
      </c>
      <c r="AA780" s="25">
        <f>IF(LEFT(AJ780,6)="Direct",O780,0)</f>
        <v>0</v>
      </c>
      <c r="AB780" s="25">
        <f>O780-AA780</f>
        <v>67.47</v>
      </c>
      <c r="AC780" s="25">
        <f>AA780+AB780</f>
        <v>67.47</v>
      </c>
      <c r="AD780" s="25">
        <f>IF(LEFT(AJ780,9)="direct-wa", O780,0)</f>
        <v>0</v>
      </c>
      <c r="AE780" s="25">
        <f>IF(AJ780="direct-wa",0,O780*Q780)</f>
        <v>7.4082059999999998</v>
      </c>
      <c r="AF780" s="25">
        <f>AD780+AE780</f>
        <v>7.4082059999999998</v>
      </c>
      <c r="AG780" s="25">
        <f>IF(LEFT(AJ780,9)="direct-or",O780,0)</f>
        <v>0</v>
      </c>
      <c r="AH780" s="25">
        <f>AB780-AE780</f>
        <v>60.061793999999999</v>
      </c>
      <c r="AI780" s="25">
        <f>AG780+AH780</f>
        <v>60.061793999999999</v>
      </c>
      <c r="AJ780" s="19" t="s">
        <v>46</v>
      </c>
    </row>
    <row r="781" spans="1:36" outlineLevel="3" x14ac:dyDescent="0.25">
      <c r="A781" s="102" t="s">
        <v>150</v>
      </c>
      <c r="B781" s="10">
        <v>13556.81</v>
      </c>
      <c r="C781" s="10">
        <v>13938.48</v>
      </c>
      <c r="N781" s="23">
        <f>C781</f>
        <v>13938.48</v>
      </c>
      <c r="O781" s="23">
        <f>SUM(B781:M781)</f>
        <v>27495.29</v>
      </c>
      <c r="P781" s="129"/>
      <c r="Q781" s="130">
        <v>0.10979999999999999</v>
      </c>
      <c r="R781" s="11">
        <f>IF(LEFT(AJ781,6)="Direct",N781,0)</f>
        <v>0</v>
      </c>
      <c r="S781" s="6">
        <f>N781-R781</f>
        <v>13938.48</v>
      </c>
      <c r="T781" s="20">
        <f>R781+S781</f>
        <v>13938.48</v>
      </c>
      <c r="U781" s="6">
        <f>IF(LEFT(AJ781,9)="direct-wa", N781,0)</f>
        <v>0</v>
      </c>
      <c r="V781" s="6">
        <f>IF(AJ781="direct-wa",0,N781*Q781)</f>
        <v>1530.4451039999999</v>
      </c>
      <c r="W781" s="20">
        <f>U781+V781</f>
        <v>1530.4451039999999</v>
      </c>
      <c r="X781" s="6">
        <f>IF(LEFT(AJ781,9)="direct-or",N781,0)</f>
        <v>0</v>
      </c>
      <c r="Y781" s="6">
        <f>S781-V781</f>
        <v>12408.034895999999</v>
      </c>
      <c r="Z781" s="20">
        <f>X781+Y781</f>
        <v>12408.034895999999</v>
      </c>
      <c r="AA781" s="25">
        <f>IF(LEFT(AJ781,6)="Direct",O781,0)</f>
        <v>0</v>
      </c>
      <c r="AB781" s="25">
        <f>O781-AA781</f>
        <v>27495.29</v>
      </c>
      <c r="AC781" s="25">
        <f>AA781+AB781</f>
        <v>27495.29</v>
      </c>
      <c r="AD781" s="25">
        <f>IF(LEFT(AJ781,9)="direct-wa", O781,0)</f>
        <v>0</v>
      </c>
      <c r="AE781" s="25">
        <f>IF(AJ781="direct-wa",0,O781*Q781)</f>
        <v>3018.9828419999999</v>
      </c>
      <c r="AF781" s="25">
        <f>AD781+AE781</f>
        <v>3018.9828419999999</v>
      </c>
      <c r="AG781" s="25">
        <f>IF(LEFT(AJ781,9)="direct-or",O781,0)</f>
        <v>0</v>
      </c>
      <c r="AH781" s="25">
        <f>AB781-AE781</f>
        <v>24476.307158</v>
      </c>
      <c r="AI781" s="25">
        <f>AG781+AH781</f>
        <v>24476.307158</v>
      </c>
      <c r="AJ781" s="19" t="s">
        <v>46</v>
      </c>
    </row>
    <row r="782" spans="1:36" outlineLevel="2" x14ac:dyDescent="0.25">
      <c r="A782" s="102"/>
      <c r="B782" s="108"/>
      <c r="C782" s="108"/>
      <c r="D782" s="101"/>
      <c r="E782" s="101"/>
      <c r="F782" s="101"/>
      <c r="G782" s="101"/>
      <c r="H782" s="101"/>
      <c r="I782" s="101"/>
      <c r="J782" s="101"/>
      <c r="K782" s="101"/>
      <c r="L782" s="101"/>
      <c r="M782" s="101"/>
      <c r="N782" s="109"/>
      <c r="O782" s="109"/>
      <c r="P782" s="129"/>
      <c r="Q782" s="130"/>
      <c r="R782" s="11">
        <f t="shared" ref="R782:Z782" si="857">SUBTOTAL(9,R780:R781)</f>
        <v>0</v>
      </c>
      <c r="S782" s="6">
        <f t="shared" si="857"/>
        <v>13938.48</v>
      </c>
      <c r="T782" s="20">
        <f t="shared" si="857"/>
        <v>13938.48</v>
      </c>
      <c r="U782" s="6">
        <f t="shared" si="857"/>
        <v>0</v>
      </c>
      <c r="V782" s="6">
        <f t="shared" si="857"/>
        <v>1530.4451039999999</v>
      </c>
      <c r="W782" s="20">
        <f t="shared" si="857"/>
        <v>1530.4451039999999</v>
      </c>
      <c r="X782" s="6">
        <f t="shared" si="857"/>
        <v>0</v>
      </c>
      <c r="Y782" s="6">
        <f t="shared" si="857"/>
        <v>12408.034895999999</v>
      </c>
      <c r="Z782" s="20">
        <f t="shared" si="857"/>
        <v>12408.034895999999</v>
      </c>
      <c r="AA782" s="25"/>
      <c r="AB782" s="25"/>
      <c r="AC782" s="25"/>
      <c r="AD782" s="25"/>
      <c r="AE782" s="25"/>
      <c r="AF782" s="25"/>
      <c r="AG782" s="25"/>
      <c r="AH782" s="25"/>
      <c r="AI782" s="25"/>
      <c r="AJ782" s="131" t="s">
        <v>284</v>
      </c>
    </row>
    <row r="783" spans="1:36" outlineLevel="3" x14ac:dyDescent="0.25">
      <c r="A783" s="102" t="s">
        <v>150</v>
      </c>
      <c r="B783" s="10"/>
      <c r="C783" s="10">
        <v>14.72</v>
      </c>
      <c r="N783" s="23">
        <f>C783</f>
        <v>14.72</v>
      </c>
      <c r="O783" s="23">
        <f>SUM(B783:M783)</f>
        <v>14.72</v>
      </c>
      <c r="P783" s="129"/>
      <c r="Q783" s="130">
        <v>0</v>
      </c>
      <c r="R783" s="11">
        <f>IF(LEFT(AJ783,6)="Direct",N783,0)</f>
        <v>14.72</v>
      </c>
      <c r="S783" s="6">
        <f>N783-R783</f>
        <v>0</v>
      </c>
      <c r="T783" s="20">
        <f>R783+S783</f>
        <v>14.72</v>
      </c>
      <c r="U783" s="6">
        <f>IF(LEFT(AJ783,9)="direct-wa", N783,0)</f>
        <v>0</v>
      </c>
      <c r="V783" s="6">
        <f>IF(AJ783="direct-wa",0,N783*Q783)</f>
        <v>0</v>
      </c>
      <c r="W783" s="20">
        <f>U783+V783</f>
        <v>0</v>
      </c>
      <c r="X783" s="6">
        <f>IF(LEFT(AJ783,9)="direct-or",N783,0)</f>
        <v>14.72</v>
      </c>
      <c r="Y783" s="6">
        <f>S783-V783</f>
        <v>0</v>
      </c>
      <c r="Z783" s="20">
        <f>X783+Y783</f>
        <v>14.72</v>
      </c>
      <c r="AA783" s="25">
        <f>IF(LEFT(AJ783,6)="Direct",O783,0)</f>
        <v>14.72</v>
      </c>
      <c r="AB783" s="25">
        <f>O783-AA783</f>
        <v>0</v>
      </c>
      <c r="AC783" s="25">
        <f>AA783+AB783</f>
        <v>14.72</v>
      </c>
      <c r="AD783" s="25">
        <f>IF(LEFT(AJ783,9)="direct-wa", O783,0)</f>
        <v>0</v>
      </c>
      <c r="AE783" s="25">
        <f>IF(AJ783="direct-wa",0,O783*Q783)</f>
        <v>0</v>
      </c>
      <c r="AF783" s="25">
        <f>AD783+AE783</f>
        <v>0</v>
      </c>
      <c r="AG783" s="25">
        <f>IF(LEFT(AJ783,9)="direct-or",O783,0)</f>
        <v>14.72</v>
      </c>
      <c r="AH783" s="25">
        <f>AB783-AE783</f>
        <v>0</v>
      </c>
      <c r="AI783" s="25">
        <f>AG783+AH783</f>
        <v>14.72</v>
      </c>
      <c r="AJ783" s="19" t="s">
        <v>67</v>
      </c>
    </row>
    <row r="784" spans="1:36" outlineLevel="3" x14ac:dyDescent="0.25">
      <c r="A784" s="102" t="s">
        <v>150</v>
      </c>
      <c r="B784" s="10">
        <v>1259.7</v>
      </c>
      <c r="C784" s="10">
        <v>14827.2</v>
      </c>
      <c r="N784" s="23">
        <f>C784</f>
        <v>14827.2</v>
      </c>
      <c r="O784" s="23">
        <f>SUM(B784:M784)</f>
        <v>16086.900000000001</v>
      </c>
      <c r="P784" s="129"/>
      <c r="Q784" s="130">
        <v>0</v>
      </c>
      <c r="R784" s="11">
        <f>IF(LEFT(AJ784,6)="Direct",N784,0)</f>
        <v>14827.2</v>
      </c>
      <c r="S784" s="6">
        <f>N784-R784</f>
        <v>0</v>
      </c>
      <c r="T784" s="20">
        <f>R784+S784</f>
        <v>14827.2</v>
      </c>
      <c r="U784" s="6">
        <f>IF(LEFT(AJ784,9)="direct-wa", N784,0)</f>
        <v>0</v>
      </c>
      <c r="V784" s="6">
        <f>IF(AJ784="direct-wa",0,N784*Q784)</f>
        <v>0</v>
      </c>
      <c r="W784" s="20">
        <f>U784+V784</f>
        <v>0</v>
      </c>
      <c r="X784" s="6">
        <f>IF(LEFT(AJ784,9)="direct-or",N784,0)</f>
        <v>14827.2</v>
      </c>
      <c r="Y784" s="6">
        <f>S784-V784</f>
        <v>0</v>
      </c>
      <c r="Z784" s="20">
        <f>X784+Y784</f>
        <v>14827.2</v>
      </c>
      <c r="AA784" s="25">
        <f>IF(LEFT(AJ784,6)="Direct",O784,0)</f>
        <v>16086.900000000001</v>
      </c>
      <c r="AB784" s="25">
        <f>O784-AA784</f>
        <v>0</v>
      </c>
      <c r="AC784" s="25">
        <f>AA784+AB784</f>
        <v>16086.900000000001</v>
      </c>
      <c r="AD784" s="25">
        <f>IF(LEFT(AJ784,9)="direct-wa", O784,0)</f>
        <v>0</v>
      </c>
      <c r="AE784" s="25">
        <f>IF(AJ784="direct-wa",0,O784*Q784)</f>
        <v>0</v>
      </c>
      <c r="AF784" s="25">
        <f>AD784+AE784</f>
        <v>0</v>
      </c>
      <c r="AG784" s="25">
        <f>IF(LEFT(AJ784,9)="direct-or",O784,0)</f>
        <v>16086.900000000001</v>
      </c>
      <c r="AH784" s="25">
        <f>AB784-AE784</f>
        <v>0</v>
      </c>
      <c r="AI784" s="25">
        <f>AG784+AH784</f>
        <v>16086.900000000001</v>
      </c>
      <c r="AJ784" s="19" t="s">
        <v>61</v>
      </c>
    </row>
    <row r="785" spans="1:36" outlineLevel="3" x14ac:dyDescent="0.25">
      <c r="A785" s="102" t="s">
        <v>150</v>
      </c>
      <c r="B785" s="10"/>
      <c r="C785" s="10"/>
      <c r="N785" s="23">
        <f>C785</f>
        <v>0</v>
      </c>
      <c r="O785" s="23">
        <f>SUM(B785:M785)</f>
        <v>0</v>
      </c>
      <c r="P785" s="129"/>
      <c r="Q785" s="130">
        <v>0</v>
      </c>
      <c r="R785" s="11">
        <f>IF(LEFT(AJ785,6)="Direct",N785,0)</f>
        <v>0</v>
      </c>
      <c r="S785" s="6">
        <f>N785-R785</f>
        <v>0</v>
      </c>
      <c r="T785" s="20">
        <f>R785+S785</f>
        <v>0</v>
      </c>
      <c r="U785" s="6">
        <f>IF(LEFT(AJ785,9)="direct-wa", N785,0)</f>
        <v>0</v>
      </c>
      <c r="V785" s="6">
        <f>IF(AJ785="direct-wa",0,N785*Q785)</f>
        <v>0</v>
      </c>
      <c r="W785" s="20">
        <f>U785+V785</f>
        <v>0</v>
      </c>
      <c r="X785" s="6">
        <f>IF(LEFT(AJ785,9)="direct-or",N785,0)</f>
        <v>0</v>
      </c>
      <c r="Y785" s="6">
        <f>S785-V785</f>
        <v>0</v>
      </c>
      <c r="Z785" s="20">
        <f>X785+Y785</f>
        <v>0</v>
      </c>
      <c r="AA785" s="25">
        <f>IF(LEFT(AJ785,6)="Direct",O785,0)</f>
        <v>0</v>
      </c>
      <c r="AB785" s="25">
        <f>O785-AA785</f>
        <v>0</v>
      </c>
      <c r="AC785" s="25">
        <f>AA785+AB785</f>
        <v>0</v>
      </c>
      <c r="AD785" s="25">
        <f>IF(LEFT(AJ785,9)="direct-wa", O785,0)</f>
        <v>0</v>
      </c>
      <c r="AE785" s="25">
        <f>IF(AJ785="direct-wa",0,O785*Q785)</f>
        <v>0</v>
      </c>
      <c r="AF785" s="25">
        <f>AD785+AE785</f>
        <v>0</v>
      </c>
      <c r="AG785" s="25">
        <f>IF(LEFT(AJ785,9)="direct-or",O785,0)</f>
        <v>0</v>
      </c>
      <c r="AH785" s="25">
        <f>AB785-AE785</f>
        <v>0</v>
      </c>
      <c r="AI785" s="25">
        <f>AG785+AH785</f>
        <v>0</v>
      </c>
      <c r="AJ785" s="19" t="s">
        <v>61</v>
      </c>
    </row>
    <row r="786" spans="1:36" outlineLevel="3" x14ac:dyDescent="0.25">
      <c r="A786" s="102" t="s">
        <v>150</v>
      </c>
      <c r="B786" s="10">
        <v>-653</v>
      </c>
      <c r="C786" s="10">
        <v>480</v>
      </c>
      <c r="N786" s="23">
        <f>C786</f>
        <v>480</v>
      </c>
      <c r="O786" s="23">
        <f>SUM(B786:M786)</f>
        <v>-173</v>
      </c>
      <c r="P786" s="129"/>
      <c r="Q786" s="130">
        <v>0</v>
      </c>
      <c r="R786" s="11">
        <f>IF(LEFT(AJ786,6)="Direct",N786,0)</f>
        <v>480</v>
      </c>
      <c r="S786" s="6">
        <f>N786-R786</f>
        <v>0</v>
      </c>
      <c r="T786" s="20">
        <f>R786+S786</f>
        <v>480</v>
      </c>
      <c r="U786" s="6">
        <f>IF(LEFT(AJ786,9)="direct-wa", N786,0)</f>
        <v>0</v>
      </c>
      <c r="V786" s="6">
        <f>IF(AJ786="direct-wa",0,N786*Q786)</f>
        <v>0</v>
      </c>
      <c r="W786" s="20">
        <f>U786+V786</f>
        <v>0</v>
      </c>
      <c r="X786" s="6">
        <f>IF(LEFT(AJ786,9)="direct-or",N786,0)</f>
        <v>480</v>
      </c>
      <c r="Y786" s="6">
        <f>S786-V786</f>
        <v>0</v>
      </c>
      <c r="Z786" s="20">
        <f>X786+Y786</f>
        <v>480</v>
      </c>
      <c r="AA786" s="25">
        <f>IF(LEFT(AJ786,6)="Direct",O786,0)</f>
        <v>-173</v>
      </c>
      <c r="AB786" s="25">
        <f>O786-AA786</f>
        <v>0</v>
      </c>
      <c r="AC786" s="25">
        <f>AA786+AB786</f>
        <v>-173</v>
      </c>
      <c r="AD786" s="25">
        <f>IF(LEFT(AJ786,9)="direct-wa", O786,0)</f>
        <v>0</v>
      </c>
      <c r="AE786" s="25">
        <f>IF(AJ786="direct-wa",0,O786*Q786)</f>
        <v>0</v>
      </c>
      <c r="AF786" s="25">
        <f>AD786+AE786</f>
        <v>0</v>
      </c>
      <c r="AG786" s="25">
        <f>IF(LEFT(AJ786,9)="direct-or",O786,0)</f>
        <v>-173</v>
      </c>
      <c r="AH786" s="25">
        <f>AB786-AE786</f>
        <v>0</v>
      </c>
      <c r="AI786" s="25">
        <f>AG786+AH786</f>
        <v>-173</v>
      </c>
      <c r="AJ786" s="19" t="s">
        <v>67</v>
      </c>
    </row>
    <row r="787" spans="1:36" outlineLevel="3" x14ac:dyDescent="0.25">
      <c r="A787" s="102" t="s">
        <v>150</v>
      </c>
      <c r="B787" s="10">
        <v>4554.2</v>
      </c>
      <c r="C787" s="10">
        <v>9328.2000000000007</v>
      </c>
      <c r="N787" s="23">
        <f>C787</f>
        <v>9328.2000000000007</v>
      </c>
      <c r="O787" s="23">
        <f>SUM(B787:M787)</f>
        <v>13882.400000000001</v>
      </c>
      <c r="P787" s="129"/>
      <c r="Q787" s="130">
        <v>0</v>
      </c>
      <c r="R787" s="11">
        <f>IF(LEFT(AJ787,6)="Direct",N787,0)</f>
        <v>9328.2000000000007</v>
      </c>
      <c r="S787" s="6">
        <f>N787-R787</f>
        <v>0</v>
      </c>
      <c r="T787" s="20">
        <f>R787+S787</f>
        <v>9328.2000000000007</v>
      </c>
      <c r="U787" s="6">
        <f>IF(LEFT(AJ787,9)="direct-wa", N787,0)</f>
        <v>0</v>
      </c>
      <c r="V787" s="6">
        <f>IF(AJ787="direct-wa",0,N787*Q787)</f>
        <v>0</v>
      </c>
      <c r="W787" s="20">
        <f>U787+V787</f>
        <v>0</v>
      </c>
      <c r="X787" s="6">
        <f>IF(LEFT(AJ787,9)="direct-or",N787,0)</f>
        <v>9328.2000000000007</v>
      </c>
      <c r="Y787" s="6">
        <f>S787-V787</f>
        <v>0</v>
      </c>
      <c r="Z787" s="20">
        <f>X787+Y787</f>
        <v>9328.2000000000007</v>
      </c>
      <c r="AA787" s="25">
        <f>IF(LEFT(AJ787,6)="Direct",O787,0)</f>
        <v>13882.400000000001</v>
      </c>
      <c r="AB787" s="25">
        <f>O787-AA787</f>
        <v>0</v>
      </c>
      <c r="AC787" s="25">
        <f>AA787+AB787</f>
        <v>13882.400000000001</v>
      </c>
      <c r="AD787" s="25">
        <f>IF(LEFT(AJ787,9)="direct-wa", O787,0)</f>
        <v>0</v>
      </c>
      <c r="AE787" s="25">
        <f>IF(AJ787="direct-wa",0,O787*Q787)</f>
        <v>0</v>
      </c>
      <c r="AF787" s="25">
        <f>AD787+AE787</f>
        <v>0</v>
      </c>
      <c r="AG787" s="25">
        <f>IF(LEFT(AJ787,9)="direct-or",O787,0)</f>
        <v>13882.400000000001</v>
      </c>
      <c r="AH787" s="25">
        <f>AB787-AE787</f>
        <v>0</v>
      </c>
      <c r="AI787" s="25">
        <f>AG787+AH787</f>
        <v>13882.400000000001</v>
      </c>
      <c r="AJ787" s="19" t="s">
        <v>67</v>
      </c>
    </row>
    <row r="788" spans="1:36" outlineLevel="2" x14ac:dyDescent="0.25">
      <c r="A788" s="102"/>
      <c r="B788" s="108"/>
      <c r="C788" s="108"/>
      <c r="D788" s="101"/>
      <c r="E788" s="101"/>
      <c r="F788" s="101"/>
      <c r="G788" s="101"/>
      <c r="H788" s="101"/>
      <c r="I788" s="101"/>
      <c r="J788" s="101"/>
      <c r="K788" s="101"/>
      <c r="L788" s="101"/>
      <c r="M788" s="101"/>
      <c r="N788" s="109"/>
      <c r="O788" s="109"/>
      <c r="P788" s="129"/>
      <c r="Q788" s="130"/>
      <c r="R788" s="11">
        <f t="shared" ref="R788:Z788" si="858">SUBTOTAL(9,R783:R787)</f>
        <v>24650.120000000003</v>
      </c>
      <c r="S788" s="6">
        <f t="shared" si="858"/>
        <v>0</v>
      </c>
      <c r="T788" s="20">
        <f t="shared" si="858"/>
        <v>24650.120000000003</v>
      </c>
      <c r="U788" s="6">
        <f t="shared" si="858"/>
        <v>0</v>
      </c>
      <c r="V788" s="6">
        <f t="shared" si="858"/>
        <v>0</v>
      </c>
      <c r="W788" s="20">
        <f t="shared" si="858"/>
        <v>0</v>
      </c>
      <c r="X788" s="6">
        <f t="shared" si="858"/>
        <v>24650.120000000003</v>
      </c>
      <c r="Y788" s="6">
        <f t="shared" si="858"/>
        <v>0</v>
      </c>
      <c r="Z788" s="20">
        <f t="shared" si="858"/>
        <v>24650.120000000003</v>
      </c>
      <c r="AA788" s="25"/>
      <c r="AB788" s="25"/>
      <c r="AC788" s="25"/>
      <c r="AD788" s="25"/>
      <c r="AE788" s="25"/>
      <c r="AF788" s="25"/>
      <c r="AG788" s="25"/>
      <c r="AH788" s="25"/>
      <c r="AI788" s="25"/>
      <c r="AJ788" s="131" t="s">
        <v>276</v>
      </c>
    </row>
    <row r="789" spans="1:36" outlineLevel="3" x14ac:dyDescent="0.25">
      <c r="A789" s="102" t="s">
        <v>150</v>
      </c>
      <c r="B789" s="10">
        <v>215.07</v>
      </c>
      <c r="C789" s="10">
        <v>1527.63</v>
      </c>
      <c r="N789" s="23">
        <f>C789</f>
        <v>1527.63</v>
      </c>
      <c r="O789" s="23">
        <f>SUM(B789:M789)</f>
        <v>1742.7</v>
      </c>
      <c r="P789" s="129"/>
      <c r="Q789" s="130">
        <v>1</v>
      </c>
      <c r="R789" s="11">
        <f>IF(LEFT(AJ789,6)="Direct",N789,0)</f>
        <v>1527.63</v>
      </c>
      <c r="S789" s="6">
        <f>N789-R789</f>
        <v>0</v>
      </c>
      <c r="T789" s="20">
        <f>R789+S789</f>
        <v>1527.63</v>
      </c>
      <c r="U789" s="6">
        <f>IF(LEFT(AJ789,9)="direct-wa", N789,0)</f>
        <v>1527.63</v>
      </c>
      <c r="V789" s="6">
        <f>IF(AJ789="direct-wa",0,N789*Q789)</f>
        <v>0</v>
      </c>
      <c r="W789" s="20">
        <f>U789+V789</f>
        <v>1527.63</v>
      </c>
      <c r="X789" s="6">
        <f>IF(LEFT(AJ789,9)="direct-or",N789,0)</f>
        <v>0</v>
      </c>
      <c r="Y789" s="6">
        <f>S789-V789</f>
        <v>0</v>
      </c>
      <c r="Z789" s="20">
        <f>X789+Y789</f>
        <v>0</v>
      </c>
      <c r="AA789" s="25">
        <f>IF(LEFT(AJ789,6)="Direct",O789,0)</f>
        <v>1742.7</v>
      </c>
      <c r="AB789" s="25">
        <f>O789-AA789</f>
        <v>0</v>
      </c>
      <c r="AC789" s="25">
        <f>AA789+AB789</f>
        <v>1742.7</v>
      </c>
      <c r="AD789" s="25">
        <f>IF(LEFT(AJ789,9)="direct-wa", O789,0)</f>
        <v>1742.7</v>
      </c>
      <c r="AE789" s="25">
        <f>IF(AJ789="direct-wa",0,O789*Q789)</f>
        <v>0</v>
      </c>
      <c r="AF789" s="25">
        <f>AD789+AE789</f>
        <v>1742.7</v>
      </c>
      <c r="AG789" s="25">
        <f>IF(LEFT(AJ789,9)="direct-or",O789,0)</f>
        <v>0</v>
      </c>
      <c r="AH789" s="25">
        <f>AB789-AE789</f>
        <v>0</v>
      </c>
      <c r="AI789" s="25">
        <f>AG789+AH789</f>
        <v>0</v>
      </c>
      <c r="AJ789" s="19" t="s">
        <v>65</v>
      </c>
    </row>
    <row r="790" spans="1:36" outlineLevel="2" x14ac:dyDescent="0.25">
      <c r="A790" s="102"/>
      <c r="B790" s="108"/>
      <c r="C790" s="108"/>
      <c r="D790" s="101"/>
      <c r="E790" s="101"/>
      <c r="F790" s="101"/>
      <c r="G790" s="101"/>
      <c r="H790" s="101"/>
      <c r="I790" s="101"/>
      <c r="J790" s="101"/>
      <c r="K790" s="101"/>
      <c r="L790" s="101"/>
      <c r="M790" s="101"/>
      <c r="N790" s="109"/>
      <c r="O790" s="109"/>
      <c r="P790" s="129"/>
      <c r="Q790" s="130"/>
      <c r="R790" s="11">
        <f t="shared" ref="R790:Z790" si="859">SUBTOTAL(9,R789:R789)</f>
        <v>1527.63</v>
      </c>
      <c r="S790" s="6">
        <f t="shared" si="859"/>
        <v>0</v>
      </c>
      <c r="T790" s="20">
        <f t="shared" si="859"/>
        <v>1527.63</v>
      </c>
      <c r="U790" s="6">
        <f t="shared" si="859"/>
        <v>1527.63</v>
      </c>
      <c r="V790" s="6">
        <f t="shared" si="859"/>
        <v>0</v>
      </c>
      <c r="W790" s="20">
        <f t="shared" si="859"/>
        <v>1527.63</v>
      </c>
      <c r="X790" s="6">
        <f t="shared" si="859"/>
        <v>0</v>
      </c>
      <c r="Y790" s="6">
        <f t="shared" si="859"/>
        <v>0</v>
      </c>
      <c r="Z790" s="20">
        <f t="shared" si="859"/>
        <v>0</v>
      </c>
      <c r="AA790" s="25"/>
      <c r="AB790" s="25"/>
      <c r="AC790" s="25"/>
      <c r="AD790" s="25"/>
      <c r="AE790" s="25"/>
      <c r="AF790" s="25"/>
      <c r="AG790" s="25"/>
      <c r="AH790" s="25"/>
      <c r="AI790" s="25"/>
      <c r="AJ790" s="131" t="s">
        <v>279</v>
      </c>
    </row>
    <row r="791" spans="1:36" outlineLevel="3" x14ac:dyDescent="0.25">
      <c r="A791" s="102" t="s">
        <v>150</v>
      </c>
      <c r="B791" s="10">
        <v>1143</v>
      </c>
      <c r="C791" s="10">
        <v>-2281</v>
      </c>
      <c r="N791" s="23">
        <f t="shared" ref="N791:N817" si="860">C791</f>
        <v>-2281</v>
      </c>
      <c r="O791" s="23">
        <f t="shared" ref="O791:O817" si="861">SUM(B791:M791)</f>
        <v>-1138</v>
      </c>
      <c r="P791" s="129"/>
      <c r="Q791" s="130">
        <v>9.9400000000000002E-2</v>
      </c>
      <c r="R791" s="11">
        <f t="shared" ref="R791:R817" si="862">IF(LEFT(AJ791,6)="Direct",N791,0)</f>
        <v>0</v>
      </c>
      <c r="S791" s="6">
        <f t="shared" ref="S791:S817" si="863">N791-R791</f>
        <v>-2281</v>
      </c>
      <c r="T791" s="20">
        <f t="shared" ref="T791:T817" si="864">R791+S791</f>
        <v>-2281</v>
      </c>
      <c r="U791" s="6">
        <f t="shared" ref="U791:U817" si="865">IF(LEFT(AJ791,9)="direct-wa", N791,0)</f>
        <v>0</v>
      </c>
      <c r="V791" s="6">
        <f t="shared" ref="V791:V817" si="866">IF(AJ791="direct-wa",0,N791*Q791)</f>
        <v>-226.73140000000001</v>
      </c>
      <c r="W791" s="20">
        <f t="shared" ref="W791:W817" si="867">U791+V791</f>
        <v>-226.73140000000001</v>
      </c>
      <c r="X791" s="6">
        <f t="shared" ref="X791:X817" si="868">IF(LEFT(AJ791,9)="direct-or",N791,0)</f>
        <v>0</v>
      </c>
      <c r="Y791" s="6">
        <f t="shared" ref="Y791:Y817" si="869">S791-V791</f>
        <v>-2054.2685999999999</v>
      </c>
      <c r="Z791" s="20">
        <f t="shared" ref="Z791:Z817" si="870">X791+Y791</f>
        <v>-2054.2685999999999</v>
      </c>
      <c r="AA791" s="25">
        <f t="shared" ref="AA791:AA817" si="871">IF(LEFT(AJ791,6)="Direct",O791,0)</f>
        <v>0</v>
      </c>
      <c r="AB791" s="25">
        <f t="shared" ref="AB791:AB817" si="872">O791-AA791</f>
        <v>-1138</v>
      </c>
      <c r="AC791" s="25">
        <f t="shared" ref="AC791:AC817" si="873">AA791+AB791</f>
        <v>-1138</v>
      </c>
      <c r="AD791" s="25">
        <f t="shared" ref="AD791:AD817" si="874">IF(LEFT(AJ791,9)="direct-wa", O791,0)</f>
        <v>0</v>
      </c>
      <c r="AE791" s="25">
        <f t="shared" ref="AE791:AE817" si="875">IF(AJ791="direct-wa",0,O791*Q791)</f>
        <v>-113.1172</v>
      </c>
      <c r="AF791" s="25">
        <f t="shared" ref="AF791:AF817" si="876">AD791+AE791</f>
        <v>-113.1172</v>
      </c>
      <c r="AG791" s="25">
        <f t="shared" ref="AG791:AG817" si="877">IF(LEFT(AJ791,9)="direct-or",O791,0)</f>
        <v>0</v>
      </c>
      <c r="AH791" s="25">
        <f t="shared" ref="AH791:AH817" si="878">AB791-AE791</f>
        <v>-1024.8828000000001</v>
      </c>
      <c r="AI791" s="25">
        <f t="shared" ref="AI791:AI817" si="879">AG791+AH791</f>
        <v>-1024.8828000000001</v>
      </c>
      <c r="AJ791" s="19" t="s">
        <v>57</v>
      </c>
    </row>
    <row r="792" spans="1:36" outlineLevel="3" x14ac:dyDescent="0.25">
      <c r="A792" s="102" t="s">
        <v>150</v>
      </c>
      <c r="B792" s="10">
        <v>18732.11</v>
      </c>
      <c r="C792" s="10">
        <v>21343.21</v>
      </c>
      <c r="N792" s="23">
        <f t="shared" si="860"/>
        <v>21343.21</v>
      </c>
      <c r="O792" s="23">
        <f t="shared" si="861"/>
        <v>40075.32</v>
      </c>
      <c r="P792" s="129"/>
      <c r="Q792" s="130">
        <v>9.9400000000000002E-2</v>
      </c>
      <c r="R792" s="11">
        <f t="shared" si="862"/>
        <v>0</v>
      </c>
      <c r="S792" s="6">
        <f t="shared" si="863"/>
        <v>21343.21</v>
      </c>
      <c r="T792" s="20">
        <f t="shared" si="864"/>
        <v>21343.21</v>
      </c>
      <c r="U792" s="6">
        <f t="shared" si="865"/>
        <v>0</v>
      </c>
      <c r="V792" s="6">
        <f t="shared" si="866"/>
        <v>2121.5150739999999</v>
      </c>
      <c r="W792" s="20">
        <f t="shared" si="867"/>
        <v>2121.5150739999999</v>
      </c>
      <c r="X792" s="6">
        <f t="shared" si="868"/>
        <v>0</v>
      </c>
      <c r="Y792" s="6">
        <f t="shared" si="869"/>
        <v>19221.694926</v>
      </c>
      <c r="Z792" s="20">
        <f t="shared" si="870"/>
        <v>19221.694926</v>
      </c>
      <c r="AA792" s="25">
        <f t="shared" si="871"/>
        <v>0</v>
      </c>
      <c r="AB792" s="25">
        <f t="shared" si="872"/>
        <v>40075.32</v>
      </c>
      <c r="AC792" s="25">
        <f t="shared" si="873"/>
        <v>40075.32</v>
      </c>
      <c r="AD792" s="25">
        <f t="shared" si="874"/>
        <v>0</v>
      </c>
      <c r="AE792" s="25">
        <f t="shared" si="875"/>
        <v>3983.4868080000001</v>
      </c>
      <c r="AF792" s="25">
        <f t="shared" si="876"/>
        <v>3983.4868080000001</v>
      </c>
      <c r="AG792" s="25">
        <f t="shared" si="877"/>
        <v>0</v>
      </c>
      <c r="AH792" s="25">
        <f t="shared" si="878"/>
        <v>36091.833191999998</v>
      </c>
      <c r="AI792" s="25">
        <f t="shared" si="879"/>
        <v>36091.833191999998</v>
      </c>
      <c r="AJ792" s="19" t="s">
        <v>57</v>
      </c>
    </row>
    <row r="793" spans="1:36" outlineLevel="3" x14ac:dyDescent="0.25">
      <c r="A793" s="102" t="s">
        <v>150</v>
      </c>
      <c r="B793" s="10">
        <v>38.35</v>
      </c>
      <c r="C793" s="10"/>
      <c r="N793" s="23">
        <f t="shared" si="860"/>
        <v>0</v>
      </c>
      <c r="O793" s="23">
        <f t="shared" si="861"/>
        <v>38.35</v>
      </c>
      <c r="P793" s="129"/>
      <c r="Q793" s="130">
        <v>9.9400000000000002E-2</v>
      </c>
      <c r="R793" s="11">
        <f t="shared" si="862"/>
        <v>0</v>
      </c>
      <c r="S793" s="6">
        <f t="shared" si="863"/>
        <v>0</v>
      </c>
      <c r="T793" s="20">
        <f t="shared" si="864"/>
        <v>0</v>
      </c>
      <c r="U793" s="6">
        <f t="shared" si="865"/>
        <v>0</v>
      </c>
      <c r="V793" s="6">
        <f t="shared" si="866"/>
        <v>0</v>
      </c>
      <c r="W793" s="20">
        <f t="shared" si="867"/>
        <v>0</v>
      </c>
      <c r="X793" s="6">
        <f t="shared" si="868"/>
        <v>0</v>
      </c>
      <c r="Y793" s="6">
        <f t="shared" si="869"/>
        <v>0</v>
      </c>
      <c r="Z793" s="20">
        <f t="shared" si="870"/>
        <v>0</v>
      </c>
      <c r="AA793" s="25">
        <f t="shared" si="871"/>
        <v>0</v>
      </c>
      <c r="AB793" s="25">
        <f t="shared" si="872"/>
        <v>38.35</v>
      </c>
      <c r="AC793" s="25">
        <f t="shared" si="873"/>
        <v>38.35</v>
      </c>
      <c r="AD793" s="25">
        <f t="shared" si="874"/>
        <v>0</v>
      </c>
      <c r="AE793" s="25">
        <f t="shared" si="875"/>
        <v>3.8119900000000002</v>
      </c>
      <c r="AF793" s="25">
        <f t="shared" si="876"/>
        <v>3.8119900000000002</v>
      </c>
      <c r="AG793" s="25">
        <f t="shared" si="877"/>
        <v>0</v>
      </c>
      <c r="AH793" s="25">
        <f t="shared" si="878"/>
        <v>34.53801</v>
      </c>
      <c r="AI793" s="25">
        <f t="shared" si="879"/>
        <v>34.53801</v>
      </c>
      <c r="AJ793" s="19" t="s">
        <v>57</v>
      </c>
    </row>
    <row r="794" spans="1:36" outlineLevel="3" x14ac:dyDescent="0.25">
      <c r="A794" s="102" t="s">
        <v>150</v>
      </c>
      <c r="B794" s="10">
        <v>19200.16</v>
      </c>
      <c r="C794" s="10">
        <v>27100.54</v>
      </c>
      <c r="N794" s="23">
        <f t="shared" si="860"/>
        <v>27100.54</v>
      </c>
      <c r="O794" s="23">
        <f t="shared" si="861"/>
        <v>46300.7</v>
      </c>
      <c r="P794" s="129"/>
      <c r="Q794" s="130">
        <v>9.9400000000000002E-2</v>
      </c>
      <c r="R794" s="11">
        <f t="shared" si="862"/>
        <v>0</v>
      </c>
      <c r="S794" s="6">
        <f t="shared" si="863"/>
        <v>27100.54</v>
      </c>
      <c r="T794" s="20">
        <f t="shared" si="864"/>
        <v>27100.54</v>
      </c>
      <c r="U794" s="6">
        <f t="shared" si="865"/>
        <v>0</v>
      </c>
      <c r="V794" s="6">
        <f t="shared" si="866"/>
        <v>2693.7936760000002</v>
      </c>
      <c r="W794" s="20">
        <f t="shared" si="867"/>
        <v>2693.7936760000002</v>
      </c>
      <c r="X794" s="6">
        <f t="shared" si="868"/>
        <v>0</v>
      </c>
      <c r="Y794" s="6">
        <f t="shared" si="869"/>
        <v>24406.746324</v>
      </c>
      <c r="Z794" s="20">
        <f t="shared" si="870"/>
        <v>24406.746324</v>
      </c>
      <c r="AA794" s="25">
        <f t="shared" si="871"/>
        <v>0</v>
      </c>
      <c r="AB794" s="25">
        <f t="shared" si="872"/>
        <v>46300.7</v>
      </c>
      <c r="AC794" s="25">
        <f t="shared" si="873"/>
        <v>46300.7</v>
      </c>
      <c r="AD794" s="25">
        <f t="shared" si="874"/>
        <v>0</v>
      </c>
      <c r="AE794" s="25">
        <f t="shared" si="875"/>
        <v>4602.2895799999997</v>
      </c>
      <c r="AF794" s="25">
        <f t="shared" si="876"/>
        <v>4602.2895799999997</v>
      </c>
      <c r="AG794" s="25">
        <f t="shared" si="877"/>
        <v>0</v>
      </c>
      <c r="AH794" s="25">
        <f t="shared" si="878"/>
        <v>41698.41042</v>
      </c>
      <c r="AI794" s="25">
        <f t="shared" si="879"/>
        <v>41698.41042</v>
      </c>
      <c r="AJ794" s="19" t="s">
        <v>57</v>
      </c>
    </row>
    <row r="795" spans="1:36" outlineLevel="3" x14ac:dyDescent="0.25">
      <c r="A795" s="102" t="s">
        <v>150</v>
      </c>
      <c r="B795" s="10">
        <v>21545.08</v>
      </c>
      <c r="C795" s="10">
        <v>22095.68</v>
      </c>
      <c r="N795" s="23">
        <f t="shared" si="860"/>
        <v>22095.68</v>
      </c>
      <c r="O795" s="23">
        <f t="shared" si="861"/>
        <v>43640.76</v>
      </c>
      <c r="P795" s="129"/>
      <c r="Q795" s="130">
        <v>9.9400000000000002E-2</v>
      </c>
      <c r="R795" s="11">
        <f t="shared" si="862"/>
        <v>0</v>
      </c>
      <c r="S795" s="6">
        <f t="shared" si="863"/>
        <v>22095.68</v>
      </c>
      <c r="T795" s="20">
        <f t="shared" si="864"/>
        <v>22095.68</v>
      </c>
      <c r="U795" s="6">
        <f t="shared" si="865"/>
        <v>0</v>
      </c>
      <c r="V795" s="6">
        <f t="shared" si="866"/>
        <v>2196.3105920000003</v>
      </c>
      <c r="W795" s="20">
        <f t="shared" si="867"/>
        <v>2196.3105920000003</v>
      </c>
      <c r="X795" s="6">
        <f t="shared" si="868"/>
        <v>0</v>
      </c>
      <c r="Y795" s="6">
        <f t="shared" si="869"/>
        <v>19899.369407999999</v>
      </c>
      <c r="Z795" s="20">
        <f t="shared" si="870"/>
        <v>19899.369407999999</v>
      </c>
      <c r="AA795" s="25">
        <f t="shared" si="871"/>
        <v>0</v>
      </c>
      <c r="AB795" s="25">
        <f t="shared" si="872"/>
        <v>43640.76</v>
      </c>
      <c r="AC795" s="25">
        <f t="shared" si="873"/>
        <v>43640.76</v>
      </c>
      <c r="AD795" s="25">
        <f t="shared" si="874"/>
        <v>0</v>
      </c>
      <c r="AE795" s="25">
        <f t="shared" si="875"/>
        <v>4337.8915440000001</v>
      </c>
      <c r="AF795" s="25">
        <f t="shared" si="876"/>
        <v>4337.8915440000001</v>
      </c>
      <c r="AG795" s="25">
        <f t="shared" si="877"/>
        <v>0</v>
      </c>
      <c r="AH795" s="25">
        <f t="shared" si="878"/>
        <v>39302.868456000004</v>
      </c>
      <c r="AI795" s="25">
        <f t="shared" si="879"/>
        <v>39302.868456000004</v>
      </c>
      <c r="AJ795" s="19" t="s">
        <v>57</v>
      </c>
    </row>
    <row r="796" spans="1:36" outlineLevel="3" x14ac:dyDescent="0.25">
      <c r="A796" s="102" t="s">
        <v>150</v>
      </c>
      <c r="B796" s="10">
        <v>4515.05</v>
      </c>
      <c r="C796" s="10">
        <v>12</v>
      </c>
      <c r="N796" s="23">
        <f t="shared" si="860"/>
        <v>12</v>
      </c>
      <c r="O796" s="23">
        <f t="shared" si="861"/>
        <v>4527.05</v>
      </c>
      <c r="P796" s="129"/>
      <c r="Q796" s="130">
        <v>9.9400000000000002E-2</v>
      </c>
      <c r="R796" s="11">
        <f t="shared" si="862"/>
        <v>0</v>
      </c>
      <c r="S796" s="6">
        <f t="shared" si="863"/>
        <v>12</v>
      </c>
      <c r="T796" s="20">
        <f t="shared" si="864"/>
        <v>12</v>
      </c>
      <c r="U796" s="6">
        <f t="shared" si="865"/>
        <v>0</v>
      </c>
      <c r="V796" s="6">
        <f t="shared" si="866"/>
        <v>1.1928000000000001</v>
      </c>
      <c r="W796" s="20">
        <f t="shared" si="867"/>
        <v>1.1928000000000001</v>
      </c>
      <c r="X796" s="6">
        <f t="shared" si="868"/>
        <v>0</v>
      </c>
      <c r="Y796" s="6">
        <f t="shared" si="869"/>
        <v>10.8072</v>
      </c>
      <c r="Z796" s="20">
        <f t="shared" si="870"/>
        <v>10.8072</v>
      </c>
      <c r="AA796" s="25">
        <f t="shared" si="871"/>
        <v>0</v>
      </c>
      <c r="AB796" s="25">
        <f t="shared" si="872"/>
        <v>4527.05</v>
      </c>
      <c r="AC796" s="25">
        <f t="shared" si="873"/>
        <v>4527.05</v>
      </c>
      <c r="AD796" s="25">
        <f t="shared" si="874"/>
        <v>0</v>
      </c>
      <c r="AE796" s="25">
        <f t="shared" si="875"/>
        <v>449.98877000000005</v>
      </c>
      <c r="AF796" s="25">
        <f t="shared" si="876"/>
        <v>449.98877000000005</v>
      </c>
      <c r="AG796" s="25">
        <f t="shared" si="877"/>
        <v>0</v>
      </c>
      <c r="AH796" s="25">
        <f t="shared" si="878"/>
        <v>4077.0612300000003</v>
      </c>
      <c r="AI796" s="25">
        <f t="shared" si="879"/>
        <v>4077.0612300000003</v>
      </c>
      <c r="AJ796" s="19" t="s">
        <v>57</v>
      </c>
    </row>
    <row r="797" spans="1:36" outlineLevel="3" x14ac:dyDescent="0.25">
      <c r="A797" s="102" t="s">
        <v>150</v>
      </c>
      <c r="B797" s="10">
        <v>589.9</v>
      </c>
      <c r="C797" s="10">
        <v>1393</v>
      </c>
      <c r="N797" s="23">
        <f t="shared" si="860"/>
        <v>1393</v>
      </c>
      <c r="O797" s="23">
        <f t="shared" si="861"/>
        <v>1982.9</v>
      </c>
      <c r="P797" s="129"/>
      <c r="Q797" s="130">
        <v>9.9400000000000002E-2</v>
      </c>
      <c r="R797" s="11">
        <f t="shared" si="862"/>
        <v>0</v>
      </c>
      <c r="S797" s="6">
        <f t="shared" si="863"/>
        <v>1393</v>
      </c>
      <c r="T797" s="20">
        <f t="shared" si="864"/>
        <v>1393</v>
      </c>
      <c r="U797" s="6">
        <f t="shared" si="865"/>
        <v>0</v>
      </c>
      <c r="V797" s="6">
        <f t="shared" si="866"/>
        <v>138.46420000000001</v>
      </c>
      <c r="W797" s="20">
        <f t="shared" si="867"/>
        <v>138.46420000000001</v>
      </c>
      <c r="X797" s="6">
        <f t="shared" si="868"/>
        <v>0</v>
      </c>
      <c r="Y797" s="6">
        <f t="shared" si="869"/>
        <v>1254.5358000000001</v>
      </c>
      <c r="Z797" s="20">
        <f t="shared" si="870"/>
        <v>1254.5358000000001</v>
      </c>
      <c r="AA797" s="25">
        <f t="shared" si="871"/>
        <v>0</v>
      </c>
      <c r="AB797" s="25">
        <f t="shared" si="872"/>
        <v>1982.9</v>
      </c>
      <c r="AC797" s="25">
        <f t="shared" si="873"/>
        <v>1982.9</v>
      </c>
      <c r="AD797" s="25">
        <f t="shared" si="874"/>
        <v>0</v>
      </c>
      <c r="AE797" s="25">
        <f t="shared" si="875"/>
        <v>197.10026000000002</v>
      </c>
      <c r="AF797" s="25">
        <f t="shared" si="876"/>
        <v>197.10026000000002</v>
      </c>
      <c r="AG797" s="25">
        <f t="shared" si="877"/>
        <v>0</v>
      </c>
      <c r="AH797" s="25">
        <f t="shared" si="878"/>
        <v>1785.7997400000002</v>
      </c>
      <c r="AI797" s="25">
        <f t="shared" si="879"/>
        <v>1785.7997400000002</v>
      </c>
      <c r="AJ797" s="19" t="s">
        <v>57</v>
      </c>
    </row>
    <row r="798" spans="1:36" outlineLevel="3" x14ac:dyDescent="0.25">
      <c r="A798" s="102" t="s">
        <v>150</v>
      </c>
      <c r="B798" s="10">
        <v>14.95</v>
      </c>
      <c r="C798" s="10"/>
      <c r="N798" s="23">
        <f t="shared" si="860"/>
        <v>0</v>
      </c>
      <c r="O798" s="23">
        <f t="shared" si="861"/>
        <v>14.95</v>
      </c>
      <c r="P798" s="129"/>
      <c r="Q798" s="130">
        <v>9.9400000000000002E-2</v>
      </c>
      <c r="R798" s="11">
        <f t="shared" si="862"/>
        <v>0</v>
      </c>
      <c r="S798" s="6">
        <f t="shared" si="863"/>
        <v>0</v>
      </c>
      <c r="T798" s="20">
        <f t="shared" si="864"/>
        <v>0</v>
      </c>
      <c r="U798" s="6">
        <f t="shared" si="865"/>
        <v>0</v>
      </c>
      <c r="V798" s="6">
        <f t="shared" si="866"/>
        <v>0</v>
      </c>
      <c r="W798" s="20">
        <f t="shared" si="867"/>
        <v>0</v>
      </c>
      <c r="X798" s="6">
        <f t="shared" si="868"/>
        <v>0</v>
      </c>
      <c r="Y798" s="6">
        <f t="shared" si="869"/>
        <v>0</v>
      </c>
      <c r="Z798" s="20">
        <f t="shared" si="870"/>
        <v>0</v>
      </c>
      <c r="AA798" s="25">
        <f t="shared" si="871"/>
        <v>0</v>
      </c>
      <c r="AB798" s="25">
        <f t="shared" si="872"/>
        <v>14.95</v>
      </c>
      <c r="AC798" s="25">
        <f t="shared" si="873"/>
        <v>14.95</v>
      </c>
      <c r="AD798" s="25">
        <f t="shared" si="874"/>
        <v>0</v>
      </c>
      <c r="AE798" s="25">
        <f t="shared" si="875"/>
        <v>1.48603</v>
      </c>
      <c r="AF798" s="25">
        <f t="shared" si="876"/>
        <v>1.48603</v>
      </c>
      <c r="AG798" s="25">
        <f t="shared" si="877"/>
        <v>0</v>
      </c>
      <c r="AH798" s="25">
        <f t="shared" si="878"/>
        <v>13.46397</v>
      </c>
      <c r="AI798" s="25">
        <f t="shared" si="879"/>
        <v>13.46397</v>
      </c>
      <c r="AJ798" s="19" t="s">
        <v>57</v>
      </c>
    </row>
    <row r="799" spans="1:36" outlineLevel="3" x14ac:dyDescent="0.25">
      <c r="A799" s="102" t="s">
        <v>150</v>
      </c>
      <c r="B799" s="10">
        <v>38624.42</v>
      </c>
      <c r="C799" s="10">
        <v>33323.01</v>
      </c>
      <c r="N799" s="23">
        <f t="shared" si="860"/>
        <v>33323.01</v>
      </c>
      <c r="O799" s="23">
        <f t="shared" si="861"/>
        <v>71947.429999999993</v>
      </c>
      <c r="P799" s="129"/>
      <c r="Q799" s="130">
        <v>9.9400000000000002E-2</v>
      </c>
      <c r="R799" s="11">
        <f t="shared" si="862"/>
        <v>0</v>
      </c>
      <c r="S799" s="6">
        <f t="shared" si="863"/>
        <v>33323.01</v>
      </c>
      <c r="T799" s="20">
        <f t="shared" si="864"/>
        <v>33323.01</v>
      </c>
      <c r="U799" s="6">
        <f t="shared" si="865"/>
        <v>0</v>
      </c>
      <c r="V799" s="6">
        <f t="shared" si="866"/>
        <v>3312.3071940000004</v>
      </c>
      <c r="W799" s="20">
        <f t="shared" si="867"/>
        <v>3312.3071940000004</v>
      </c>
      <c r="X799" s="6">
        <f t="shared" si="868"/>
        <v>0</v>
      </c>
      <c r="Y799" s="6">
        <f t="shared" si="869"/>
        <v>30010.702806000001</v>
      </c>
      <c r="Z799" s="20">
        <f t="shared" si="870"/>
        <v>30010.702806000001</v>
      </c>
      <c r="AA799" s="25">
        <f t="shared" si="871"/>
        <v>0</v>
      </c>
      <c r="AB799" s="25">
        <f t="shared" si="872"/>
        <v>71947.429999999993</v>
      </c>
      <c r="AC799" s="25">
        <f t="shared" si="873"/>
        <v>71947.429999999993</v>
      </c>
      <c r="AD799" s="25">
        <f t="shared" si="874"/>
        <v>0</v>
      </c>
      <c r="AE799" s="25">
        <f t="shared" si="875"/>
        <v>7151.5745419999994</v>
      </c>
      <c r="AF799" s="25">
        <f t="shared" si="876"/>
        <v>7151.5745419999994</v>
      </c>
      <c r="AG799" s="25">
        <f t="shared" si="877"/>
        <v>0</v>
      </c>
      <c r="AH799" s="25">
        <f t="shared" si="878"/>
        <v>64795.855457999991</v>
      </c>
      <c r="AI799" s="25">
        <f t="shared" si="879"/>
        <v>64795.855457999991</v>
      </c>
      <c r="AJ799" s="19" t="s">
        <v>57</v>
      </c>
    </row>
    <row r="800" spans="1:36" outlineLevel="3" x14ac:dyDescent="0.25">
      <c r="A800" s="102" t="s">
        <v>150</v>
      </c>
      <c r="B800" s="10">
        <v>549.52</v>
      </c>
      <c r="C800" s="10"/>
      <c r="N800" s="23">
        <f t="shared" si="860"/>
        <v>0</v>
      </c>
      <c r="O800" s="23">
        <f t="shared" si="861"/>
        <v>549.52</v>
      </c>
      <c r="P800" s="129"/>
      <c r="Q800" s="130">
        <v>9.9400000000000002E-2</v>
      </c>
      <c r="R800" s="11">
        <f t="shared" si="862"/>
        <v>0</v>
      </c>
      <c r="S800" s="6">
        <f t="shared" si="863"/>
        <v>0</v>
      </c>
      <c r="T800" s="20">
        <f t="shared" si="864"/>
        <v>0</v>
      </c>
      <c r="U800" s="6">
        <f t="shared" si="865"/>
        <v>0</v>
      </c>
      <c r="V800" s="6">
        <f t="shared" si="866"/>
        <v>0</v>
      </c>
      <c r="W800" s="20">
        <f t="shared" si="867"/>
        <v>0</v>
      </c>
      <c r="X800" s="6">
        <f t="shared" si="868"/>
        <v>0</v>
      </c>
      <c r="Y800" s="6">
        <f t="shared" si="869"/>
        <v>0</v>
      </c>
      <c r="Z800" s="20">
        <f t="shared" si="870"/>
        <v>0</v>
      </c>
      <c r="AA800" s="25">
        <f t="shared" si="871"/>
        <v>0</v>
      </c>
      <c r="AB800" s="25">
        <f t="shared" si="872"/>
        <v>549.52</v>
      </c>
      <c r="AC800" s="25">
        <f t="shared" si="873"/>
        <v>549.52</v>
      </c>
      <c r="AD800" s="25">
        <f t="shared" si="874"/>
        <v>0</v>
      </c>
      <c r="AE800" s="25">
        <f t="shared" si="875"/>
        <v>54.622287999999998</v>
      </c>
      <c r="AF800" s="25">
        <f t="shared" si="876"/>
        <v>54.622287999999998</v>
      </c>
      <c r="AG800" s="25">
        <f t="shared" si="877"/>
        <v>0</v>
      </c>
      <c r="AH800" s="25">
        <f t="shared" si="878"/>
        <v>494.89771199999996</v>
      </c>
      <c r="AI800" s="25">
        <f t="shared" si="879"/>
        <v>494.89771199999996</v>
      </c>
      <c r="AJ800" s="19" t="s">
        <v>57</v>
      </c>
    </row>
    <row r="801" spans="1:36" outlineLevel="3" x14ac:dyDescent="0.25">
      <c r="A801" s="102" t="s">
        <v>150</v>
      </c>
      <c r="B801" s="10"/>
      <c r="C801" s="10"/>
      <c r="N801" s="23">
        <f t="shared" si="860"/>
        <v>0</v>
      </c>
      <c r="O801" s="23">
        <f t="shared" si="861"/>
        <v>0</v>
      </c>
      <c r="P801" s="129"/>
      <c r="Q801" s="130">
        <v>9.9400000000000002E-2</v>
      </c>
      <c r="R801" s="11">
        <f t="shared" si="862"/>
        <v>0</v>
      </c>
      <c r="S801" s="6">
        <f t="shared" si="863"/>
        <v>0</v>
      </c>
      <c r="T801" s="20">
        <f t="shared" si="864"/>
        <v>0</v>
      </c>
      <c r="U801" s="6">
        <f t="shared" si="865"/>
        <v>0</v>
      </c>
      <c r="V801" s="6">
        <f t="shared" si="866"/>
        <v>0</v>
      </c>
      <c r="W801" s="20">
        <f t="shared" si="867"/>
        <v>0</v>
      </c>
      <c r="X801" s="6">
        <f t="shared" si="868"/>
        <v>0</v>
      </c>
      <c r="Y801" s="6">
        <f t="shared" si="869"/>
        <v>0</v>
      </c>
      <c r="Z801" s="20">
        <f t="shared" si="870"/>
        <v>0</v>
      </c>
      <c r="AA801" s="25">
        <f t="shared" si="871"/>
        <v>0</v>
      </c>
      <c r="AB801" s="25">
        <f t="shared" si="872"/>
        <v>0</v>
      </c>
      <c r="AC801" s="25">
        <f t="shared" si="873"/>
        <v>0</v>
      </c>
      <c r="AD801" s="25">
        <f t="shared" si="874"/>
        <v>0</v>
      </c>
      <c r="AE801" s="25">
        <f t="shared" si="875"/>
        <v>0</v>
      </c>
      <c r="AF801" s="25">
        <f t="shared" si="876"/>
        <v>0</v>
      </c>
      <c r="AG801" s="25">
        <f t="shared" si="877"/>
        <v>0</v>
      </c>
      <c r="AH801" s="25">
        <f t="shared" si="878"/>
        <v>0</v>
      </c>
      <c r="AI801" s="25">
        <f t="shared" si="879"/>
        <v>0</v>
      </c>
      <c r="AJ801" s="19" t="s">
        <v>57</v>
      </c>
    </row>
    <row r="802" spans="1:36" outlineLevel="3" x14ac:dyDescent="0.25">
      <c r="A802" s="102" t="s">
        <v>150</v>
      </c>
      <c r="B802" s="10"/>
      <c r="C802" s="10"/>
      <c r="N802" s="23">
        <f t="shared" si="860"/>
        <v>0</v>
      </c>
      <c r="O802" s="23">
        <f t="shared" si="861"/>
        <v>0</v>
      </c>
      <c r="P802" s="129"/>
      <c r="Q802" s="130">
        <v>9.9400000000000002E-2</v>
      </c>
      <c r="R802" s="11">
        <f t="shared" si="862"/>
        <v>0</v>
      </c>
      <c r="S802" s="6">
        <f t="shared" si="863"/>
        <v>0</v>
      </c>
      <c r="T802" s="20">
        <f t="shared" si="864"/>
        <v>0</v>
      </c>
      <c r="U802" s="6">
        <f t="shared" si="865"/>
        <v>0</v>
      </c>
      <c r="V802" s="6">
        <f t="shared" si="866"/>
        <v>0</v>
      </c>
      <c r="W802" s="20">
        <f t="shared" si="867"/>
        <v>0</v>
      </c>
      <c r="X802" s="6">
        <f t="shared" si="868"/>
        <v>0</v>
      </c>
      <c r="Y802" s="6">
        <f t="shared" si="869"/>
        <v>0</v>
      </c>
      <c r="Z802" s="20">
        <f t="shared" si="870"/>
        <v>0</v>
      </c>
      <c r="AA802" s="25">
        <f t="shared" si="871"/>
        <v>0</v>
      </c>
      <c r="AB802" s="25">
        <f t="shared" si="872"/>
        <v>0</v>
      </c>
      <c r="AC802" s="25">
        <f t="shared" si="873"/>
        <v>0</v>
      </c>
      <c r="AD802" s="25">
        <f t="shared" si="874"/>
        <v>0</v>
      </c>
      <c r="AE802" s="25">
        <f t="shared" si="875"/>
        <v>0</v>
      </c>
      <c r="AF802" s="25">
        <f t="shared" si="876"/>
        <v>0</v>
      </c>
      <c r="AG802" s="25">
        <f t="shared" si="877"/>
        <v>0</v>
      </c>
      <c r="AH802" s="25">
        <f t="shared" si="878"/>
        <v>0</v>
      </c>
      <c r="AI802" s="25">
        <f t="shared" si="879"/>
        <v>0</v>
      </c>
      <c r="AJ802" s="19" t="s">
        <v>57</v>
      </c>
    </row>
    <row r="803" spans="1:36" outlineLevel="3" x14ac:dyDescent="0.25">
      <c r="A803" s="102" t="s">
        <v>150</v>
      </c>
      <c r="B803" s="10">
        <v>40503.33</v>
      </c>
      <c r="C803" s="10">
        <v>42195.28</v>
      </c>
      <c r="N803" s="23">
        <f t="shared" si="860"/>
        <v>42195.28</v>
      </c>
      <c r="O803" s="23">
        <f t="shared" si="861"/>
        <v>82698.61</v>
      </c>
      <c r="P803" s="129"/>
      <c r="Q803" s="130">
        <v>9.9400000000000002E-2</v>
      </c>
      <c r="R803" s="11">
        <f t="shared" si="862"/>
        <v>0</v>
      </c>
      <c r="S803" s="6">
        <f t="shared" si="863"/>
        <v>42195.28</v>
      </c>
      <c r="T803" s="20">
        <f t="shared" si="864"/>
        <v>42195.28</v>
      </c>
      <c r="U803" s="6">
        <f t="shared" si="865"/>
        <v>0</v>
      </c>
      <c r="V803" s="6">
        <f t="shared" si="866"/>
        <v>4194.2108319999998</v>
      </c>
      <c r="W803" s="20">
        <f t="shared" si="867"/>
        <v>4194.2108319999998</v>
      </c>
      <c r="X803" s="6">
        <f t="shared" si="868"/>
        <v>0</v>
      </c>
      <c r="Y803" s="6">
        <f t="shared" si="869"/>
        <v>38001.069168000002</v>
      </c>
      <c r="Z803" s="20">
        <f t="shared" si="870"/>
        <v>38001.069168000002</v>
      </c>
      <c r="AA803" s="25">
        <f t="shared" si="871"/>
        <v>0</v>
      </c>
      <c r="AB803" s="25">
        <f t="shared" si="872"/>
        <v>82698.61</v>
      </c>
      <c r="AC803" s="25">
        <f t="shared" si="873"/>
        <v>82698.61</v>
      </c>
      <c r="AD803" s="25">
        <f t="shared" si="874"/>
        <v>0</v>
      </c>
      <c r="AE803" s="25">
        <f t="shared" si="875"/>
        <v>8220.2418340000004</v>
      </c>
      <c r="AF803" s="25">
        <f t="shared" si="876"/>
        <v>8220.2418340000004</v>
      </c>
      <c r="AG803" s="25">
        <f t="shared" si="877"/>
        <v>0</v>
      </c>
      <c r="AH803" s="25">
        <f t="shared" si="878"/>
        <v>74478.368166</v>
      </c>
      <c r="AI803" s="25">
        <f t="shared" si="879"/>
        <v>74478.368166</v>
      </c>
      <c r="AJ803" s="19" t="s">
        <v>57</v>
      </c>
    </row>
    <row r="804" spans="1:36" outlineLevel="3" x14ac:dyDescent="0.25">
      <c r="A804" s="102" t="s">
        <v>150</v>
      </c>
      <c r="B804" s="10">
        <v>635.20000000000005</v>
      </c>
      <c r="C804" s="10">
        <v>2468.52</v>
      </c>
      <c r="N804" s="23">
        <f t="shared" si="860"/>
        <v>2468.52</v>
      </c>
      <c r="O804" s="23">
        <f t="shared" si="861"/>
        <v>3103.7200000000003</v>
      </c>
      <c r="P804" s="129"/>
      <c r="Q804" s="130">
        <v>9.9400000000000002E-2</v>
      </c>
      <c r="R804" s="11">
        <f t="shared" si="862"/>
        <v>0</v>
      </c>
      <c r="S804" s="6">
        <f t="shared" si="863"/>
        <v>2468.52</v>
      </c>
      <c r="T804" s="20">
        <f t="shared" si="864"/>
        <v>2468.52</v>
      </c>
      <c r="U804" s="6">
        <f t="shared" si="865"/>
        <v>0</v>
      </c>
      <c r="V804" s="6">
        <f t="shared" si="866"/>
        <v>245.37088800000001</v>
      </c>
      <c r="W804" s="20">
        <f t="shared" si="867"/>
        <v>245.37088800000001</v>
      </c>
      <c r="X804" s="6">
        <f t="shared" si="868"/>
        <v>0</v>
      </c>
      <c r="Y804" s="6">
        <f t="shared" si="869"/>
        <v>2223.1491120000001</v>
      </c>
      <c r="Z804" s="20">
        <f t="shared" si="870"/>
        <v>2223.1491120000001</v>
      </c>
      <c r="AA804" s="25">
        <f t="shared" si="871"/>
        <v>0</v>
      </c>
      <c r="AB804" s="25">
        <f t="shared" si="872"/>
        <v>3103.7200000000003</v>
      </c>
      <c r="AC804" s="25">
        <f t="shared" si="873"/>
        <v>3103.7200000000003</v>
      </c>
      <c r="AD804" s="25">
        <f t="shared" si="874"/>
        <v>0</v>
      </c>
      <c r="AE804" s="25">
        <f t="shared" si="875"/>
        <v>308.50976800000001</v>
      </c>
      <c r="AF804" s="25">
        <f t="shared" si="876"/>
        <v>308.50976800000001</v>
      </c>
      <c r="AG804" s="25">
        <f t="shared" si="877"/>
        <v>0</v>
      </c>
      <c r="AH804" s="25">
        <f t="shared" si="878"/>
        <v>2795.2102320000004</v>
      </c>
      <c r="AI804" s="25">
        <f t="shared" si="879"/>
        <v>2795.2102320000004</v>
      </c>
      <c r="AJ804" s="19" t="s">
        <v>57</v>
      </c>
    </row>
    <row r="805" spans="1:36" outlineLevel="3" x14ac:dyDescent="0.25">
      <c r="A805" s="102" t="s">
        <v>150</v>
      </c>
      <c r="B805" s="10">
        <v>4.3499999999999996</v>
      </c>
      <c r="C805" s="10"/>
      <c r="N805" s="23">
        <f t="shared" si="860"/>
        <v>0</v>
      </c>
      <c r="O805" s="23">
        <f t="shared" si="861"/>
        <v>4.3499999999999996</v>
      </c>
      <c r="P805" s="129"/>
      <c r="Q805" s="130">
        <v>9.9400000000000002E-2</v>
      </c>
      <c r="R805" s="11">
        <f t="shared" si="862"/>
        <v>0</v>
      </c>
      <c r="S805" s="6">
        <f t="shared" si="863"/>
        <v>0</v>
      </c>
      <c r="T805" s="20">
        <f t="shared" si="864"/>
        <v>0</v>
      </c>
      <c r="U805" s="6">
        <f t="shared" si="865"/>
        <v>0</v>
      </c>
      <c r="V805" s="6">
        <f t="shared" si="866"/>
        <v>0</v>
      </c>
      <c r="W805" s="20">
        <f t="shared" si="867"/>
        <v>0</v>
      </c>
      <c r="X805" s="6">
        <f t="shared" si="868"/>
        <v>0</v>
      </c>
      <c r="Y805" s="6">
        <f t="shared" si="869"/>
        <v>0</v>
      </c>
      <c r="Z805" s="20">
        <f t="shared" si="870"/>
        <v>0</v>
      </c>
      <c r="AA805" s="25">
        <f t="shared" si="871"/>
        <v>0</v>
      </c>
      <c r="AB805" s="25">
        <f t="shared" si="872"/>
        <v>4.3499999999999996</v>
      </c>
      <c r="AC805" s="25">
        <f t="shared" si="873"/>
        <v>4.3499999999999996</v>
      </c>
      <c r="AD805" s="25">
        <f t="shared" si="874"/>
        <v>0</v>
      </c>
      <c r="AE805" s="25">
        <f t="shared" si="875"/>
        <v>0.43239</v>
      </c>
      <c r="AF805" s="25">
        <f t="shared" si="876"/>
        <v>0.43239</v>
      </c>
      <c r="AG805" s="25">
        <f t="shared" si="877"/>
        <v>0</v>
      </c>
      <c r="AH805" s="25">
        <f t="shared" si="878"/>
        <v>3.9176099999999998</v>
      </c>
      <c r="AI805" s="25">
        <f t="shared" si="879"/>
        <v>3.9176099999999998</v>
      </c>
      <c r="AJ805" s="19" t="s">
        <v>57</v>
      </c>
    </row>
    <row r="806" spans="1:36" outlineLevel="3" x14ac:dyDescent="0.25">
      <c r="A806" s="102" t="s">
        <v>150</v>
      </c>
      <c r="B806" s="10">
        <v>4177.1899999999996</v>
      </c>
      <c r="C806" s="10">
        <v>-2654.72</v>
      </c>
      <c r="N806" s="23">
        <f t="shared" si="860"/>
        <v>-2654.72</v>
      </c>
      <c r="O806" s="23">
        <f t="shared" si="861"/>
        <v>1522.4699999999998</v>
      </c>
      <c r="P806" s="129"/>
      <c r="Q806" s="130">
        <v>9.9400000000000002E-2</v>
      </c>
      <c r="R806" s="11">
        <f t="shared" si="862"/>
        <v>0</v>
      </c>
      <c r="S806" s="6">
        <f t="shared" si="863"/>
        <v>-2654.72</v>
      </c>
      <c r="T806" s="20">
        <f t="shared" si="864"/>
        <v>-2654.72</v>
      </c>
      <c r="U806" s="6">
        <f t="shared" si="865"/>
        <v>0</v>
      </c>
      <c r="V806" s="6">
        <f t="shared" si="866"/>
        <v>-263.87916799999999</v>
      </c>
      <c r="W806" s="20">
        <f t="shared" si="867"/>
        <v>-263.87916799999999</v>
      </c>
      <c r="X806" s="6">
        <f t="shared" si="868"/>
        <v>0</v>
      </c>
      <c r="Y806" s="6">
        <f t="shared" si="869"/>
        <v>-2390.8408319999999</v>
      </c>
      <c r="Z806" s="20">
        <f t="shared" si="870"/>
        <v>-2390.8408319999999</v>
      </c>
      <c r="AA806" s="25">
        <f t="shared" si="871"/>
        <v>0</v>
      </c>
      <c r="AB806" s="25">
        <f t="shared" si="872"/>
        <v>1522.4699999999998</v>
      </c>
      <c r="AC806" s="25">
        <f t="shared" si="873"/>
        <v>1522.4699999999998</v>
      </c>
      <c r="AD806" s="25">
        <f t="shared" si="874"/>
        <v>0</v>
      </c>
      <c r="AE806" s="25">
        <f t="shared" si="875"/>
        <v>151.33351799999997</v>
      </c>
      <c r="AF806" s="25">
        <f t="shared" si="876"/>
        <v>151.33351799999997</v>
      </c>
      <c r="AG806" s="25">
        <f t="shared" si="877"/>
        <v>0</v>
      </c>
      <c r="AH806" s="25">
        <f t="shared" si="878"/>
        <v>1371.1364819999999</v>
      </c>
      <c r="AI806" s="25">
        <f t="shared" si="879"/>
        <v>1371.1364819999999</v>
      </c>
      <c r="AJ806" s="19" t="s">
        <v>57</v>
      </c>
    </row>
    <row r="807" spans="1:36" outlineLevel="3" x14ac:dyDescent="0.25">
      <c r="A807" s="102" t="s">
        <v>150</v>
      </c>
      <c r="B807" s="10">
        <v>206</v>
      </c>
      <c r="C807" s="10"/>
      <c r="N807" s="23">
        <f t="shared" si="860"/>
        <v>0</v>
      </c>
      <c r="O807" s="23">
        <f t="shared" si="861"/>
        <v>206</v>
      </c>
      <c r="P807" s="129"/>
      <c r="Q807" s="130">
        <v>9.9400000000000002E-2</v>
      </c>
      <c r="R807" s="11">
        <f t="shared" si="862"/>
        <v>0</v>
      </c>
      <c r="S807" s="6">
        <f t="shared" si="863"/>
        <v>0</v>
      </c>
      <c r="T807" s="20">
        <f t="shared" si="864"/>
        <v>0</v>
      </c>
      <c r="U807" s="6">
        <f t="shared" si="865"/>
        <v>0</v>
      </c>
      <c r="V807" s="6">
        <f t="shared" si="866"/>
        <v>0</v>
      </c>
      <c r="W807" s="20">
        <f t="shared" si="867"/>
        <v>0</v>
      </c>
      <c r="X807" s="6">
        <f t="shared" si="868"/>
        <v>0</v>
      </c>
      <c r="Y807" s="6">
        <f t="shared" si="869"/>
        <v>0</v>
      </c>
      <c r="Z807" s="20">
        <f t="shared" si="870"/>
        <v>0</v>
      </c>
      <c r="AA807" s="25">
        <f t="shared" si="871"/>
        <v>0</v>
      </c>
      <c r="AB807" s="25">
        <f t="shared" si="872"/>
        <v>206</v>
      </c>
      <c r="AC807" s="25">
        <f t="shared" si="873"/>
        <v>206</v>
      </c>
      <c r="AD807" s="25">
        <f t="shared" si="874"/>
        <v>0</v>
      </c>
      <c r="AE807" s="25">
        <f t="shared" si="875"/>
        <v>20.476400000000002</v>
      </c>
      <c r="AF807" s="25">
        <f t="shared" si="876"/>
        <v>20.476400000000002</v>
      </c>
      <c r="AG807" s="25">
        <f t="shared" si="877"/>
        <v>0</v>
      </c>
      <c r="AH807" s="25">
        <f t="shared" si="878"/>
        <v>185.52359999999999</v>
      </c>
      <c r="AI807" s="25">
        <f t="shared" si="879"/>
        <v>185.52359999999999</v>
      </c>
      <c r="AJ807" s="19" t="s">
        <v>57</v>
      </c>
    </row>
    <row r="808" spans="1:36" outlineLevel="3" x14ac:dyDescent="0.25">
      <c r="A808" s="102" t="s">
        <v>150</v>
      </c>
      <c r="B808" s="10">
        <v>106825.21</v>
      </c>
      <c r="C808" s="10">
        <v>114023.08</v>
      </c>
      <c r="N808" s="23">
        <f t="shared" si="860"/>
        <v>114023.08</v>
      </c>
      <c r="O808" s="23">
        <f t="shared" si="861"/>
        <v>220848.29</v>
      </c>
      <c r="P808" s="129"/>
      <c r="Q808" s="130">
        <v>9.9400000000000002E-2</v>
      </c>
      <c r="R808" s="11">
        <f t="shared" si="862"/>
        <v>0</v>
      </c>
      <c r="S808" s="6">
        <f t="shared" si="863"/>
        <v>114023.08</v>
      </c>
      <c r="T808" s="20">
        <f t="shared" si="864"/>
        <v>114023.08</v>
      </c>
      <c r="U808" s="6">
        <f t="shared" si="865"/>
        <v>0</v>
      </c>
      <c r="V808" s="6">
        <f t="shared" si="866"/>
        <v>11333.894152000001</v>
      </c>
      <c r="W808" s="20">
        <f t="shared" si="867"/>
        <v>11333.894152000001</v>
      </c>
      <c r="X808" s="6">
        <f t="shared" si="868"/>
        <v>0</v>
      </c>
      <c r="Y808" s="6">
        <f t="shared" si="869"/>
        <v>102689.18584799999</v>
      </c>
      <c r="Z808" s="20">
        <f t="shared" si="870"/>
        <v>102689.18584799999</v>
      </c>
      <c r="AA808" s="25">
        <f t="shared" si="871"/>
        <v>0</v>
      </c>
      <c r="AB808" s="25">
        <f t="shared" si="872"/>
        <v>220848.29</v>
      </c>
      <c r="AC808" s="25">
        <f t="shared" si="873"/>
        <v>220848.29</v>
      </c>
      <c r="AD808" s="25">
        <f t="shared" si="874"/>
        <v>0</v>
      </c>
      <c r="AE808" s="25">
        <f t="shared" si="875"/>
        <v>21952.320026000001</v>
      </c>
      <c r="AF808" s="25">
        <f t="shared" si="876"/>
        <v>21952.320026000001</v>
      </c>
      <c r="AG808" s="25">
        <f t="shared" si="877"/>
        <v>0</v>
      </c>
      <c r="AH808" s="25">
        <f t="shared" si="878"/>
        <v>198895.96997400001</v>
      </c>
      <c r="AI808" s="25">
        <f t="shared" si="879"/>
        <v>198895.96997400001</v>
      </c>
      <c r="AJ808" s="19" t="s">
        <v>57</v>
      </c>
    </row>
    <row r="809" spans="1:36" outlineLevel="3" x14ac:dyDescent="0.25">
      <c r="A809" s="102" t="s">
        <v>150</v>
      </c>
      <c r="B809" s="10">
        <v>1212.6600000000001</v>
      </c>
      <c r="C809" s="10">
        <v>986.57</v>
      </c>
      <c r="N809" s="23">
        <f t="shared" si="860"/>
        <v>986.57</v>
      </c>
      <c r="O809" s="23">
        <f t="shared" si="861"/>
        <v>2199.23</v>
      </c>
      <c r="P809" s="129"/>
      <c r="Q809" s="130">
        <v>9.9400000000000002E-2</v>
      </c>
      <c r="R809" s="11">
        <f t="shared" si="862"/>
        <v>0</v>
      </c>
      <c r="S809" s="6">
        <f t="shared" si="863"/>
        <v>986.57</v>
      </c>
      <c r="T809" s="20">
        <f t="shared" si="864"/>
        <v>986.57</v>
      </c>
      <c r="U809" s="6">
        <f t="shared" si="865"/>
        <v>0</v>
      </c>
      <c r="V809" s="6">
        <f t="shared" si="866"/>
        <v>98.065058000000008</v>
      </c>
      <c r="W809" s="20">
        <f t="shared" si="867"/>
        <v>98.065058000000008</v>
      </c>
      <c r="X809" s="6">
        <f t="shared" si="868"/>
        <v>0</v>
      </c>
      <c r="Y809" s="6">
        <f t="shared" si="869"/>
        <v>888.50494200000003</v>
      </c>
      <c r="Z809" s="20">
        <f t="shared" si="870"/>
        <v>888.50494200000003</v>
      </c>
      <c r="AA809" s="25">
        <f t="shared" si="871"/>
        <v>0</v>
      </c>
      <c r="AB809" s="25">
        <f t="shared" si="872"/>
        <v>2199.23</v>
      </c>
      <c r="AC809" s="25">
        <f t="shared" si="873"/>
        <v>2199.23</v>
      </c>
      <c r="AD809" s="25">
        <f t="shared" si="874"/>
        <v>0</v>
      </c>
      <c r="AE809" s="25">
        <f t="shared" si="875"/>
        <v>218.60346200000001</v>
      </c>
      <c r="AF809" s="25">
        <f t="shared" si="876"/>
        <v>218.60346200000001</v>
      </c>
      <c r="AG809" s="25">
        <f t="shared" si="877"/>
        <v>0</v>
      </c>
      <c r="AH809" s="25">
        <f t="shared" si="878"/>
        <v>1980.626538</v>
      </c>
      <c r="AI809" s="25">
        <f t="shared" si="879"/>
        <v>1980.626538</v>
      </c>
      <c r="AJ809" s="19" t="s">
        <v>57</v>
      </c>
    </row>
    <row r="810" spans="1:36" outlineLevel="3" x14ac:dyDescent="0.25">
      <c r="A810" s="102" t="s">
        <v>150</v>
      </c>
      <c r="B810" s="10">
        <v>1208</v>
      </c>
      <c r="C810" s="10">
        <v>1466</v>
      </c>
      <c r="N810" s="23">
        <f t="shared" si="860"/>
        <v>1466</v>
      </c>
      <c r="O810" s="23">
        <f t="shared" si="861"/>
        <v>2674</v>
      </c>
      <c r="P810" s="129"/>
      <c r="Q810" s="130">
        <v>9.9400000000000002E-2</v>
      </c>
      <c r="R810" s="11">
        <f t="shared" si="862"/>
        <v>0</v>
      </c>
      <c r="S810" s="6">
        <f t="shared" si="863"/>
        <v>1466</v>
      </c>
      <c r="T810" s="20">
        <f t="shared" si="864"/>
        <v>1466</v>
      </c>
      <c r="U810" s="6">
        <f t="shared" si="865"/>
        <v>0</v>
      </c>
      <c r="V810" s="6">
        <f t="shared" si="866"/>
        <v>145.72040000000001</v>
      </c>
      <c r="W810" s="20">
        <f t="shared" si="867"/>
        <v>145.72040000000001</v>
      </c>
      <c r="X810" s="6">
        <f t="shared" si="868"/>
        <v>0</v>
      </c>
      <c r="Y810" s="6">
        <f t="shared" si="869"/>
        <v>1320.2796000000001</v>
      </c>
      <c r="Z810" s="20">
        <f t="shared" si="870"/>
        <v>1320.2796000000001</v>
      </c>
      <c r="AA810" s="25">
        <f t="shared" si="871"/>
        <v>0</v>
      </c>
      <c r="AB810" s="25">
        <f t="shared" si="872"/>
        <v>2674</v>
      </c>
      <c r="AC810" s="25">
        <f t="shared" si="873"/>
        <v>2674</v>
      </c>
      <c r="AD810" s="25">
        <f t="shared" si="874"/>
        <v>0</v>
      </c>
      <c r="AE810" s="25">
        <f t="shared" si="875"/>
        <v>265.79559999999998</v>
      </c>
      <c r="AF810" s="25">
        <f t="shared" si="876"/>
        <v>265.79559999999998</v>
      </c>
      <c r="AG810" s="25">
        <f t="shared" si="877"/>
        <v>0</v>
      </c>
      <c r="AH810" s="25">
        <f t="shared" si="878"/>
        <v>2408.2044000000001</v>
      </c>
      <c r="AI810" s="25">
        <f t="shared" si="879"/>
        <v>2408.2044000000001</v>
      </c>
      <c r="AJ810" s="19" t="s">
        <v>57</v>
      </c>
    </row>
    <row r="811" spans="1:36" outlineLevel="3" x14ac:dyDescent="0.25">
      <c r="A811" s="102" t="s">
        <v>150</v>
      </c>
      <c r="B811" s="10">
        <v>9000</v>
      </c>
      <c r="C811" s="10">
        <v>-4500</v>
      </c>
      <c r="N811" s="23">
        <f t="shared" si="860"/>
        <v>-4500</v>
      </c>
      <c r="O811" s="23">
        <f t="shared" si="861"/>
        <v>4500</v>
      </c>
      <c r="P811" s="129"/>
      <c r="Q811" s="130">
        <v>9.9400000000000002E-2</v>
      </c>
      <c r="R811" s="11">
        <f t="shared" si="862"/>
        <v>0</v>
      </c>
      <c r="S811" s="6">
        <f t="shared" si="863"/>
        <v>-4500</v>
      </c>
      <c r="T811" s="20">
        <f t="shared" si="864"/>
        <v>-4500</v>
      </c>
      <c r="U811" s="6">
        <f t="shared" si="865"/>
        <v>0</v>
      </c>
      <c r="V811" s="6">
        <f t="shared" si="866"/>
        <v>-447.3</v>
      </c>
      <c r="W811" s="20">
        <f t="shared" si="867"/>
        <v>-447.3</v>
      </c>
      <c r="X811" s="6">
        <f t="shared" si="868"/>
        <v>0</v>
      </c>
      <c r="Y811" s="6">
        <f t="shared" si="869"/>
        <v>-4052.7</v>
      </c>
      <c r="Z811" s="20">
        <f t="shared" si="870"/>
        <v>-4052.7</v>
      </c>
      <c r="AA811" s="25">
        <f t="shared" si="871"/>
        <v>0</v>
      </c>
      <c r="AB811" s="25">
        <f t="shared" si="872"/>
        <v>4500</v>
      </c>
      <c r="AC811" s="25">
        <f t="shared" si="873"/>
        <v>4500</v>
      </c>
      <c r="AD811" s="25">
        <f t="shared" si="874"/>
        <v>0</v>
      </c>
      <c r="AE811" s="25">
        <f t="shared" si="875"/>
        <v>447.3</v>
      </c>
      <c r="AF811" s="25">
        <f t="shared" si="876"/>
        <v>447.3</v>
      </c>
      <c r="AG811" s="25">
        <f t="shared" si="877"/>
        <v>0</v>
      </c>
      <c r="AH811" s="25">
        <f t="shared" si="878"/>
        <v>4052.7</v>
      </c>
      <c r="AI811" s="25">
        <f t="shared" si="879"/>
        <v>4052.7</v>
      </c>
      <c r="AJ811" s="19" t="s">
        <v>57</v>
      </c>
    </row>
    <row r="812" spans="1:36" outlineLevel="3" x14ac:dyDescent="0.25">
      <c r="A812" s="102" t="s">
        <v>150</v>
      </c>
      <c r="B812" s="10">
        <v>-3500</v>
      </c>
      <c r="C812" s="10">
        <v>8296</v>
      </c>
      <c r="N812" s="23">
        <f t="shared" si="860"/>
        <v>8296</v>
      </c>
      <c r="O812" s="23">
        <f t="shared" si="861"/>
        <v>4796</v>
      </c>
      <c r="P812" s="129"/>
      <c r="Q812" s="130">
        <v>9.9400000000000002E-2</v>
      </c>
      <c r="R812" s="11">
        <f t="shared" si="862"/>
        <v>0</v>
      </c>
      <c r="S812" s="6">
        <f t="shared" si="863"/>
        <v>8296</v>
      </c>
      <c r="T812" s="20">
        <f t="shared" si="864"/>
        <v>8296</v>
      </c>
      <c r="U812" s="6">
        <f t="shared" si="865"/>
        <v>0</v>
      </c>
      <c r="V812" s="6">
        <f t="shared" si="866"/>
        <v>824.62239999999997</v>
      </c>
      <c r="W812" s="20">
        <f t="shared" si="867"/>
        <v>824.62239999999997</v>
      </c>
      <c r="X812" s="6">
        <f t="shared" si="868"/>
        <v>0</v>
      </c>
      <c r="Y812" s="6">
        <f t="shared" si="869"/>
        <v>7471.3775999999998</v>
      </c>
      <c r="Z812" s="20">
        <f t="shared" si="870"/>
        <v>7471.3775999999998</v>
      </c>
      <c r="AA812" s="25">
        <f t="shared" si="871"/>
        <v>0</v>
      </c>
      <c r="AB812" s="25">
        <f t="shared" si="872"/>
        <v>4796</v>
      </c>
      <c r="AC812" s="25">
        <f t="shared" si="873"/>
        <v>4796</v>
      </c>
      <c r="AD812" s="25">
        <f t="shared" si="874"/>
        <v>0</v>
      </c>
      <c r="AE812" s="25">
        <f t="shared" si="875"/>
        <v>476.72239999999999</v>
      </c>
      <c r="AF812" s="25">
        <f t="shared" si="876"/>
        <v>476.72239999999999</v>
      </c>
      <c r="AG812" s="25">
        <f t="shared" si="877"/>
        <v>0</v>
      </c>
      <c r="AH812" s="25">
        <f t="shared" si="878"/>
        <v>4319.2776000000003</v>
      </c>
      <c r="AI812" s="25">
        <f t="shared" si="879"/>
        <v>4319.2776000000003</v>
      </c>
      <c r="AJ812" s="19" t="s">
        <v>57</v>
      </c>
    </row>
    <row r="813" spans="1:36" outlineLevel="3" x14ac:dyDescent="0.25">
      <c r="A813" s="102" t="s">
        <v>150</v>
      </c>
      <c r="B813" s="10"/>
      <c r="C813" s="10">
        <v>1054</v>
      </c>
      <c r="N813" s="23">
        <f t="shared" si="860"/>
        <v>1054</v>
      </c>
      <c r="O813" s="23">
        <f t="shared" si="861"/>
        <v>1054</v>
      </c>
      <c r="P813" s="129"/>
      <c r="Q813" s="130">
        <v>9.9400000000000002E-2</v>
      </c>
      <c r="R813" s="11">
        <f t="shared" si="862"/>
        <v>0</v>
      </c>
      <c r="S813" s="6">
        <f t="shared" si="863"/>
        <v>1054</v>
      </c>
      <c r="T813" s="20">
        <f t="shared" si="864"/>
        <v>1054</v>
      </c>
      <c r="U813" s="6">
        <f t="shared" si="865"/>
        <v>0</v>
      </c>
      <c r="V813" s="6">
        <f t="shared" si="866"/>
        <v>104.7676</v>
      </c>
      <c r="W813" s="20">
        <f t="shared" si="867"/>
        <v>104.7676</v>
      </c>
      <c r="X813" s="6">
        <f t="shared" si="868"/>
        <v>0</v>
      </c>
      <c r="Y813" s="6">
        <f t="shared" si="869"/>
        <v>949.23239999999998</v>
      </c>
      <c r="Z813" s="20">
        <f t="shared" si="870"/>
        <v>949.23239999999998</v>
      </c>
      <c r="AA813" s="25">
        <f t="shared" si="871"/>
        <v>0</v>
      </c>
      <c r="AB813" s="25">
        <f t="shared" si="872"/>
        <v>1054</v>
      </c>
      <c r="AC813" s="25">
        <f t="shared" si="873"/>
        <v>1054</v>
      </c>
      <c r="AD813" s="25">
        <f t="shared" si="874"/>
        <v>0</v>
      </c>
      <c r="AE813" s="25">
        <f t="shared" si="875"/>
        <v>104.7676</v>
      </c>
      <c r="AF813" s="25">
        <f t="shared" si="876"/>
        <v>104.7676</v>
      </c>
      <c r="AG813" s="25">
        <f t="shared" si="877"/>
        <v>0</v>
      </c>
      <c r="AH813" s="25">
        <f t="shared" si="878"/>
        <v>949.23239999999998</v>
      </c>
      <c r="AI813" s="25">
        <f t="shared" si="879"/>
        <v>949.23239999999998</v>
      </c>
      <c r="AJ813" s="19" t="s">
        <v>57</v>
      </c>
    </row>
    <row r="814" spans="1:36" outlineLevel="3" x14ac:dyDescent="0.25">
      <c r="A814" s="102" t="s">
        <v>150</v>
      </c>
      <c r="B814" s="10"/>
      <c r="C814" s="10"/>
      <c r="N814" s="23">
        <f t="shared" si="860"/>
        <v>0</v>
      </c>
      <c r="O814" s="23">
        <f t="shared" si="861"/>
        <v>0</v>
      </c>
      <c r="P814" s="129"/>
      <c r="Q814" s="130">
        <v>9.9400000000000002E-2</v>
      </c>
      <c r="R814" s="11">
        <f t="shared" si="862"/>
        <v>0</v>
      </c>
      <c r="S814" s="6">
        <f t="shared" si="863"/>
        <v>0</v>
      </c>
      <c r="T814" s="20">
        <f t="shared" si="864"/>
        <v>0</v>
      </c>
      <c r="U814" s="6">
        <f t="shared" si="865"/>
        <v>0</v>
      </c>
      <c r="V814" s="6">
        <f t="shared" si="866"/>
        <v>0</v>
      </c>
      <c r="W814" s="20">
        <f t="shared" si="867"/>
        <v>0</v>
      </c>
      <c r="X814" s="6">
        <f t="shared" si="868"/>
        <v>0</v>
      </c>
      <c r="Y814" s="6">
        <f t="shared" si="869"/>
        <v>0</v>
      </c>
      <c r="Z814" s="20">
        <f t="shared" si="870"/>
        <v>0</v>
      </c>
      <c r="AA814" s="25">
        <f t="shared" si="871"/>
        <v>0</v>
      </c>
      <c r="AB814" s="25">
        <f t="shared" si="872"/>
        <v>0</v>
      </c>
      <c r="AC814" s="25">
        <f t="shared" si="873"/>
        <v>0</v>
      </c>
      <c r="AD814" s="25">
        <f t="shared" si="874"/>
        <v>0</v>
      </c>
      <c r="AE814" s="25">
        <f t="shared" si="875"/>
        <v>0</v>
      </c>
      <c r="AF814" s="25">
        <f t="shared" si="876"/>
        <v>0</v>
      </c>
      <c r="AG814" s="25">
        <f t="shared" si="877"/>
        <v>0</v>
      </c>
      <c r="AH814" s="25">
        <f t="shared" si="878"/>
        <v>0</v>
      </c>
      <c r="AI814" s="25">
        <f t="shared" si="879"/>
        <v>0</v>
      </c>
      <c r="AJ814" s="19" t="s">
        <v>57</v>
      </c>
    </row>
    <row r="815" spans="1:36" outlineLevel="3" x14ac:dyDescent="0.25">
      <c r="A815" s="102" t="s">
        <v>150</v>
      </c>
      <c r="B815" s="10"/>
      <c r="C815" s="10"/>
      <c r="N815" s="23">
        <f t="shared" si="860"/>
        <v>0</v>
      </c>
      <c r="O815" s="23">
        <f t="shared" si="861"/>
        <v>0</v>
      </c>
      <c r="P815" s="129"/>
      <c r="Q815" s="130">
        <v>9.9400000000000002E-2</v>
      </c>
      <c r="R815" s="11">
        <f t="shared" si="862"/>
        <v>0</v>
      </c>
      <c r="S815" s="6">
        <f t="shared" si="863"/>
        <v>0</v>
      </c>
      <c r="T815" s="20">
        <f t="shared" si="864"/>
        <v>0</v>
      </c>
      <c r="U815" s="6">
        <f t="shared" si="865"/>
        <v>0</v>
      </c>
      <c r="V815" s="6">
        <f t="shared" si="866"/>
        <v>0</v>
      </c>
      <c r="W815" s="20">
        <f t="shared" si="867"/>
        <v>0</v>
      </c>
      <c r="X815" s="6">
        <f t="shared" si="868"/>
        <v>0</v>
      </c>
      <c r="Y815" s="6">
        <f t="shared" si="869"/>
        <v>0</v>
      </c>
      <c r="Z815" s="20">
        <f t="shared" si="870"/>
        <v>0</v>
      </c>
      <c r="AA815" s="25">
        <f t="shared" si="871"/>
        <v>0</v>
      </c>
      <c r="AB815" s="25">
        <f t="shared" si="872"/>
        <v>0</v>
      </c>
      <c r="AC815" s="25">
        <f t="shared" si="873"/>
        <v>0</v>
      </c>
      <c r="AD815" s="25">
        <f t="shared" si="874"/>
        <v>0</v>
      </c>
      <c r="AE815" s="25">
        <f t="shared" si="875"/>
        <v>0</v>
      </c>
      <c r="AF815" s="25">
        <f t="shared" si="876"/>
        <v>0</v>
      </c>
      <c r="AG815" s="25">
        <f t="shared" si="877"/>
        <v>0</v>
      </c>
      <c r="AH815" s="25">
        <f t="shared" si="878"/>
        <v>0</v>
      </c>
      <c r="AI815" s="25">
        <f t="shared" si="879"/>
        <v>0</v>
      </c>
      <c r="AJ815" s="19" t="s">
        <v>57</v>
      </c>
    </row>
    <row r="816" spans="1:36" outlineLevel="3" x14ac:dyDescent="0.25">
      <c r="A816" s="102" t="s">
        <v>150</v>
      </c>
      <c r="B816" s="10"/>
      <c r="C816" s="10"/>
      <c r="N816" s="23">
        <f t="shared" si="860"/>
        <v>0</v>
      </c>
      <c r="O816" s="23">
        <f t="shared" si="861"/>
        <v>0</v>
      </c>
      <c r="P816" s="129"/>
      <c r="Q816" s="130">
        <v>9.9400000000000002E-2</v>
      </c>
      <c r="R816" s="11">
        <f t="shared" si="862"/>
        <v>0</v>
      </c>
      <c r="S816" s="6">
        <f t="shared" si="863"/>
        <v>0</v>
      </c>
      <c r="T816" s="20">
        <f t="shared" si="864"/>
        <v>0</v>
      </c>
      <c r="U816" s="6">
        <f t="shared" si="865"/>
        <v>0</v>
      </c>
      <c r="V816" s="6">
        <f t="shared" si="866"/>
        <v>0</v>
      </c>
      <c r="W816" s="20">
        <f t="shared" si="867"/>
        <v>0</v>
      </c>
      <c r="X816" s="6">
        <f t="shared" si="868"/>
        <v>0</v>
      </c>
      <c r="Y816" s="6">
        <f t="shared" si="869"/>
        <v>0</v>
      </c>
      <c r="Z816" s="20">
        <f t="shared" si="870"/>
        <v>0</v>
      </c>
      <c r="AA816" s="25">
        <f t="shared" si="871"/>
        <v>0</v>
      </c>
      <c r="AB816" s="25">
        <f t="shared" si="872"/>
        <v>0</v>
      </c>
      <c r="AC816" s="25">
        <f t="shared" si="873"/>
        <v>0</v>
      </c>
      <c r="AD816" s="25">
        <f t="shared" si="874"/>
        <v>0</v>
      </c>
      <c r="AE816" s="25">
        <f t="shared" si="875"/>
        <v>0</v>
      </c>
      <c r="AF816" s="25">
        <f t="shared" si="876"/>
        <v>0</v>
      </c>
      <c r="AG816" s="25">
        <f t="shared" si="877"/>
        <v>0</v>
      </c>
      <c r="AH816" s="25">
        <f t="shared" si="878"/>
        <v>0</v>
      </c>
      <c r="AI816" s="25">
        <f t="shared" si="879"/>
        <v>0</v>
      </c>
      <c r="AJ816" s="19" t="s">
        <v>57</v>
      </c>
    </row>
    <row r="817" spans="1:36" outlineLevel="3" x14ac:dyDescent="0.25">
      <c r="A817" s="102" t="s">
        <v>150</v>
      </c>
      <c r="B817" s="10"/>
      <c r="C817" s="10"/>
      <c r="N817" s="23">
        <f t="shared" si="860"/>
        <v>0</v>
      </c>
      <c r="O817" s="23">
        <f t="shared" si="861"/>
        <v>0</v>
      </c>
      <c r="P817" s="129"/>
      <c r="Q817" s="130">
        <v>9.9400000000000002E-2</v>
      </c>
      <c r="R817" s="11">
        <f t="shared" si="862"/>
        <v>0</v>
      </c>
      <c r="S817" s="6">
        <f t="shared" si="863"/>
        <v>0</v>
      </c>
      <c r="T817" s="20">
        <f t="shared" si="864"/>
        <v>0</v>
      </c>
      <c r="U817" s="6">
        <f t="shared" si="865"/>
        <v>0</v>
      </c>
      <c r="V817" s="6">
        <f t="shared" si="866"/>
        <v>0</v>
      </c>
      <c r="W817" s="20">
        <f t="shared" si="867"/>
        <v>0</v>
      </c>
      <c r="X817" s="6">
        <f t="shared" si="868"/>
        <v>0</v>
      </c>
      <c r="Y817" s="6">
        <f t="shared" si="869"/>
        <v>0</v>
      </c>
      <c r="Z817" s="20">
        <f t="shared" si="870"/>
        <v>0</v>
      </c>
      <c r="AA817" s="25">
        <f t="shared" si="871"/>
        <v>0</v>
      </c>
      <c r="AB817" s="25">
        <f t="shared" si="872"/>
        <v>0</v>
      </c>
      <c r="AC817" s="25">
        <f t="shared" si="873"/>
        <v>0</v>
      </c>
      <c r="AD817" s="25">
        <f t="shared" si="874"/>
        <v>0</v>
      </c>
      <c r="AE817" s="25">
        <f t="shared" si="875"/>
        <v>0</v>
      </c>
      <c r="AF817" s="25">
        <f t="shared" si="876"/>
        <v>0</v>
      </c>
      <c r="AG817" s="25">
        <f t="shared" si="877"/>
        <v>0</v>
      </c>
      <c r="AH817" s="25">
        <f t="shared" si="878"/>
        <v>0</v>
      </c>
      <c r="AI817" s="25">
        <f t="shared" si="879"/>
        <v>0</v>
      </c>
      <c r="AJ817" s="19" t="s">
        <v>57</v>
      </c>
    </row>
    <row r="818" spans="1:36" outlineLevel="2" x14ac:dyDescent="0.25">
      <c r="A818" s="102"/>
      <c r="B818" s="108"/>
      <c r="C818" s="108"/>
      <c r="D818" s="101"/>
      <c r="E818" s="101"/>
      <c r="F818" s="101"/>
      <c r="G818" s="101"/>
      <c r="H818" s="101"/>
      <c r="I818" s="101"/>
      <c r="J818" s="101"/>
      <c r="K818" s="101"/>
      <c r="L818" s="101"/>
      <c r="M818" s="101"/>
      <c r="N818" s="109"/>
      <c r="O818" s="109"/>
      <c r="P818" s="129"/>
      <c r="Q818" s="130"/>
      <c r="R818" s="11">
        <f t="shared" ref="R818:Z818" si="880">SUBTOTAL(9,R791:R817)</f>
        <v>0</v>
      </c>
      <c r="S818" s="6">
        <f t="shared" si="880"/>
        <v>266321.17</v>
      </c>
      <c r="T818" s="20">
        <f t="shared" si="880"/>
        <v>266321.17</v>
      </c>
      <c r="U818" s="6">
        <f t="shared" si="880"/>
        <v>0</v>
      </c>
      <c r="V818" s="6">
        <f t="shared" si="880"/>
        <v>26472.324297999996</v>
      </c>
      <c r="W818" s="20">
        <f t="shared" si="880"/>
        <v>26472.324297999996</v>
      </c>
      <c r="X818" s="6">
        <f t="shared" si="880"/>
        <v>0</v>
      </c>
      <c r="Y818" s="6">
        <f t="shared" si="880"/>
        <v>239848.84570200002</v>
      </c>
      <c r="Z818" s="20">
        <f t="shared" si="880"/>
        <v>239848.84570200002</v>
      </c>
      <c r="AA818" s="25"/>
      <c r="AB818" s="25"/>
      <c r="AC818" s="25"/>
      <c r="AD818" s="25"/>
      <c r="AE818" s="25"/>
      <c r="AF818" s="25"/>
      <c r="AG818" s="25"/>
      <c r="AH818" s="25"/>
      <c r="AI818" s="25"/>
      <c r="AJ818" s="131" t="s">
        <v>274</v>
      </c>
    </row>
    <row r="819" spans="1:36" outlineLevel="3" x14ac:dyDescent="0.25">
      <c r="A819" s="102" t="s">
        <v>150</v>
      </c>
      <c r="B819" s="10">
        <v>4542.5600000000004</v>
      </c>
      <c r="C819" s="10">
        <v>-4542.5600000000004</v>
      </c>
      <c r="N819" s="23">
        <f>C819</f>
        <v>-4542.5600000000004</v>
      </c>
      <c r="O819" s="23">
        <f>SUM(B819:M819)</f>
        <v>0</v>
      </c>
      <c r="P819" s="129"/>
      <c r="Q819" s="130">
        <v>9.3100000000000002E-2</v>
      </c>
      <c r="R819" s="11">
        <f>IF(LEFT(AJ819,6)="Direct",N819,0)</f>
        <v>0</v>
      </c>
      <c r="S819" s="6">
        <f>N819-R819</f>
        <v>-4542.5600000000004</v>
      </c>
      <c r="T819" s="20">
        <f>R819+S819</f>
        <v>-4542.5600000000004</v>
      </c>
      <c r="U819" s="6">
        <f>IF(LEFT(AJ819,9)="direct-wa", N819,0)</f>
        <v>0</v>
      </c>
      <c r="V819" s="6">
        <f>IF(AJ819="direct-wa",0,N819*Q819)</f>
        <v>-422.91233600000004</v>
      </c>
      <c r="W819" s="20">
        <f>U819+V819</f>
        <v>-422.91233600000004</v>
      </c>
      <c r="X819" s="6">
        <f>IF(LEFT(AJ819,9)="direct-or",N819,0)</f>
        <v>0</v>
      </c>
      <c r="Y819" s="6">
        <f>S819-V819</f>
        <v>-4119.6476640000001</v>
      </c>
      <c r="Z819" s="20">
        <f>X819+Y819</f>
        <v>-4119.6476640000001</v>
      </c>
      <c r="AA819" s="25">
        <f>IF(LEFT(AJ819,6)="Direct",O819,0)</f>
        <v>0</v>
      </c>
      <c r="AB819" s="25">
        <f>O819-AA819</f>
        <v>0</v>
      </c>
      <c r="AC819" s="25">
        <f>AA819+AB819</f>
        <v>0</v>
      </c>
      <c r="AD819" s="25">
        <f>IF(LEFT(AJ819,9)="direct-wa", O819,0)</f>
        <v>0</v>
      </c>
      <c r="AE819" s="25">
        <f>IF(AJ819="direct-wa",0,O819*Q819)</f>
        <v>0</v>
      </c>
      <c r="AF819" s="25">
        <f>AD819+AE819</f>
        <v>0</v>
      </c>
      <c r="AG819" s="25">
        <f>IF(LEFT(AJ819,9)="direct-or",O819,0)</f>
        <v>0</v>
      </c>
      <c r="AH819" s="25">
        <f>AB819-AE819</f>
        <v>0</v>
      </c>
      <c r="AI819" s="25">
        <f>AG819+AH819</f>
        <v>0</v>
      </c>
      <c r="AJ819" s="19" t="s">
        <v>62</v>
      </c>
    </row>
    <row r="820" spans="1:36" outlineLevel="2" x14ac:dyDescent="0.25">
      <c r="A820" s="102"/>
      <c r="B820" s="108"/>
      <c r="C820" s="108"/>
      <c r="D820" s="101"/>
      <c r="E820" s="101"/>
      <c r="F820" s="101"/>
      <c r="G820" s="101"/>
      <c r="H820" s="101"/>
      <c r="I820" s="101"/>
      <c r="J820" s="101"/>
      <c r="K820" s="101"/>
      <c r="L820" s="101"/>
      <c r="M820" s="101"/>
      <c r="N820" s="109"/>
      <c r="O820" s="109"/>
      <c r="P820" s="129"/>
      <c r="Q820" s="130"/>
      <c r="R820" s="11">
        <f t="shared" ref="R820:Z820" si="881">SUBTOTAL(9,R819:R819)</f>
        <v>0</v>
      </c>
      <c r="S820" s="6">
        <f t="shared" si="881"/>
        <v>-4542.5600000000004</v>
      </c>
      <c r="T820" s="20">
        <f t="shared" si="881"/>
        <v>-4542.5600000000004</v>
      </c>
      <c r="U820" s="6">
        <f t="shared" si="881"/>
        <v>0</v>
      </c>
      <c r="V820" s="6">
        <f t="shared" si="881"/>
        <v>-422.91233600000004</v>
      </c>
      <c r="W820" s="20">
        <f t="shared" si="881"/>
        <v>-422.91233600000004</v>
      </c>
      <c r="X820" s="6">
        <f t="shared" si="881"/>
        <v>0</v>
      </c>
      <c r="Y820" s="6">
        <f t="shared" si="881"/>
        <v>-4119.6476640000001</v>
      </c>
      <c r="Z820" s="20">
        <f t="shared" si="881"/>
        <v>-4119.6476640000001</v>
      </c>
      <c r="AA820" s="25"/>
      <c r="AB820" s="25"/>
      <c r="AC820" s="25"/>
      <c r="AD820" s="25"/>
      <c r="AE820" s="25"/>
      <c r="AF820" s="25"/>
      <c r="AG820" s="25"/>
      <c r="AH820" s="25"/>
      <c r="AI820" s="25"/>
      <c r="AJ820" s="131" t="s">
        <v>265</v>
      </c>
    </row>
    <row r="821" spans="1:36" outlineLevel="3" x14ac:dyDescent="0.25">
      <c r="A821" s="102" t="s">
        <v>150</v>
      </c>
      <c r="B821" s="10">
        <v>155670.07</v>
      </c>
      <c r="C821" s="10">
        <v>132815.18</v>
      </c>
      <c r="N821" s="23">
        <f>C821</f>
        <v>132815.18</v>
      </c>
      <c r="O821" s="23">
        <f>SUM(B821:M821)</f>
        <v>288485.25</v>
      </c>
      <c r="P821" s="129"/>
      <c r="Q821" s="130">
        <v>0.3</v>
      </c>
      <c r="R821" s="11">
        <f>IF(LEFT(AJ821,6)="Direct",N821,0)</f>
        <v>0</v>
      </c>
      <c r="S821" s="6">
        <f>N821-R821</f>
        <v>132815.18</v>
      </c>
      <c r="T821" s="20">
        <f>R821+S821</f>
        <v>132815.18</v>
      </c>
      <c r="U821" s="6">
        <f>IF(LEFT(AJ821,9)="direct-wa", N821,0)</f>
        <v>0</v>
      </c>
      <c r="V821" s="6">
        <f>IF(AJ821="direct-wa",0,N821*Q821)</f>
        <v>39844.553999999996</v>
      </c>
      <c r="W821" s="20">
        <f>U821+V821</f>
        <v>39844.553999999996</v>
      </c>
      <c r="X821" s="6">
        <f>IF(LEFT(AJ821,9)="direct-or",N821,0)</f>
        <v>0</v>
      </c>
      <c r="Y821" s="6">
        <f>S821-V821</f>
        <v>92970.625999999989</v>
      </c>
      <c r="Z821" s="20">
        <f>X821+Y821</f>
        <v>92970.625999999989</v>
      </c>
      <c r="AA821" s="25">
        <f>IF(LEFT(AJ821,6)="Direct",O821,0)</f>
        <v>0</v>
      </c>
      <c r="AB821" s="25">
        <f>O821-AA821</f>
        <v>288485.25</v>
      </c>
      <c r="AC821" s="25">
        <f>AA821+AB821</f>
        <v>288485.25</v>
      </c>
      <c r="AD821" s="25">
        <f>IF(LEFT(AJ821,9)="direct-wa", O821,0)</f>
        <v>0</v>
      </c>
      <c r="AE821" s="25">
        <f>IF(AJ821="direct-wa",0,O821*Q821)</f>
        <v>86545.574999999997</v>
      </c>
      <c r="AF821" s="25">
        <f>AD821+AE821</f>
        <v>86545.574999999997</v>
      </c>
      <c r="AG821" s="25">
        <f>IF(LEFT(AJ821,9)="direct-or",O821,0)</f>
        <v>0</v>
      </c>
      <c r="AH821" s="25">
        <f>AB821-AE821</f>
        <v>201939.67499999999</v>
      </c>
      <c r="AI821" s="25">
        <f>AG821+AH821</f>
        <v>201939.67499999999</v>
      </c>
      <c r="AJ821" s="19" t="s">
        <v>58</v>
      </c>
    </row>
    <row r="822" spans="1:36" outlineLevel="3" x14ac:dyDescent="0.25">
      <c r="A822" s="102" t="s">
        <v>150</v>
      </c>
      <c r="B822" s="10">
        <v>1435</v>
      </c>
      <c r="C822" s="10">
        <v>1372</v>
      </c>
      <c r="N822" s="23">
        <f>C822</f>
        <v>1372</v>
      </c>
      <c r="O822" s="23">
        <f>SUM(B822:M822)</f>
        <v>2807</v>
      </c>
      <c r="P822" s="129"/>
      <c r="Q822" s="130">
        <v>0.3</v>
      </c>
      <c r="R822" s="11">
        <f>IF(LEFT(AJ822,6)="Direct",N822,0)</f>
        <v>0</v>
      </c>
      <c r="S822" s="6">
        <f>N822-R822</f>
        <v>1372</v>
      </c>
      <c r="T822" s="20">
        <f>R822+S822</f>
        <v>1372</v>
      </c>
      <c r="U822" s="6">
        <f>IF(LEFT(AJ822,9)="direct-wa", N822,0)</f>
        <v>0</v>
      </c>
      <c r="V822" s="6">
        <f>IF(AJ822="direct-wa",0,N822*Q822)</f>
        <v>411.59999999999997</v>
      </c>
      <c r="W822" s="20">
        <f>U822+V822</f>
        <v>411.59999999999997</v>
      </c>
      <c r="X822" s="6">
        <f>IF(LEFT(AJ822,9)="direct-or",N822,0)</f>
        <v>0</v>
      </c>
      <c r="Y822" s="6">
        <f>S822-V822</f>
        <v>960.40000000000009</v>
      </c>
      <c r="Z822" s="20">
        <f>X822+Y822</f>
        <v>960.40000000000009</v>
      </c>
      <c r="AA822" s="25">
        <f>IF(LEFT(AJ822,6)="Direct",O822,0)</f>
        <v>0</v>
      </c>
      <c r="AB822" s="25">
        <f>O822-AA822</f>
        <v>2807</v>
      </c>
      <c r="AC822" s="25">
        <f>AA822+AB822</f>
        <v>2807</v>
      </c>
      <c r="AD822" s="25">
        <f>IF(LEFT(AJ822,9)="direct-wa", O822,0)</f>
        <v>0</v>
      </c>
      <c r="AE822" s="25">
        <f>IF(AJ822="direct-wa",0,O822*Q822)</f>
        <v>842.1</v>
      </c>
      <c r="AF822" s="25">
        <f>AD822+AE822</f>
        <v>842.1</v>
      </c>
      <c r="AG822" s="25">
        <f>IF(LEFT(AJ822,9)="direct-or",O822,0)</f>
        <v>0</v>
      </c>
      <c r="AH822" s="25">
        <f>AB822-AE822</f>
        <v>1964.9</v>
      </c>
      <c r="AI822" s="25">
        <f>AG822+AH822</f>
        <v>1964.9</v>
      </c>
      <c r="AJ822" s="19" t="s">
        <v>71</v>
      </c>
    </row>
    <row r="823" spans="1:36" outlineLevel="3" x14ac:dyDescent="0.25">
      <c r="A823" s="102" t="s">
        <v>150</v>
      </c>
      <c r="B823" s="10">
        <v>2049.6</v>
      </c>
      <c r="C823" s="10">
        <v>3087.73</v>
      </c>
      <c r="N823" s="23">
        <f>C823</f>
        <v>3087.73</v>
      </c>
      <c r="O823" s="23">
        <f>SUM(B823:M823)</f>
        <v>5137.33</v>
      </c>
      <c r="P823" s="129"/>
      <c r="Q823" s="130">
        <v>0.3</v>
      </c>
      <c r="R823" s="11">
        <f>IF(LEFT(AJ823,6)="Direct",N823,0)</f>
        <v>0</v>
      </c>
      <c r="S823" s="6">
        <f>N823-R823</f>
        <v>3087.73</v>
      </c>
      <c r="T823" s="20">
        <f>R823+S823</f>
        <v>3087.73</v>
      </c>
      <c r="U823" s="6">
        <f>IF(LEFT(AJ823,9)="direct-wa", N823,0)</f>
        <v>0</v>
      </c>
      <c r="V823" s="6">
        <f>IF(AJ823="direct-wa",0,N823*Q823)</f>
        <v>926.31899999999996</v>
      </c>
      <c r="W823" s="20">
        <f>U823+V823</f>
        <v>926.31899999999996</v>
      </c>
      <c r="X823" s="6">
        <f>IF(LEFT(AJ823,9)="direct-or",N823,0)</f>
        <v>0</v>
      </c>
      <c r="Y823" s="6">
        <f>S823-V823</f>
        <v>2161.4110000000001</v>
      </c>
      <c r="Z823" s="20">
        <f>X823+Y823</f>
        <v>2161.4110000000001</v>
      </c>
      <c r="AA823" s="25">
        <f>IF(LEFT(AJ823,6)="Direct",O823,0)</f>
        <v>0</v>
      </c>
      <c r="AB823" s="25">
        <f>O823-AA823</f>
        <v>5137.33</v>
      </c>
      <c r="AC823" s="25">
        <f>AA823+AB823</f>
        <v>5137.33</v>
      </c>
      <c r="AD823" s="25">
        <f>IF(LEFT(AJ823,9)="direct-wa", O823,0)</f>
        <v>0</v>
      </c>
      <c r="AE823" s="25">
        <f>IF(AJ823="direct-wa",0,O823*Q823)</f>
        <v>1541.1989999999998</v>
      </c>
      <c r="AF823" s="25">
        <f>AD823+AE823</f>
        <v>1541.1989999999998</v>
      </c>
      <c r="AG823" s="25">
        <f>IF(LEFT(AJ823,9)="direct-or",O823,0)</f>
        <v>0</v>
      </c>
      <c r="AH823" s="25">
        <f>AB823-AE823</f>
        <v>3596.1310000000003</v>
      </c>
      <c r="AI823" s="25">
        <f>AG823+AH823</f>
        <v>3596.1310000000003</v>
      </c>
      <c r="AJ823" s="19" t="s">
        <v>71</v>
      </c>
    </row>
    <row r="824" spans="1:36" outlineLevel="2" x14ac:dyDescent="0.25">
      <c r="A824" s="102"/>
      <c r="B824" s="108"/>
      <c r="C824" s="108"/>
      <c r="D824" s="101"/>
      <c r="E824" s="101"/>
      <c r="F824" s="101"/>
      <c r="G824" s="101"/>
      <c r="H824" s="101"/>
      <c r="I824" s="101"/>
      <c r="J824" s="101"/>
      <c r="K824" s="101"/>
      <c r="L824" s="101"/>
      <c r="M824" s="101"/>
      <c r="N824" s="109"/>
      <c r="O824" s="109"/>
      <c r="P824" s="129"/>
      <c r="Q824" s="130"/>
      <c r="R824" s="11">
        <f t="shared" ref="R824:Z824" si="882">SUBTOTAL(9,R821:R823)</f>
        <v>0</v>
      </c>
      <c r="S824" s="6">
        <f t="shared" si="882"/>
        <v>137274.91</v>
      </c>
      <c r="T824" s="20">
        <f t="shared" si="882"/>
        <v>137274.91</v>
      </c>
      <c r="U824" s="6">
        <f t="shared" si="882"/>
        <v>0</v>
      </c>
      <c r="V824" s="6">
        <f t="shared" si="882"/>
        <v>41182.472999999998</v>
      </c>
      <c r="W824" s="20">
        <f t="shared" si="882"/>
        <v>41182.472999999998</v>
      </c>
      <c r="X824" s="6">
        <f t="shared" si="882"/>
        <v>0</v>
      </c>
      <c r="Y824" s="6">
        <f t="shared" si="882"/>
        <v>96092.436999999976</v>
      </c>
      <c r="Z824" s="20">
        <f t="shared" si="882"/>
        <v>96092.436999999976</v>
      </c>
      <c r="AA824" s="25"/>
      <c r="AB824" s="25"/>
      <c r="AC824" s="25"/>
      <c r="AD824" s="25"/>
      <c r="AE824" s="25"/>
      <c r="AF824" s="25"/>
      <c r="AG824" s="25"/>
      <c r="AH824" s="25"/>
      <c r="AI824" s="25"/>
      <c r="AJ824" s="131" t="s">
        <v>285</v>
      </c>
    </row>
    <row r="825" spans="1:36" outlineLevel="3" x14ac:dyDescent="0.25">
      <c r="A825" s="102" t="s">
        <v>150</v>
      </c>
      <c r="B825" s="10">
        <v>1009.88</v>
      </c>
      <c r="C825" s="10">
        <v>397.39</v>
      </c>
      <c r="N825" s="23">
        <f>C825</f>
        <v>397.39</v>
      </c>
      <c r="O825" s="23">
        <f>SUM(B825:M825)</f>
        <v>1407.27</v>
      </c>
      <c r="P825" s="129"/>
      <c r="Q825" s="130">
        <v>7.9699999999999993E-2</v>
      </c>
      <c r="R825" s="11">
        <f>IF(LEFT(AJ825,6)="Direct",N825,0)</f>
        <v>0</v>
      </c>
      <c r="S825" s="6">
        <f>N825-R825</f>
        <v>397.39</v>
      </c>
      <c r="T825" s="20">
        <f>R825+S825</f>
        <v>397.39</v>
      </c>
      <c r="U825" s="6">
        <f>IF(LEFT(AJ825,9)="direct-wa", N825,0)</f>
        <v>0</v>
      </c>
      <c r="V825" s="6">
        <f>IF(AJ825="direct-wa",0,N825*Q825)</f>
        <v>31.671982999999997</v>
      </c>
      <c r="W825" s="20">
        <f>U825+V825</f>
        <v>31.671982999999997</v>
      </c>
      <c r="X825" s="6">
        <f>IF(LEFT(AJ825,9)="direct-or",N825,0)</f>
        <v>0</v>
      </c>
      <c r="Y825" s="6">
        <f>S825-V825</f>
        <v>365.71801699999997</v>
      </c>
      <c r="Z825" s="20">
        <f>X825+Y825</f>
        <v>365.71801699999997</v>
      </c>
      <c r="AA825" s="25">
        <f>IF(LEFT(AJ825,6)="Direct",O825,0)</f>
        <v>0</v>
      </c>
      <c r="AB825" s="25">
        <f>O825-AA825</f>
        <v>1407.27</v>
      </c>
      <c r="AC825" s="25">
        <f>AA825+AB825</f>
        <v>1407.27</v>
      </c>
      <c r="AD825" s="25">
        <f>IF(LEFT(AJ825,9)="direct-wa", O825,0)</f>
        <v>0</v>
      </c>
      <c r="AE825" s="25">
        <f>IF(AJ825="direct-wa",0,O825*Q825)</f>
        <v>112.15941899999999</v>
      </c>
      <c r="AF825" s="25">
        <f>AD825+AE825</f>
        <v>112.15941899999999</v>
      </c>
      <c r="AG825" s="25">
        <f>IF(LEFT(AJ825,9)="direct-or",O825,0)</f>
        <v>0</v>
      </c>
      <c r="AH825" s="25">
        <f>AB825-AE825</f>
        <v>1295.1105809999999</v>
      </c>
      <c r="AI825" s="25">
        <f>AG825+AH825</f>
        <v>1295.1105809999999</v>
      </c>
      <c r="AJ825" s="19" t="s">
        <v>48</v>
      </c>
    </row>
    <row r="826" spans="1:36" outlineLevel="2" x14ac:dyDescent="0.25">
      <c r="A826" s="102"/>
      <c r="B826" s="108"/>
      <c r="C826" s="108"/>
      <c r="D826" s="101"/>
      <c r="E826" s="101"/>
      <c r="F826" s="101"/>
      <c r="G826" s="101"/>
      <c r="H826" s="101"/>
      <c r="I826" s="101"/>
      <c r="J826" s="101"/>
      <c r="K826" s="101"/>
      <c r="L826" s="101"/>
      <c r="M826" s="101"/>
      <c r="N826" s="109"/>
      <c r="O826" s="109"/>
      <c r="P826" s="129"/>
      <c r="Q826" s="130"/>
      <c r="R826" s="11">
        <f t="shared" ref="R826:Z826" si="883">SUBTOTAL(9,R825:R825)</f>
        <v>0</v>
      </c>
      <c r="S826" s="6">
        <f t="shared" si="883"/>
        <v>397.39</v>
      </c>
      <c r="T826" s="20">
        <f t="shared" si="883"/>
        <v>397.39</v>
      </c>
      <c r="U826" s="6">
        <f t="shared" si="883"/>
        <v>0</v>
      </c>
      <c r="V826" s="6">
        <f t="shared" si="883"/>
        <v>31.671982999999997</v>
      </c>
      <c r="W826" s="20">
        <f t="shared" si="883"/>
        <v>31.671982999999997</v>
      </c>
      <c r="X826" s="6">
        <f t="shared" si="883"/>
        <v>0</v>
      </c>
      <c r="Y826" s="6">
        <f t="shared" si="883"/>
        <v>365.71801699999997</v>
      </c>
      <c r="Z826" s="20">
        <f t="shared" si="883"/>
        <v>365.71801699999997</v>
      </c>
      <c r="AA826" s="25"/>
      <c r="AB826" s="25"/>
      <c r="AC826" s="25"/>
      <c r="AD826" s="25"/>
      <c r="AE826" s="25"/>
      <c r="AF826" s="25"/>
      <c r="AG826" s="25"/>
      <c r="AH826" s="25"/>
      <c r="AI826" s="25"/>
      <c r="AJ826" s="131" t="s">
        <v>269</v>
      </c>
    </row>
    <row r="827" spans="1:36" outlineLevel="3" x14ac:dyDescent="0.25">
      <c r="A827" s="102" t="s">
        <v>150</v>
      </c>
      <c r="B827" s="10">
        <v>80.5</v>
      </c>
      <c r="C827" s="10"/>
      <c r="N827" s="23">
        <f>C827</f>
        <v>0</v>
      </c>
      <c r="O827" s="23">
        <f>SUM(B827:M827)</f>
        <v>80.5</v>
      </c>
      <c r="P827" s="129"/>
      <c r="Q827" s="130">
        <v>1.17E-2</v>
      </c>
      <c r="R827" s="11">
        <f>IF(LEFT(AJ827,6)="Direct",N827,0)</f>
        <v>0</v>
      </c>
      <c r="S827" s="6">
        <f>N827-R827</f>
        <v>0</v>
      </c>
      <c r="T827" s="20">
        <f>R827+S827</f>
        <v>0</v>
      </c>
      <c r="U827" s="6">
        <f>IF(LEFT(AJ827,9)="direct-wa", N827,0)</f>
        <v>0</v>
      </c>
      <c r="V827" s="6">
        <f>IF(AJ827="direct-wa",0,N827*Q827)</f>
        <v>0</v>
      </c>
      <c r="W827" s="20">
        <f>U827+V827</f>
        <v>0</v>
      </c>
      <c r="X827" s="6">
        <f>IF(LEFT(AJ827,9)="direct-or",N827,0)</f>
        <v>0</v>
      </c>
      <c r="Y827" s="6">
        <f>S827-V827</f>
        <v>0</v>
      </c>
      <c r="Z827" s="20">
        <f>X827+Y827</f>
        <v>0</v>
      </c>
      <c r="AA827" s="25">
        <f>IF(LEFT(AJ827,6)="Direct",O827,0)</f>
        <v>0</v>
      </c>
      <c r="AB827" s="25">
        <f>O827-AA827</f>
        <v>80.5</v>
      </c>
      <c r="AC827" s="25">
        <f>AA827+AB827</f>
        <v>80.5</v>
      </c>
      <c r="AD827" s="25">
        <f>IF(LEFT(AJ827,9)="direct-wa", O827,0)</f>
        <v>0</v>
      </c>
      <c r="AE827" s="25">
        <f>IF(AJ827="direct-wa",0,O827*Q827)</f>
        <v>0.94185000000000008</v>
      </c>
      <c r="AF827" s="25">
        <f>AD827+AE827</f>
        <v>0.94185000000000008</v>
      </c>
      <c r="AG827" s="25">
        <f>IF(LEFT(AJ827,9)="direct-or",O827,0)</f>
        <v>0</v>
      </c>
      <c r="AH827" s="25">
        <f>AB827-AE827</f>
        <v>79.558149999999998</v>
      </c>
      <c r="AI827" s="25">
        <f>AG827+AH827</f>
        <v>79.558149999999998</v>
      </c>
      <c r="AJ827" s="19" t="s">
        <v>262</v>
      </c>
    </row>
    <row r="828" spans="1:36" outlineLevel="2" x14ac:dyDescent="0.25">
      <c r="A828" s="102"/>
      <c r="B828" s="108"/>
      <c r="C828" s="108"/>
      <c r="D828" s="101"/>
      <c r="E828" s="101"/>
      <c r="F828" s="101"/>
      <c r="G828" s="101"/>
      <c r="H828" s="101"/>
      <c r="I828" s="101"/>
      <c r="J828" s="101"/>
      <c r="K828" s="101"/>
      <c r="L828" s="101"/>
      <c r="M828" s="101"/>
      <c r="N828" s="109"/>
      <c r="O828" s="109"/>
      <c r="P828" s="129"/>
      <c r="Q828" s="130"/>
      <c r="R828" s="11">
        <f t="shared" ref="R828:Z828" si="884">SUBTOTAL(9,R827:R827)</f>
        <v>0</v>
      </c>
      <c r="S828" s="6">
        <f t="shared" si="884"/>
        <v>0</v>
      </c>
      <c r="T828" s="20">
        <f t="shared" si="884"/>
        <v>0</v>
      </c>
      <c r="U828" s="6">
        <f t="shared" si="884"/>
        <v>0</v>
      </c>
      <c r="V828" s="6">
        <f t="shared" si="884"/>
        <v>0</v>
      </c>
      <c r="W828" s="20">
        <f t="shared" si="884"/>
        <v>0</v>
      </c>
      <c r="X828" s="6">
        <f t="shared" si="884"/>
        <v>0</v>
      </c>
      <c r="Y828" s="6">
        <f t="shared" si="884"/>
        <v>0</v>
      </c>
      <c r="Z828" s="20">
        <f t="shared" si="884"/>
        <v>0</v>
      </c>
      <c r="AA828" s="25"/>
      <c r="AB828" s="25"/>
      <c r="AC828" s="25"/>
      <c r="AD828" s="25"/>
      <c r="AE828" s="25"/>
      <c r="AF828" s="25"/>
      <c r="AG828" s="25"/>
      <c r="AH828" s="25"/>
      <c r="AI828" s="25"/>
      <c r="AJ828" s="131" t="s">
        <v>270</v>
      </c>
    </row>
    <row r="829" spans="1:36" outlineLevel="1" x14ac:dyDescent="0.25">
      <c r="A829" s="128" t="s">
        <v>149</v>
      </c>
      <c r="B829" s="132"/>
      <c r="C829" s="132"/>
      <c r="D829" s="120"/>
      <c r="E829" s="120"/>
      <c r="F829" s="120"/>
      <c r="G829" s="120"/>
      <c r="H829" s="120"/>
      <c r="I829" s="120"/>
      <c r="J829" s="120"/>
      <c r="K829" s="120"/>
      <c r="L829" s="120"/>
      <c r="M829" s="120"/>
      <c r="N829" s="121"/>
      <c r="O829" s="121"/>
      <c r="P829" s="133"/>
      <c r="Q829" s="134"/>
      <c r="R829" s="124">
        <f t="shared" ref="R829:Z829" si="885">SUBTOTAL(9,R631:R827)</f>
        <v>26177.750000000004</v>
      </c>
      <c r="S829" s="125">
        <f t="shared" si="885"/>
        <v>4644222.0499999989</v>
      </c>
      <c r="T829" s="126">
        <f t="shared" si="885"/>
        <v>4670399.7999999989</v>
      </c>
      <c r="U829" s="125">
        <f t="shared" si="885"/>
        <v>1527.63</v>
      </c>
      <c r="V829" s="125">
        <f t="shared" si="885"/>
        <v>500292.44176299998</v>
      </c>
      <c r="W829" s="126">
        <f t="shared" si="885"/>
        <v>501820.07176299999</v>
      </c>
      <c r="X829" s="125">
        <f t="shared" si="885"/>
        <v>24650.120000000003</v>
      </c>
      <c r="Y829" s="125">
        <f t="shared" si="885"/>
        <v>4143929.6082369983</v>
      </c>
      <c r="Z829" s="126">
        <f t="shared" si="885"/>
        <v>4168579.7282369989</v>
      </c>
      <c r="AA829" s="125"/>
      <c r="AB829" s="125"/>
      <c r="AC829" s="125"/>
      <c r="AD829" s="125"/>
      <c r="AE829" s="125"/>
      <c r="AF829" s="125"/>
      <c r="AG829" s="125"/>
      <c r="AH829" s="125"/>
      <c r="AI829" s="125"/>
      <c r="AJ829" s="135"/>
    </row>
    <row r="830" spans="1:36" outlineLevel="3" x14ac:dyDescent="0.25">
      <c r="A830" s="102" t="s">
        <v>152</v>
      </c>
      <c r="B830" s="10">
        <v>-1120329</v>
      </c>
      <c r="C830" s="10">
        <v>-1154163</v>
      </c>
      <c r="N830" s="23">
        <f>C830</f>
        <v>-1154163</v>
      </c>
      <c r="O830" s="23">
        <f>SUM(B830:M830)</f>
        <v>-2274492</v>
      </c>
      <c r="P830" s="129"/>
      <c r="Q830" s="130">
        <v>0.10602</v>
      </c>
      <c r="R830" s="11">
        <f>IF(LEFT(AJ830,6)="Direct",N830,0)</f>
        <v>0</v>
      </c>
      <c r="S830" s="6">
        <f>N830-R830</f>
        <v>-1154163</v>
      </c>
      <c r="T830" s="20">
        <f>R830+S830</f>
        <v>-1154163</v>
      </c>
      <c r="U830" s="6">
        <f>IF(LEFT(AJ830,9)="direct-wa", N830,0)</f>
        <v>0</v>
      </c>
      <c r="V830" s="6">
        <f>IF(AJ830="direct-wa",0,N830*Q830)</f>
        <v>-122364.36126000001</v>
      </c>
      <c r="W830" s="20">
        <f>U830+V830</f>
        <v>-122364.36126000001</v>
      </c>
      <c r="X830" s="6">
        <f>IF(LEFT(AJ830,9)="direct-or",N830,0)</f>
        <v>0</v>
      </c>
      <c r="Y830" s="6">
        <f>S830-V830</f>
        <v>-1031798.63874</v>
      </c>
      <c r="Z830" s="20">
        <f>X830+Y830</f>
        <v>-1031798.63874</v>
      </c>
      <c r="AA830" s="25">
        <f>IF(LEFT(AJ830,6)="Direct",O830,0)</f>
        <v>0</v>
      </c>
      <c r="AB830" s="25">
        <f>O830-AA830</f>
        <v>-2274492</v>
      </c>
      <c r="AC830" s="25">
        <f>AA830+AB830</f>
        <v>-2274492</v>
      </c>
      <c r="AD830" s="25">
        <f>IF(LEFT(AJ830,9)="direct-wa", O830,0)</f>
        <v>0</v>
      </c>
      <c r="AE830" s="25">
        <f>IF(AJ830="direct-wa",0,O830*Q830)</f>
        <v>-241141.64184</v>
      </c>
      <c r="AF830" s="25">
        <f>AD830+AE830</f>
        <v>-241141.64184</v>
      </c>
      <c r="AG830" s="25">
        <f>IF(LEFT(AJ830,9)="direct-or",O830,0)</f>
        <v>0</v>
      </c>
      <c r="AH830" s="25">
        <f>AB830-AE830</f>
        <v>-2033350.3581600001</v>
      </c>
      <c r="AI830" s="25">
        <f>AG830+AH830</f>
        <v>-2033350.3581600001</v>
      </c>
      <c r="AJ830" s="19" t="s">
        <v>56</v>
      </c>
    </row>
    <row r="831" spans="1:36" outlineLevel="3" x14ac:dyDescent="0.25">
      <c r="A831" s="102" t="s">
        <v>152</v>
      </c>
      <c r="B831" s="10">
        <v>-3731.73</v>
      </c>
      <c r="C831" s="10">
        <v>-20561.060000000001</v>
      </c>
      <c r="N831" s="23">
        <f>C831</f>
        <v>-20561.060000000001</v>
      </c>
      <c r="O831" s="23">
        <f>SUM(B831:M831)</f>
        <v>-24292.79</v>
      </c>
      <c r="P831" s="129"/>
      <c r="Q831" s="130">
        <v>0.10602</v>
      </c>
      <c r="R831" s="11">
        <f>IF(LEFT(AJ831,6)="Direct",N831,0)</f>
        <v>0</v>
      </c>
      <c r="S831" s="6">
        <f>N831-R831</f>
        <v>-20561.060000000001</v>
      </c>
      <c r="T831" s="20">
        <f>R831+S831</f>
        <v>-20561.060000000001</v>
      </c>
      <c r="U831" s="6">
        <f>IF(LEFT(AJ831,9)="direct-wa", N831,0)</f>
        <v>0</v>
      </c>
      <c r="V831" s="6">
        <f>IF(AJ831="direct-wa",0,N831*Q831)</f>
        <v>-2179.8835812000002</v>
      </c>
      <c r="W831" s="20">
        <f>U831+V831</f>
        <v>-2179.8835812000002</v>
      </c>
      <c r="X831" s="6">
        <f>IF(LEFT(AJ831,9)="direct-or",N831,0)</f>
        <v>0</v>
      </c>
      <c r="Y831" s="6">
        <f>S831-V831</f>
        <v>-18381.176418800002</v>
      </c>
      <c r="Z831" s="20">
        <f>X831+Y831</f>
        <v>-18381.176418800002</v>
      </c>
      <c r="AA831" s="25">
        <f>IF(LEFT(AJ831,6)="Direct",O831,0)</f>
        <v>0</v>
      </c>
      <c r="AB831" s="25">
        <f>O831-AA831</f>
        <v>-24292.79</v>
      </c>
      <c r="AC831" s="25">
        <f>AA831+AB831</f>
        <v>-24292.79</v>
      </c>
      <c r="AD831" s="25">
        <f>IF(LEFT(AJ831,9)="direct-wa", O831,0)</f>
        <v>0</v>
      </c>
      <c r="AE831" s="25">
        <f>IF(AJ831="direct-wa",0,O831*Q831)</f>
        <v>-2575.5215958000003</v>
      </c>
      <c r="AF831" s="25">
        <f>AD831+AE831</f>
        <v>-2575.5215958000003</v>
      </c>
      <c r="AG831" s="25">
        <f>IF(LEFT(AJ831,9)="direct-or",O831,0)</f>
        <v>0</v>
      </c>
      <c r="AH831" s="25">
        <f>AB831-AE831</f>
        <v>-21717.2684042</v>
      </c>
      <c r="AI831" s="25">
        <f>AG831+AH831</f>
        <v>-21717.2684042</v>
      </c>
      <c r="AJ831" s="19" t="s">
        <v>56</v>
      </c>
    </row>
    <row r="832" spans="1:36" outlineLevel="2" x14ac:dyDescent="0.25">
      <c r="A832" s="102"/>
      <c r="B832" s="108"/>
      <c r="C832" s="108"/>
      <c r="D832" s="101"/>
      <c r="E832" s="101"/>
      <c r="F832" s="101"/>
      <c r="G832" s="101"/>
      <c r="H832" s="101"/>
      <c r="I832" s="101"/>
      <c r="J832" s="101"/>
      <c r="K832" s="101"/>
      <c r="L832" s="101"/>
      <c r="M832" s="101"/>
      <c r="N832" s="109"/>
      <c r="O832" s="109"/>
      <c r="P832" s="129"/>
      <c r="Q832" s="130"/>
      <c r="R832" s="11">
        <f t="shared" ref="R832:Z832" si="886">SUBTOTAL(9,R830:R831)</f>
        <v>0</v>
      </c>
      <c r="S832" s="6">
        <f t="shared" si="886"/>
        <v>-1174724.06</v>
      </c>
      <c r="T832" s="20">
        <f t="shared" si="886"/>
        <v>-1174724.06</v>
      </c>
      <c r="U832" s="6">
        <f t="shared" si="886"/>
        <v>0</v>
      </c>
      <c r="V832" s="6">
        <f t="shared" si="886"/>
        <v>-124544.24484120001</v>
      </c>
      <c r="W832" s="20">
        <f t="shared" si="886"/>
        <v>-124544.24484120001</v>
      </c>
      <c r="X832" s="6">
        <f t="shared" si="886"/>
        <v>0</v>
      </c>
      <c r="Y832" s="6">
        <f t="shared" si="886"/>
        <v>-1050179.8151588</v>
      </c>
      <c r="Z832" s="20">
        <f t="shared" si="886"/>
        <v>-1050179.8151588</v>
      </c>
      <c r="AA832" s="25"/>
      <c r="AB832" s="25"/>
      <c r="AC832" s="25"/>
      <c r="AD832" s="25"/>
      <c r="AE832" s="25"/>
      <c r="AF832" s="25"/>
      <c r="AG832" s="25"/>
      <c r="AH832" s="25"/>
      <c r="AI832" s="25"/>
      <c r="AJ832" s="131" t="s">
        <v>286</v>
      </c>
    </row>
    <row r="833" spans="1:36" outlineLevel="3" x14ac:dyDescent="0.25">
      <c r="A833" s="102" t="s">
        <v>152</v>
      </c>
      <c r="B833" s="10">
        <v>-535469.02</v>
      </c>
      <c r="C833" s="10">
        <v>-514614.21</v>
      </c>
      <c r="N833" s="23">
        <f>C833</f>
        <v>-514614.21</v>
      </c>
      <c r="O833" s="23">
        <f>SUM(B833:M833)</f>
        <v>-1050083.23</v>
      </c>
      <c r="P833" s="129"/>
      <c r="Q833" s="130">
        <v>9.9400000000000002E-2</v>
      </c>
      <c r="R833" s="11">
        <f>IF(LEFT(AJ833,6)="Direct",N833,0)</f>
        <v>0</v>
      </c>
      <c r="S833" s="6">
        <f>N833-R833</f>
        <v>-514614.21</v>
      </c>
      <c r="T833" s="20">
        <f>R833+S833</f>
        <v>-514614.21</v>
      </c>
      <c r="U833" s="6">
        <f>IF(LEFT(AJ833,9)="direct-wa", N833,0)</f>
        <v>0</v>
      </c>
      <c r="V833" s="6">
        <f>IF(AJ833="direct-wa",0,N833*Q833)</f>
        <v>-51152.652474000002</v>
      </c>
      <c r="W833" s="20">
        <f>U833+V833</f>
        <v>-51152.652474000002</v>
      </c>
      <c r="X833" s="6">
        <f>IF(LEFT(AJ833,9)="direct-or",N833,0)</f>
        <v>0</v>
      </c>
      <c r="Y833" s="6">
        <f>S833-V833</f>
        <v>-463461.55752600002</v>
      </c>
      <c r="Z833" s="20">
        <f>X833+Y833</f>
        <v>-463461.55752600002</v>
      </c>
      <c r="AA833" s="25">
        <f>IF(LEFT(AJ833,6)="Direct",O833,0)</f>
        <v>0</v>
      </c>
      <c r="AB833" s="25">
        <f>O833-AA833</f>
        <v>-1050083.23</v>
      </c>
      <c r="AC833" s="25">
        <f>AA833+AB833</f>
        <v>-1050083.23</v>
      </c>
      <c r="AD833" s="25">
        <f>IF(LEFT(AJ833,9)="direct-wa", O833,0)</f>
        <v>0</v>
      </c>
      <c r="AE833" s="25">
        <f>IF(AJ833="direct-wa",0,O833*Q833)</f>
        <v>-104378.27306200001</v>
      </c>
      <c r="AF833" s="25">
        <f>AD833+AE833</f>
        <v>-104378.27306200001</v>
      </c>
      <c r="AG833" s="25">
        <f>IF(LEFT(AJ833,9)="direct-or",O833,0)</f>
        <v>0</v>
      </c>
      <c r="AH833" s="25">
        <f>AB833-AE833</f>
        <v>-945704.95693799993</v>
      </c>
      <c r="AI833" s="25">
        <f>AG833+AH833</f>
        <v>-945704.95693799993</v>
      </c>
      <c r="AJ833" s="19" t="s">
        <v>57</v>
      </c>
    </row>
    <row r="834" spans="1:36" outlineLevel="2" x14ac:dyDescent="0.25">
      <c r="A834" s="102"/>
      <c r="B834" s="108"/>
      <c r="C834" s="108"/>
      <c r="D834" s="101"/>
      <c r="E834" s="101"/>
      <c r="F834" s="101"/>
      <c r="G834" s="101"/>
      <c r="H834" s="101"/>
      <c r="I834" s="101"/>
      <c r="J834" s="101"/>
      <c r="K834" s="101"/>
      <c r="L834" s="101"/>
      <c r="M834" s="101"/>
      <c r="N834" s="109"/>
      <c r="O834" s="109"/>
      <c r="P834" s="129"/>
      <c r="Q834" s="130"/>
      <c r="R834" s="11">
        <f t="shared" ref="R834:Z834" si="887">SUBTOTAL(9,R833:R833)</f>
        <v>0</v>
      </c>
      <c r="S834" s="6">
        <f t="shared" si="887"/>
        <v>-514614.21</v>
      </c>
      <c r="T834" s="20">
        <f t="shared" si="887"/>
        <v>-514614.21</v>
      </c>
      <c r="U834" s="6">
        <f t="shared" si="887"/>
        <v>0</v>
      </c>
      <c r="V834" s="6">
        <f t="shared" si="887"/>
        <v>-51152.652474000002</v>
      </c>
      <c r="W834" s="20">
        <f t="shared" si="887"/>
        <v>-51152.652474000002</v>
      </c>
      <c r="X834" s="6">
        <f t="shared" si="887"/>
        <v>0</v>
      </c>
      <c r="Y834" s="6">
        <f t="shared" si="887"/>
        <v>-463461.55752600002</v>
      </c>
      <c r="Z834" s="20">
        <f t="shared" si="887"/>
        <v>-463461.55752600002</v>
      </c>
      <c r="AA834" s="25"/>
      <c r="AB834" s="25"/>
      <c r="AC834" s="25"/>
      <c r="AD834" s="25"/>
      <c r="AE834" s="25"/>
      <c r="AF834" s="25"/>
      <c r="AG834" s="25"/>
      <c r="AH834" s="25"/>
      <c r="AI834" s="25"/>
      <c r="AJ834" s="131" t="s">
        <v>274</v>
      </c>
    </row>
    <row r="835" spans="1:36" outlineLevel="1" x14ac:dyDescent="0.25">
      <c r="A835" s="128" t="s">
        <v>151</v>
      </c>
      <c r="B835" s="132"/>
      <c r="C835" s="132"/>
      <c r="D835" s="120"/>
      <c r="E835" s="120"/>
      <c r="F835" s="120"/>
      <c r="G835" s="120"/>
      <c r="H835" s="120"/>
      <c r="I835" s="120"/>
      <c r="J835" s="120"/>
      <c r="K835" s="120"/>
      <c r="L835" s="120"/>
      <c r="M835" s="120"/>
      <c r="N835" s="121"/>
      <c r="O835" s="121"/>
      <c r="P835" s="133"/>
      <c r="Q835" s="134"/>
      <c r="R835" s="124">
        <f t="shared" ref="R835:Z835" si="888">SUBTOTAL(9,R830:R833)</f>
        <v>0</v>
      </c>
      <c r="S835" s="125">
        <f t="shared" si="888"/>
        <v>-1689338.27</v>
      </c>
      <c r="T835" s="126">
        <f t="shared" si="888"/>
        <v>-1689338.27</v>
      </c>
      <c r="U835" s="125">
        <f t="shared" si="888"/>
        <v>0</v>
      </c>
      <c r="V835" s="125">
        <f t="shared" si="888"/>
        <v>-175696.89731520001</v>
      </c>
      <c r="W835" s="126">
        <f t="shared" si="888"/>
        <v>-175696.89731520001</v>
      </c>
      <c r="X835" s="125">
        <f t="shared" si="888"/>
        <v>0</v>
      </c>
      <c r="Y835" s="125">
        <f t="shared" si="888"/>
        <v>-1513641.3726848001</v>
      </c>
      <c r="Z835" s="126">
        <f t="shared" si="888"/>
        <v>-1513641.3726848001</v>
      </c>
      <c r="AA835" s="125"/>
      <c r="AB835" s="125"/>
      <c r="AC835" s="125"/>
      <c r="AD835" s="125"/>
      <c r="AE835" s="125"/>
      <c r="AF835" s="125"/>
      <c r="AG835" s="125"/>
      <c r="AH835" s="125"/>
      <c r="AI835" s="125"/>
      <c r="AJ835" s="135"/>
    </row>
    <row r="836" spans="1:36" outlineLevel="3" x14ac:dyDescent="0.25">
      <c r="A836" s="102" t="s">
        <v>154</v>
      </c>
      <c r="B836" s="10">
        <v>266674.86</v>
      </c>
      <c r="C836" s="10">
        <v>266124.86</v>
      </c>
      <c r="N836" s="23">
        <f>C836</f>
        <v>266124.86</v>
      </c>
      <c r="O836" s="23">
        <f>SUM(B836:M836)</f>
        <v>532799.72</v>
      </c>
      <c r="P836" s="129"/>
      <c r="Q836" s="130">
        <v>0.1013</v>
      </c>
      <c r="R836" s="11">
        <f>IF(LEFT(AJ836,6)="Direct",N836,0)</f>
        <v>0</v>
      </c>
      <c r="S836" s="6">
        <f>N836-R836</f>
        <v>266124.86</v>
      </c>
      <c r="T836" s="20">
        <f>R836+S836</f>
        <v>266124.86</v>
      </c>
      <c r="U836" s="6">
        <f>IF(LEFT(AJ836,9)="direct-wa", N836,0)</f>
        <v>0</v>
      </c>
      <c r="V836" s="6">
        <f>IF(AJ836="direct-wa",0,N836*Q836)</f>
        <v>26958.448317999999</v>
      </c>
      <c r="W836" s="20">
        <f>U836+V836</f>
        <v>26958.448317999999</v>
      </c>
      <c r="X836" s="6">
        <f>IF(LEFT(AJ836,9)="direct-or",N836,0)</f>
        <v>0</v>
      </c>
      <c r="Y836" s="6">
        <f>S836-V836</f>
        <v>239166.41168199998</v>
      </c>
      <c r="Z836" s="20">
        <f>X836+Y836</f>
        <v>239166.41168199998</v>
      </c>
      <c r="AA836" s="25">
        <f>IF(LEFT(AJ836,6)="Direct",O836,0)</f>
        <v>0</v>
      </c>
      <c r="AB836" s="25">
        <f>O836-AA836</f>
        <v>532799.72</v>
      </c>
      <c r="AC836" s="25">
        <f>AA836+AB836</f>
        <v>532799.72</v>
      </c>
      <c r="AD836" s="25">
        <f>IF(LEFT(AJ836,9)="direct-wa", O836,0)</f>
        <v>0</v>
      </c>
      <c r="AE836" s="25">
        <f>IF(AJ836="direct-wa",0,O836*Q836)</f>
        <v>53972.611635999994</v>
      </c>
      <c r="AF836" s="25">
        <f>AD836+AE836</f>
        <v>53972.611635999994</v>
      </c>
      <c r="AG836" s="25">
        <f>IF(LEFT(AJ836,9)="direct-or",O836,0)</f>
        <v>0</v>
      </c>
      <c r="AH836" s="25">
        <f>AB836-AE836</f>
        <v>478827.10836399999</v>
      </c>
      <c r="AI836" s="25">
        <f>AG836+AH836</f>
        <v>478827.10836399999</v>
      </c>
      <c r="AJ836" s="19" t="s">
        <v>52</v>
      </c>
    </row>
    <row r="837" spans="1:36" outlineLevel="2" x14ac:dyDescent="0.25">
      <c r="A837" s="102"/>
      <c r="B837" s="108"/>
      <c r="C837" s="108"/>
      <c r="D837" s="101"/>
      <c r="E837" s="101"/>
      <c r="F837" s="101"/>
      <c r="G837" s="101"/>
      <c r="H837" s="101"/>
      <c r="I837" s="101"/>
      <c r="J837" s="101"/>
      <c r="K837" s="101"/>
      <c r="L837" s="101"/>
      <c r="M837" s="101"/>
      <c r="N837" s="109"/>
      <c r="O837" s="109"/>
      <c r="P837" s="129"/>
      <c r="Q837" s="130"/>
      <c r="R837" s="11">
        <f t="shared" ref="R837:Z837" si="889">SUBTOTAL(9,R836:R836)</f>
        <v>0</v>
      </c>
      <c r="S837" s="6">
        <f t="shared" si="889"/>
        <v>266124.86</v>
      </c>
      <c r="T837" s="20">
        <f t="shared" si="889"/>
        <v>266124.86</v>
      </c>
      <c r="U837" s="6">
        <f t="shared" si="889"/>
        <v>0</v>
      </c>
      <c r="V837" s="6">
        <f t="shared" si="889"/>
        <v>26958.448317999999</v>
      </c>
      <c r="W837" s="20">
        <f t="shared" si="889"/>
        <v>26958.448317999999</v>
      </c>
      <c r="X837" s="6">
        <f t="shared" si="889"/>
        <v>0</v>
      </c>
      <c r="Y837" s="6">
        <f t="shared" si="889"/>
        <v>239166.41168199998</v>
      </c>
      <c r="Z837" s="20">
        <f t="shared" si="889"/>
        <v>239166.41168199998</v>
      </c>
      <c r="AA837" s="25"/>
      <c r="AB837" s="25"/>
      <c r="AC837" s="25"/>
      <c r="AD837" s="25"/>
      <c r="AE837" s="25"/>
      <c r="AF837" s="25"/>
      <c r="AG837" s="25"/>
      <c r="AH837" s="25"/>
      <c r="AI837" s="25"/>
      <c r="AJ837" s="131" t="s">
        <v>268</v>
      </c>
    </row>
    <row r="838" spans="1:36" outlineLevel="1" x14ac:dyDescent="0.25">
      <c r="A838" s="128" t="s">
        <v>153</v>
      </c>
      <c r="B838" s="132"/>
      <c r="C838" s="132"/>
      <c r="D838" s="120"/>
      <c r="E838" s="120"/>
      <c r="F838" s="120"/>
      <c r="G838" s="120"/>
      <c r="H838" s="120"/>
      <c r="I838" s="120"/>
      <c r="J838" s="120"/>
      <c r="K838" s="120"/>
      <c r="L838" s="120"/>
      <c r="M838" s="120"/>
      <c r="N838" s="121"/>
      <c r="O838" s="121"/>
      <c r="P838" s="133"/>
      <c r="Q838" s="134"/>
      <c r="R838" s="124">
        <f t="shared" ref="R838:Z838" si="890">SUBTOTAL(9,R836:R836)</f>
        <v>0</v>
      </c>
      <c r="S838" s="125">
        <f t="shared" si="890"/>
        <v>266124.86</v>
      </c>
      <c r="T838" s="126">
        <f t="shared" si="890"/>
        <v>266124.86</v>
      </c>
      <c r="U838" s="125">
        <f t="shared" si="890"/>
        <v>0</v>
      </c>
      <c r="V838" s="125">
        <f t="shared" si="890"/>
        <v>26958.448317999999</v>
      </c>
      <c r="W838" s="126">
        <f t="shared" si="890"/>
        <v>26958.448317999999</v>
      </c>
      <c r="X838" s="125">
        <f t="shared" si="890"/>
        <v>0</v>
      </c>
      <c r="Y838" s="125">
        <f t="shared" si="890"/>
        <v>239166.41168199998</v>
      </c>
      <c r="Z838" s="126">
        <f t="shared" si="890"/>
        <v>239166.41168199998</v>
      </c>
      <c r="AA838" s="125"/>
      <c r="AB838" s="125"/>
      <c r="AC838" s="125"/>
      <c r="AD838" s="125"/>
      <c r="AE838" s="125"/>
      <c r="AF838" s="125"/>
      <c r="AG838" s="125"/>
      <c r="AH838" s="125"/>
      <c r="AI838" s="125"/>
      <c r="AJ838" s="135"/>
    </row>
    <row r="839" spans="1:36" outlineLevel="3" x14ac:dyDescent="0.25">
      <c r="A839" s="102" t="s">
        <v>156</v>
      </c>
      <c r="B839" s="10">
        <v>2262</v>
      </c>
      <c r="C839" s="10">
        <v>2403.0700000000002</v>
      </c>
      <c r="N839" s="23">
        <f>C839</f>
        <v>2403.0700000000002</v>
      </c>
      <c r="O839" s="23">
        <f>SUM(B839:M839)</f>
        <v>4665.07</v>
      </c>
      <c r="P839" s="129"/>
      <c r="Q839" s="130">
        <v>0.1013</v>
      </c>
      <c r="R839" s="11">
        <f>IF(LEFT(AJ839,6)="Direct",N839,0)</f>
        <v>0</v>
      </c>
      <c r="S839" s="6">
        <f>N839-R839</f>
        <v>2403.0700000000002</v>
      </c>
      <c r="T839" s="20">
        <f>R839+S839</f>
        <v>2403.0700000000002</v>
      </c>
      <c r="U839" s="6">
        <f>IF(LEFT(AJ839,9)="direct-wa", N839,0)</f>
        <v>0</v>
      </c>
      <c r="V839" s="6">
        <f>IF(AJ839="direct-wa",0,N839*Q839)</f>
        <v>243.43099100000001</v>
      </c>
      <c r="W839" s="20">
        <f>U839+V839</f>
        <v>243.43099100000001</v>
      </c>
      <c r="X839" s="6">
        <f>IF(LEFT(AJ839,9)="direct-or",N839,0)</f>
        <v>0</v>
      </c>
      <c r="Y839" s="6">
        <f>S839-V839</f>
        <v>2159.639009</v>
      </c>
      <c r="Z839" s="20">
        <f>X839+Y839</f>
        <v>2159.639009</v>
      </c>
      <c r="AA839" s="25">
        <f>IF(LEFT(AJ839,6)="Direct",O839,0)</f>
        <v>0</v>
      </c>
      <c r="AB839" s="25">
        <f>O839-AA839</f>
        <v>4665.07</v>
      </c>
      <c r="AC839" s="25">
        <f>AA839+AB839</f>
        <v>4665.07</v>
      </c>
      <c r="AD839" s="25">
        <f>IF(LEFT(AJ839,9)="direct-wa", O839,0)</f>
        <v>0</v>
      </c>
      <c r="AE839" s="25">
        <f>IF(AJ839="direct-wa",0,O839*Q839)</f>
        <v>472.57159099999996</v>
      </c>
      <c r="AF839" s="25">
        <f>AD839+AE839</f>
        <v>472.57159099999996</v>
      </c>
      <c r="AG839" s="25">
        <f>IF(LEFT(AJ839,9)="direct-or",O839,0)</f>
        <v>0</v>
      </c>
      <c r="AH839" s="25">
        <f>AB839-AE839</f>
        <v>4192.4984089999998</v>
      </c>
      <c r="AI839" s="25">
        <f>AG839+AH839</f>
        <v>4192.4984089999998</v>
      </c>
      <c r="AJ839" s="19" t="s">
        <v>52</v>
      </c>
    </row>
    <row r="840" spans="1:36" outlineLevel="3" x14ac:dyDescent="0.25">
      <c r="A840" s="102" t="s">
        <v>156</v>
      </c>
      <c r="B840" s="10"/>
      <c r="C840" s="10"/>
      <c r="N840" s="23">
        <f>C840</f>
        <v>0</v>
      </c>
      <c r="O840" s="23">
        <f>SUM(B840:M840)</f>
        <v>0</v>
      </c>
      <c r="P840" s="129"/>
      <c r="Q840" s="130">
        <v>0.1013</v>
      </c>
      <c r="R840" s="11">
        <f>IF(LEFT(AJ840,6)="Direct",N840,0)</f>
        <v>0</v>
      </c>
      <c r="S840" s="6">
        <f>N840-R840</f>
        <v>0</v>
      </c>
      <c r="T840" s="20">
        <f>R840+S840</f>
        <v>0</v>
      </c>
      <c r="U840" s="6">
        <f>IF(LEFT(AJ840,9)="direct-wa", N840,0)</f>
        <v>0</v>
      </c>
      <c r="V840" s="6">
        <f>IF(AJ840="direct-wa",0,N840*Q840)</f>
        <v>0</v>
      </c>
      <c r="W840" s="20">
        <f>U840+V840</f>
        <v>0</v>
      </c>
      <c r="X840" s="6">
        <f>IF(LEFT(AJ840,9)="direct-or",N840,0)</f>
        <v>0</v>
      </c>
      <c r="Y840" s="6">
        <f>S840-V840</f>
        <v>0</v>
      </c>
      <c r="Z840" s="20">
        <f>X840+Y840</f>
        <v>0</v>
      </c>
      <c r="AA840" s="25">
        <f>IF(LEFT(AJ840,6)="Direct",O840,0)</f>
        <v>0</v>
      </c>
      <c r="AB840" s="25">
        <f>O840-AA840</f>
        <v>0</v>
      </c>
      <c r="AC840" s="25">
        <f>AA840+AB840</f>
        <v>0</v>
      </c>
      <c r="AD840" s="25">
        <f>IF(LEFT(AJ840,9)="direct-wa", O840,0)</f>
        <v>0</v>
      </c>
      <c r="AE840" s="25">
        <f>IF(AJ840="direct-wa",0,O840*Q840)</f>
        <v>0</v>
      </c>
      <c r="AF840" s="25">
        <f>AD840+AE840</f>
        <v>0</v>
      </c>
      <c r="AG840" s="25">
        <f>IF(LEFT(AJ840,9)="direct-or",O840,0)</f>
        <v>0</v>
      </c>
      <c r="AH840" s="25">
        <f>AB840-AE840</f>
        <v>0</v>
      </c>
      <c r="AI840" s="25">
        <f>AG840+AH840</f>
        <v>0</v>
      </c>
      <c r="AJ840" s="19" t="s">
        <v>52</v>
      </c>
    </row>
    <row r="841" spans="1:36" outlineLevel="3" x14ac:dyDescent="0.25">
      <c r="A841" s="102" t="s">
        <v>156</v>
      </c>
      <c r="B841" s="10">
        <v>73</v>
      </c>
      <c r="C841" s="10"/>
      <c r="N841" s="23">
        <f>C841</f>
        <v>0</v>
      </c>
      <c r="O841" s="23">
        <f>SUM(B841:M841)</f>
        <v>73</v>
      </c>
      <c r="P841" s="129"/>
      <c r="Q841" s="130">
        <v>0.1013</v>
      </c>
      <c r="R841" s="11">
        <f>IF(LEFT(AJ841,6)="Direct",N841,0)</f>
        <v>0</v>
      </c>
      <c r="S841" s="6">
        <f>N841-R841</f>
        <v>0</v>
      </c>
      <c r="T841" s="20">
        <f>R841+S841</f>
        <v>0</v>
      </c>
      <c r="U841" s="6">
        <f>IF(LEFT(AJ841,9)="direct-wa", N841,0)</f>
        <v>0</v>
      </c>
      <c r="V841" s="6">
        <f>IF(AJ841="direct-wa",0,N841*Q841)</f>
        <v>0</v>
      </c>
      <c r="W841" s="20">
        <f>U841+V841</f>
        <v>0</v>
      </c>
      <c r="X841" s="6">
        <f>IF(LEFT(AJ841,9)="direct-or",N841,0)</f>
        <v>0</v>
      </c>
      <c r="Y841" s="6">
        <f>S841-V841</f>
        <v>0</v>
      </c>
      <c r="Z841" s="20">
        <f>X841+Y841</f>
        <v>0</v>
      </c>
      <c r="AA841" s="25">
        <f>IF(LEFT(AJ841,6)="Direct",O841,0)</f>
        <v>0</v>
      </c>
      <c r="AB841" s="25">
        <f>O841-AA841</f>
        <v>73</v>
      </c>
      <c r="AC841" s="25">
        <f>AA841+AB841</f>
        <v>73</v>
      </c>
      <c r="AD841" s="25">
        <f>IF(LEFT(AJ841,9)="direct-wa", O841,0)</f>
        <v>0</v>
      </c>
      <c r="AE841" s="25">
        <f>IF(AJ841="direct-wa",0,O841*Q841)</f>
        <v>7.3948999999999998</v>
      </c>
      <c r="AF841" s="25">
        <f>AD841+AE841</f>
        <v>7.3948999999999998</v>
      </c>
      <c r="AG841" s="25">
        <f>IF(LEFT(AJ841,9)="direct-or",O841,0)</f>
        <v>0</v>
      </c>
      <c r="AH841" s="25">
        <f>AB841-AE841</f>
        <v>65.605099999999993</v>
      </c>
      <c r="AI841" s="25">
        <f>AG841+AH841</f>
        <v>65.605099999999993</v>
      </c>
      <c r="AJ841" s="19" t="s">
        <v>52</v>
      </c>
    </row>
    <row r="842" spans="1:36" outlineLevel="2" x14ac:dyDescent="0.25">
      <c r="A842" s="102"/>
      <c r="B842" s="108"/>
      <c r="C842" s="108"/>
      <c r="D842" s="101"/>
      <c r="E842" s="101"/>
      <c r="F842" s="101"/>
      <c r="G842" s="101"/>
      <c r="H842" s="101"/>
      <c r="I842" s="101"/>
      <c r="J842" s="101"/>
      <c r="K842" s="101"/>
      <c r="L842" s="101"/>
      <c r="M842" s="101"/>
      <c r="N842" s="109"/>
      <c r="O842" s="109"/>
      <c r="P842" s="129"/>
      <c r="Q842" s="130"/>
      <c r="R842" s="11">
        <f t="shared" ref="R842:Z842" si="891">SUBTOTAL(9,R839:R841)</f>
        <v>0</v>
      </c>
      <c r="S842" s="6">
        <f t="shared" si="891"/>
        <v>2403.0700000000002</v>
      </c>
      <c r="T842" s="20">
        <f t="shared" si="891"/>
        <v>2403.0700000000002</v>
      </c>
      <c r="U842" s="6">
        <f t="shared" si="891"/>
        <v>0</v>
      </c>
      <c r="V842" s="6">
        <f t="shared" si="891"/>
        <v>243.43099100000001</v>
      </c>
      <c r="W842" s="20">
        <f t="shared" si="891"/>
        <v>243.43099100000001</v>
      </c>
      <c r="X842" s="6">
        <f t="shared" si="891"/>
        <v>0</v>
      </c>
      <c r="Y842" s="6">
        <f t="shared" si="891"/>
        <v>2159.639009</v>
      </c>
      <c r="Z842" s="20">
        <f t="shared" si="891"/>
        <v>2159.639009</v>
      </c>
      <c r="AA842" s="25"/>
      <c r="AB842" s="25"/>
      <c r="AC842" s="25"/>
      <c r="AD842" s="25"/>
      <c r="AE842" s="25"/>
      <c r="AF842" s="25"/>
      <c r="AG842" s="25"/>
      <c r="AH842" s="25"/>
      <c r="AI842" s="25"/>
      <c r="AJ842" s="131" t="s">
        <v>268</v>
      </c>
    </row>
    <row r="843" spans="1:36" outlineLevel="3" x14ac:dyDescent="0.25">
      <c r="A843" s="102" t="s">
        <v>156</v>
      </c>
      <c r="B843" s="10">
        <v>404.58</v>
      </c>
      <c r="C843" s="10">
        <v>642.42999999999995</v>
      </c>
      <c r="N843" s="23">
        <f>C843</f>
        <v>642.42999999999995</v>
      </c>
      <c r="O843" s="23">
        <f>SUM(B843:M843)</f>
        <v>1047.01</v>
      </c>
      <c r="P843" s="129"/>
      <c r="Q843" s="130">
        <v>1</v>
      </c>
      <c r="R843" s="11">
        <f>IF(LEFT(AJ843,6)="Direct",N843,0)</f>
        <v>642.42999999999995</v>
      </c>
      <c r="S843" s="6">
        <f>N843-R843</f>
        <v>0</v>
      </c>
      <c r="T843" s="20">
        <f>R843+S843</f>
        <v>642.42999999999995</v>
      </c>
      <c r="U843" s="6">
        <f>IF(LEFT(AJ843,9)="direct-wa", N843,0)</f>
        <v>642.42999999999995</v>
      </c>
      <c r="V843" s="6">
        <f>IF(AJ843="direct-wa",0,N843*Q843)</f>
        <v>0</v>
      </c>
      <c r="W843" s="20">
        <f>U843+V843</f>
        <v>642.42999999999995</v>
      </c>
      <c r="X843" s="6">
        <f>IF(LEFT(AJ843,9)="direct-or",N843,0)</f>
        <v>0</v>
      </c>
      <c r="Y843" s="6">
        <f>S843-V843</f>
        <v>0</v>
      </c>
      <c r="Z843" s="20">
        <f>X843+Y843</f>
        <v>0</v>
      </c>
      <c r="AA843" s="25">
        <f>IF(LEFT(AJ843,6)="Direct",O843,0)</f>
        <v>1047.01</v>
      </c>
      <c r="AB843" s="25">
        <f>O843-AA843</f>
        <v>0</v>
      </c>
      <c r="AC843" s="25">
        <f>AA843+AB843</f>
        <v>1047.01</v>
      </c>
      <c r="AD843" s="25">
        <f>IF(LEFT(AJ843,9)="direct-wa", O843,0)</f>
        <v>1047.01</v>
      </c>
      <c r="AE843" s="25">
        <f>IF(AJ843="direct-wa",0,O843*Q843)</f>
        <v>0</v>
      </c>
      <c r="AF843" s="25">
        <f>AD843+AE843</f>
        <v>1047.01</v>
      </c>
      <c r="AG843" s="25">
        <f>IF(LEFT(AJ843,9)="direct-or",O843,0)</f>
        <v>0</v>
      </c>
      <c r="AH843" s="25">
        <f>AB843-AE843</f>
        <v>0</v>
      </c>
      <c r="AI843" s="25">
        <f>AG843+AH843</f>
        <v>0</v>
      </c>
      <c r="AJ843" s="19" t="s">
        <v>65</v>
      </c>
    </row>
    <row r="844" spans="1:36" outlineLevel="2" x14ac:dyDescent="0.25">
      <c r="A844" s="102"/>
      <c r="B844" s="108"/>
      <c r="C844" s="108"/>
      <c r="D844" s="101"/>
      <c r="E844" s="101"/>
      <c r="F844" s="101"/>
      <c r="G844" s="101"/>
      <c r="H844" s="101"/>
      <c r="I844" s="101"/>
      <c r="J844" s="101"/>
      <c r="K844" s="101"/>
      <c r="L844" s="101"/>
      <c r="M844" s="101"/>
      <c r="N844" s="109"/>
      <c r="O844" s="109"/>
      <c r="P844" s="129"/>
      <c r="Q844" s="130"/>
      <c r="R844" s="11">
        <f t="shared" ref="R844:Z844" si="892">SUBTOTAL(9,R843:R843)</f>
        <v>642.42999999999995</v>
      </c>
      <c r="S844" s="6">
        <f t="shared" si="892"/>
        <v>0</v>
      </c>
      <c r="T844" s="20">
        <f t="shared" si="892"/>
        <v>642.42999999999995</v>
      </c>
      <c r="U844" s="6">
        <f t="shared" si="892"/>
        <v>642.42999999999995</v>
      </c>
      <c r="V844" s="6">
        <f t="shared" si="892"/>
        <v>0</v>
      </c>
      <c r="W844" s="20">
        <f t="shared" si="892"/>
        <v>642.42999999999995</v>
      </c>
      <c r="X844" s="6">
        <f t="shared" si="892"/>
        <v>0</v>
      </c>
      <c r="Y844" s="6">
        <f t="shared" si="892"/>
        <v>0</v>
      </c>
      <c r="Z844" s="20">
        <f t="shared" si="892"/>
        <v>0</v>
      </c>
      <c r="AA844" s="25"/>
      <c r="AB844" s="25"/>
      <c r="AC844" s="25"/>
      <c r="AD844" s="25"/>
      <c r="AE844" s="25"/>
      <c r="AF844" s="25"/>
      <c r="AG844" s="25"/>
      <c r="AH844" s="25"/>
      <c r="AI844" s="25"/>
      <c r="AJ844" s="131" t="s">
        <v>279</v>
      </c>
    </row>
    <row r="845" spans="1:36" outlineLevel="1" x14ac:dyDescent="0.25">
      <c r="A845" s="128" t="s">
        <v>155</v>
      </c>
      <c r="B845" s="132"/>
      <c r="C845" s="132"/>
      <c r="D845" s="120"/>
      <c r="E845" s="120"/>
      <c r="F845" s="120"/>
      <c r="G845" s="120"/>
      <c r="H845" s="120"/>
      <c r="I845" s="120"/>
      <c r="J845" s="120"/>
      <c r="K845" s="120"/>
      <c r="L845" s="120"/>
      <c r="M845" s="120"/>
      <c r="N845" s="121"/>
      <c r="O845" s="121"/>
      <c r="P845" s="133"/>
      <c r="Q845" s="134"/>
      <c r="R845" s="124">
        <f t="shared" ref="R845:Z845" si="893">SUBTOTAL(9,R839:R843)</f>
        <v>642.42999999999995</v>
      </c>
      <c r="S845" s="125">
        <f t="shared" si="893"/>
        <v>2403.0700000000002</v>
      </c>
      <c r="T845" s="126">
        <f t="shared" si="893"/>
        <v>3045.5</v>
      </c>
      <c r="U845" s="125">
        <f t="shared" si="893"/>
        <v>642.42999999999995</v>
      </c>
      <c r="V845" s="125">
        <f t="shared" si="893"/>
        <v>243.43099100000001</v>
      </c>
      <c r="W845" s="126">
        <f t="shared" si="893"/>
        <v>885.86099100000001</v>
      </c>
      <c r="X845" s="125">
        <f t="shared" si="893"/>
        <v>0</v>
      </c>
      <c r="Y845" s="125">
        <f t="shared" si="893"/>
        <v>2159.639009</v>
      </c>
      <c r="Z845" s="126">
        <f t="shared" si="893"/>
        <v>2159.639009</v>
      </c>
      <c r="AA845" s="125"/>
      <c r="AB845" s="125"/>
      <c r="AC845" s="125"/>
      <c r="AD845" s="125"/>
      <c r="AE845" s="125"/>
      <c r="AF845" s="125"/>
      <c r="AG845" s="125"/>
      <c r="AH845" s="125"/>
      <c r="AI845" s="125"/>
      <c r="AJ845" s="135"/>
    </row>
    <row r="846" spans="1:36" outlineLevel="3" x14ac:dyDescent="0.25">
      <c r="A846" s="102" t="s">
        <v>158</v>
      </c>
      <c r="B846" s="10">
        <v>79.11</v>
      </c>
      <c r="C846" s="10">
        <v>106.34</v>
      </c>
      <c r="N846" s="23">
        <f t="shared" ref="N846:N868" si="894">C846</f>
        <v>106.34</v>
      </c>
      <c r="O846" s="23">
        <f t="shared" ref="O846:O868" si="895">SUM(B846:M846)</f>
        <v>185.45</v>
      </c>
      <c r="P846" s="129"/>
      <c r="Q846" s="130">
        <v>9.9400000000000002E-2</v>
      </c>
      <c r="R846" s="11">
        <f t="shared" ref="R846:R868" si="896">IF(LEFT(AJ846,6)="Direct",N846,0)</f>
        <v>0</v>
      </c>
      <c r="S846" s="6">
        <f t="shared" ref="S846:S868" si="897">N846-R846</f>
        <v>106.34</v>
      </c>
      <c r="T846" s="20">
        <f t="shared" ref="T846:T868" si="898">R846+S846</f>
        <v>106.34</v>
      </c>
      <c r="U846" s="6">
        <f t="shared" ref="U846:U868" si="899">IF(LEFT(AJ846,9)="direct-wa", N846,0)</f>
        <v>0</v>
      </c>
      <c r="V846" s="6">
        <f t="shared" ref="V846:V868" si="900">IF(AJ846="direct-wa",0,N846*Q846)</f>
        <v>10.570196000000001</v>
      </c>
      <c r="W846" s="20">
        <f t="shared" ref="W846:W868" si="901">U846+V846</f>
        <v>10.570196000000001</v>
      </c>
      <c r="X846" s="6">
        <f t="shared" ref="X846:X868" si="902">IF(LEFT(AJ846,9)="direct-or",N846,0)</f>
        <v>0</v>
      </c>
      <c r="Y846" s="6">
        <f t="shared" ref="Y846:Y868" si="903">S846-V846</f>
        <v>95.769804000000008</v>
      </c>
      <c r="Z846" s="20">
        <f t="shared" ref="Z846:Z868" si="904">X846+Y846</f>
        <v>95.769804000000008</v>
      </c>
      <c r="AA846" s="25">
        <f t="shared" ref="AA846:AA868" si="905">IF(LEFT(AJ846,6)="Direct",O846,0)</f>
        <v>0</v>
      </c>
      <c r="AB846" s="25">
        <f t="shared" ref="AB846:AB868" si="906">O846-AA846</f>
        <v>185.45</v>
      </c>
      <c r="AC846" s="25">
        <f t="shared" ref="AC846:AC868" si="907">AA846+AB846</f>
        <v>185.45</v>
      </c>
      <c r="AD846" s="25">
        <f t="shared" ref="AD846:AD868" si="908">IF(LEFT(AJ846,9)="direct-wa", O846,0)</f>
        <v>0</v>
      </c>
      <c r="AE846" s="25">
        <f t="shared" ref="AE846:AE868" si="909">IF(AJ846="direct-wa",0,O846*Q846)</f>
        <v>18.433730000000001</v>
      </c>
      <c r="AF846" s="25">
        <f t="shared" ref="AF846:AF868" si="910">AD846+AE846</f>
        <v>18.433730000000001</v>
      </c>
      <c r="AG846" s="25">
        <f t="shared" ref="AG846:AG868" si="911">IF(LEFT(AJ846,9)="direct-or",O846,0)</f>
        <v>0</v>
      </c>
      <c r="AH846" s="25">
        <f t="shared" ref="AH846:AH868" si="912">AB846-AE846</f>
        <v>167.01626999999999</v>
      </c>
      <c r="AI846" s="25">
        <f t="shared" ref="AI846:AI868" si="913">AG846+AH846</f>
        <v>167.01626999999999</v>
      </c>
      <c r="AJ846" s="19" t="s">
        <v>57</v>
      </c>
    </row>
    <row r="847" spans="1:36" outlineLevel="3" x14ac:dyDescent="0.25">
      <c r="A847" s="102" t="s">
        <v>158</v>
      </c>
      <c r="B847" s="10">
        <v>24420.02</v>
      </c>
      <c r="C847" s="10">
        <v>24411.48</v>
      </c>
      <c r="N847" s="23">
        <f t="shared" si="894"/>
        <v>24411.48</v>
      </c>
      <c r="O847" s="23">
        <f t="shared" si="895"/>
        <v>48831.5</v>
      </c>
      <c r="P847" s="129"/>
      <c r="Q847" s="130">
        <v>9.9400000000000002E-2</v>
      </c>
      <c r="R847" s="11">
        <f t="shared" si="896"/>
        <v>0</v>
      </c>
      <c r="S847" s="6">
        <f t="shared" si="897"/>
        <v>24411.48</v>
      </c>
      <c r="T847" s="20">
        <f t="shared" si="898"/>
        <v>24411.48</v>
      </c>
      <c r="U847" s="6">
        <f t="shared" si="899"/>
        <v>0</v>
      </c>
      <c r="V847" s="6">
        <f t="shared" si="900"/>
        <v>2426.5011119999999</v>
      </c>
      <c r="W847" s="20">
        <f t="shared" si="901"/>
        <v>2426.5011119999999</v>
      </c>
      <c r="X847" s="6">
        <f t="shared" si="902"/>
        <v>0</v>
      </c>
      <c r="Y847" s="6">
        <f t="shared" si="903"/>
        <v>21984.978887999998</v>
      </c>
      <c r="Z847" s="20">
        <f t="shared" si="904"/>
        <v>21984.978887999998</v>
      </c>
      <c r="AA847" s="25">
        <f t="shared" si="905"/>
        <v>0</v>
      </c>
      <c r="AB847" s="25">
        <f t="shared" si="906"/>
        <v>48831.5</v>
      </c>
      <c r="AC847" s="25">
        <f t="shared" si="907"/>
        <v>48831.5</v>
      </c>
      <c r="AD847" s="25">
        <f t="shared" si="908"/>
        <v>0</v>
      </c>
      <c r="AE847" s="25">
        <f t="shared" si="909"/>
        <v>4853.8510999999999</v>
      </c>
      <c r="AF847" s="25">
        <f t="shared" si="910"/>
        <v>4853.8510999999999</v>
      </c>
      <c r="AG847" s="25">
        <f t="shared" si="911"/>
        <v>0</v>
      </c>
      <c r="AH847" s="25">
        <f t="shared" si="912"/>
        <v>43977.6489</v>
      </c>
      <c r="AI847" s="25">
        <f t="shared" si="913"/>
        <v>43977.6489</v>
      </c>
      <c r="AJ847" s="19" t="s">
        <v>57</v>
      </c>
    </row>
    <row r="848" spans="1:36" outlineLevel="3" x14ac:dyDescent="0.25">
      <c r="A848" s="102" t="s">
        <v>158</v>
      </c>
      <c r="B848" s="10">
        <v>26422.43</v>
      </c>
      <c r="C848" s="10">
        <v>26425.52</v>
      </c>
      <c r="N848" s="23">
        <f t="shared" si="894"/>
        <v>26425.52</v>
      </c>
      <c r="O848" s="23">
        <f t="shared" si="895"/>
        <v>52847.95</v>
      </c>
      <c r="P848" s="129"/>
      <c r="Q848" s="130">
        <v>9.9400000000000002E-2</v>
      </c>
      <c r="R848" s="11">
        <f t="shared" si="896"/>
        <v>0</v>
      </c>
      <c r="S848" s="6">
        <f t="shared" si="897"/>
        <v>26425.52</v>
      </c>
      <c r="T848" s="20">
        <f t="shared" si="898"/>
        <v>26425.52</v>
      </c>
      <c r="U848" s="6">
        <f t="shared" si="899"/>
        <v>0</v>
      </c>
      <c r="V848" s="6">
        <f t="shared" si="900"/>
        <v>2626.696688</v>
      </c>
      <c r="W848" s="20">
        <f t="shared" si="901"/>
        <v>2626.696688</v>
      </c>
      <c r="X848" s="6">
        <f t="shared" si="902"/>
        <v>0</v>
      </c>
      <c r="Y848" s="6">
        <f t="shared" si="903"/>
        <v>23798.823312</v>
      </c>
      <c r="Z848" s="20">
        <f t="shared" si="904"/>
        <v>23798.823312</v>
      </c>
      <c r="AA848" s="25">
        <f t="shared" si="905"/>
        <v>0</v>
      </c>
      <c r="AB848" s="25">
        <f t="shared" si="906"/>
        <v>52847.95</v>
      </c>
      <c r="AC848" s="25">
        <f t="shared" si="907"/>
        <v>52847.95</v>
      </c>
      <c r="AD848" s="25">
        <f t="shared" si="908"/>
        <v>0</v>
      </c>
      <c r="AE848" s="25">
        <f t="shared" si="909"/>
        <v>5253.0862299999999</v>
      </c>
      <c r="AF848" s="25">
        <f t="shared" si="910"/>
        <v>5253.0862299999999</v>
      </c>
      <c r="AG848" s="25">
        <f t="shared" si="911"/>
        <v>0</v>
      </c>
      <c r="AH848" s="25">
        <f t="shared" si="912"/>
        <v>47594.863769999996</v>
      </c>
      <c r="AI848" s="25">
        <f t="shared" si="913"/>
        <v>47594.863769999996</v>
      </c>
      <c r="AJ848" s="19" t="s">
        <v>57</v>
      </c>
    </row>
    <row r="849" spans="1:36" outlineLevel="3" x14ac:dyDescent="0.25">
      <c r="A849" s="102" t="s">
        <v>158</v>
      </c>
      <c r="B849" s="10"/>
      <c r="C849" s="10">
        <v>147.61000000000001</v>
      </c>
      <c r="N849" s="23">
        <f t="shared" si="894"/>
        <v>147.61000000000001</v>
      </c>
      <c r="O849" s="23">
        <f t="shared" si="895"/>
        <v>147.61000000000001</v>
      </c>
      <c r="P849" s="129"/>
      <c r="Q849" s="130">
        <v>9.9400000000000002E-2</v>
      </c>
      <c r="R849" s="11">
        <f t="shared" si="896"/>
        <v>0</v>
      </c>
      <c r="S849" s="6">
        <f t="shared" si="897"/>
        <v>147.61000000000001</v>
      </c>
      <c r="T849" s="20">
        <f t="shared" si="898"/>
        <v>147.61000000000001</v>
      </c>
      <c r="U849" s="6">
        <f t="shared" si="899"/>
        <v>0</v>
      </c>
      <c r="V849" s="6">
        <f t="shared" si="900"/>
        <v>14.672434000000001</v>
      </c>
      <c r="W849" s="20">
        <f t="shared" si="901"/>
        <v>14.672434000000001</v>
      </c>
      <c r="X849" s="6">
        <f t="shared" si="902"/>
        <v>0</v>
      </c>
      <c r="Y849" s="6">
        <f t="shared" si="903"/>
        <v>132.937566</v>
      </c>
      <c r="Z849" s="20">
        <f t="shared" si="904"/>
        <v>132.937566</v>
      </c>
      <c r="AA849" s="25">
        <f t="shared" si="905"/>
        <v>0</v>
      </c>
      <c r="AB849" s="25">
        <f t="shared" si="906"/>
        <v>147.61000000000001</v>
      </c>
      <c r="AC849" s="25">
        <f t="shared" si="907"/>
        <v>147.61000000000001</v>
      </c>
      <c r="AD849" s="25">
        <f t="shared" si="908"/>
        <v>0</v>
      </c>
      <c r="AE849" s="25">
        <f t="shared" si="909"/>
        <v>14.672434000000001</v>
      </c>
      <c r="AF849" s="25">
        <f t="shared" si="910"/>
        <v>14.672434000000001</v>
      </c>
      <c r="AG849" s="25">
        <f t="shared" si="911"/>
        <v>0</v>
      </c>
      <c r="AH849" s="25">
        <f t="shared" si="912"/>
        <v>132.937566</v>
      </c>
      <c r="AI849" s="25">
        <f t="shared" si="913"/>
        <v>132.937566</v>
      </c>
      <c r="AJ849" s="19" t="s">
        <v>57</v>
      </c>
    </row>
    <row r="850" spans="1:36" outlineLevel="3" x14ac:dyDescent="0.25">
      <c r="A850" s="102" t="s">
        <v>158</v>
      </c>
      <c r="B850" s="10"/>
      <c r="C850" s="10"/>
      <c r="N850" s="23">
        <f t="shared" si="894"/>
        <v>0</v>
      </c>
      <c r="O850" s="23">
        <f t="shared" si="895"/>
        <v>0</v>
      </c>
      <c r="P850" s="129"/>
      <c r="Q850" s="130">
        <v>9.9400000000000002E-2</v>
      </c>
      <c r="R850" s="11">
        <f t="shared" si="896"/>
        <v>0</v>
      </c>
      <c r="S850" s="6">
        <f t="shared" si="897"/>
        <v>0</v>
      </c>
      <c r="T850" s="20">
        <f t="shared" si="898"/>
        <v>0</v>
      </c>
      <c r="U850" s="6">
        <f t="shared" si="899"/>
        <v>0</v>
      </c>
      <c r="V850" s="6">
        <f t="shared" si="900"/>
        <v>0</v>
      </c>
      <c r="W850" s="20">
        <f t="shared" si="901"/>
        <v>0</v>
      </c>
      <c r="X850" s="6">
        <f t="shared" si="902"/>
        <v>0</v>
      </c>
      <c r="Y850" s="6">
        <f t="shared" si="903"/>
        <v>0</v>
      </c>
      <c r="Z850" s="20">
        <f t="shared" si="904"/>
        <v>0</v>
      </c>
      <c r="AA850" s="25">
        <f t="shared" si="905"/>
        <v>0</v>
      </c>
      <c r="AB850" s="25">
        <f t="shared" si="906"/>
        <v>0</v>
      </c>
      <c r="AC850" s="25">
        <f t="shared" si="907"/>
        <v>0</v>
      </c>
      <c r="AD850" s="25">
        <f t="shared" si="908"/>
        <v>0</v>
      </c>
      <c r="AE850" s="25">
        <f t="shared" si="909"/>
        <v>0</v>
      </c>
      <c r="AF850" s="25">
        <f t="shared" si="910"/>
        <v>0</v>
      </c>
      <c r="AG850" s="25">
        <f t="shared" si="911"/>
        <v>0</v>
      </c>
      <c r="AH850" s="25">
        <f t="shared" si="912"/>
        <v>0</v>
      </c>
      <c r="AI850" s="25">
        <f t="shared" si="913"/>
        <v>0</v>
      </c>
      <c r="AJ850" s="19" t="s">
        <v>57</v>
      </c>
    </row>
    <row r="851" spans="1:36" outlineLevel="3" x14ac:dyDescent="0.25">
      <c r="A851" s="102" t="s">
        <v>158</v>
      </c>
      <c r="B851" s="10">
        <v>189226.89</v>
      </c>
      <c r="C851" s="10">
        <v>134267.12</v>
      </c>
      <c r="N851" s="23">
        <f t="shared" si="894"/>
        <v>134267.12</v>
      </c>
      <c r="O851" s="23">
        <f t="shared" si="895"/>
        <v>323494.01</v>
      </c>
      <c r="P851" s="129"/>
      <c r="Q851" s="130">
        <v>9.9400000000000002E-2</v>
      </c>
      <c r="R851" s="11">
        <f t="shared" si="896"/>
        <v>0</v>
      </c>
      <c r="S851" s="6">
        <f t="shared" si="897"/>
        <v>134267.12</v>
      </c>
      <c r="T851" s="20">
        <f t="shared" si="898"/>
        <v>134267.12</v>
      </c>
      <c r="U851" s="6">
        <f t="shared" si="899"/>
        <v>0</v>
      </c>
      <c r="V851" s="6">
        <f t="shared" si="900"/>
        <v>13346.151728000001</v>
      </c>
      <c r="W851" s="20">
        <f t="shared" si="901"/>
        <v>13346.151728000001</v>
      </c>
      <c r="X851" s="6">
        <f t="shared" si="902"/>
        <v>0</v>
      </c>
      <c r="Y851" s="6">
        <f t="shared" si="903"/>
        <v>120920.968272</v>
      </c>
      <c r="Z851" s="20">
        <f t="shared" si="904"/>
        <v>120920.968272</v>
      </c>
      <c r="AA851" s="25">
        <f t="shared" si="905"/>
        <v>0</v>
      </c>
      <c r="AB851" s="25">
        <f t="shared" si="906"/>
        <v>323494.01</v>
      </c>
      <c r="AC851" s="25">
        <f t="shared" si="907"/>
        <v>323494.01</v>
      </c>
      <c r="AD851" s="25">
        <f t="shared" si="908"/>
        <v>0</v>
      </c>
      <c r="AE851" s="25">
        <f t="shared" si="909"/>
        <v>32155.304594000001</v>
      </c>
      <c r="AF851" s="25">
        <f t="shared" si="910"/>
        <v>32155.304594000001</v>
      </c>
      <c r="AG851" s="25">
        <f t="shared" si="911"/>
        <v>0</v>
      </c>
      <c r="AH851" s="25">
        <f t="shared" si="912"/>
        <v>291338.70540600002</v>
      </c>
      <c r="AI851" s="25">
        <f t="shared" si="913"/>
        <v>291338.70540600002</v>
      </c>
      <c r="AJ851" s="19" t="s">
        <v>57</v>
      </c>
    </row>
    <row r="852" spans="1:36" outlineLevel="3" x14ac:dyDescent="0.25">
      <c r="A852" s="102" t="s">
        <v>158</v>
      </c>
      <c r="B852" s="10"/>
      <c r="C852" s="10">
        <v>24</v>
      </c>
      <c r="N852" s="23">
        <f t="shared" si="894"/>
        <v>24</v>
      </c>
      <c r="O852" s="23">
        <f t="shared" si="895"/>
        <v>24</v>
      </c>
      <c r="P852" s="129"/>
      <c r="Q852" s="130">
        <v>9.9400000000000002E-2</v>
      </c>
      <c r="R852" s="11">
        <f t="shared" si="896"/>
        <v>0</v>
      </c>
      <c r="S852" s="6">
        <f t="shared" si="897"/>
        <v>24</v>
      </c>
      <c r="T852" s="20">
        <f t="shared" si="898"/>
        <v>24</v>
      </c>
      <c r="U852" s="6">
        <f t="shared" si="899"/>
        <v>0</v>
      </c>
      <c r="V852" s="6">
        <f t="shared" si="900"/>
        <v>2.3856000000000002</v>
      </c>
      <c r="W852" s="20">
        <f t="shared" si="901"/>
        <v>2.3856000000000002</v>
      </c>
      <c r="X852" s="6">
        <f t="shared" si="902"/>
        <v>0</v>
      </c>
      <c r="Y852" s="6">
        <f t="shared" si="903"/>
        <v>21.6144</v>
      </c>
      <c r="Z852" s="20">
        <f t="shared" si="904"/>
        <v>21.6144</v>
      </c>
      <c r="AA852" s="25">
        <f t="shared" si="905"/>
        <v>0</v>
      </c>
      <c r="AB852" s="25">
        <f t="shared" si="906"/>
        <v>24</v>
      </c>
      <c r="AC852" s="25">
        <f t="shared" si="907"/>
        <v>24</v>
      </c>
      <c r="AD852" s="25">
        <f t="shared" si="908"/>
        <v>0</v>
      </c>
      <c r="AE852" s="25">
        <f t="shared" si="909"/>
        <v>2.3856000000000002</v>
      </c>
      <c r="AF852" s="25">
        <f t="shared" si="910"/>
        <v>2.3856000000000002</v>
      </c>
      <c r="AG852" s="25">
        <f t="shared" si="911"/>
        <v>0</v>
      </c>
      <c r="AH852" s="25">
        <f t="shared" si="912"/>
        <v>21.6144</v>
      </c>
      <c r="AI852" s="25">
        <f t="shared" si="913"/>
        <v>21.6144</v>
      </c>
      <c r="AJ852" s="19" t="s">
        <v>57</v>
      </c>
    </row>
    <row r="853" spans="1:36" outlineLevel="3" x14ac:dyDescent="0.25">
      <c r="A853" s="102" t="s">
        <v>158</v>
      </c>
      <c r="B853" s="10">
        <v>11270.47</v>
      </c>
      <c r="C853" s="10">
        <v>11553.72</v>
      </c>
      <c r="N853" s="23">
        <f t="shared" si="894"/>
        <v>11553.72</v>
      </c>
      <c r="O853" s="23">
        <f t="shared" si="895"/>
        <v>22824.19</v>
      </c>
      <c r="P853" s="129"/>
      <c r="Q853" s="130">
        <v>9.9400000000000002E-2</v>
      </c>
      <c r="R853" s="11">
        <f t="shared" si="896"/>
        <v>0</v>
      </c>
      <c r="S853" s="6">
        <f t="shared" si="897"/>
        <v>11553.72</v>
      </c>
      <c r="T853" s="20">
        <f t="shared" si="898"/>
        <v>11553.72</v>
      </c>
      <c r="U853" s="6">
        <f t="shared" si="899"/>
        <v>0</v>
      </c>
      <c r="V853" s="6">
        <f t="shared" si="900"/>
        <v>1148.439768</v>
      </c>
      <c r="W853" s="20">
        <f t="shared" si="901"/>
        <v>1148.439768</v>
      </c>
      <c r="X853" s="6">
        <f t="shared" si="902"/>
        <v>0</v>
      </c>
      <c r="Y853" s="6">
        <f t="shared" si="903"/>
        <v>10405.280231999999</v>
      </c>
      <c r="Z853" s="20">
        <f t="shared" si="904"/>
        <v>10405.280231999999</v>
      </c>
      <c r="AA853" s="25">
        <f t="shared" si="905"/>
        <v>0</v>
      </c>
      <c r="AB853" s="25">
        <f t="shared" si="906"/>
        <v>22824.19</v>
      </c>
      <c r="AC853" s="25">
        <f t="shared" si="907"/>
        <v>22824.19</v>
      </c>
      <c r="AD853" s="25">
        <f t="shared" si="908"/>
        <v>0</v>
      </c>
      <c r="AE853" s="25">
        <f t="shared" si="909"/>
        <v>2268.7244860000001</v>
      </c>
      <c r="AF853" s="25">
        <f t="shared" si="910"/>
        <v>2268.7244860000001</v>
      </c>
      <c r="AG853" s="25">
        <f t="shared" si="911"/>
        <v>0</v>
      </c>
      <c r="AH853" s="25">
        <f t="shared" si="912"/>
        <v>20555.465514</v>
      </c>
      <c r="AI853" s="25">
        <f t="shared" si="913"/>
        <v>20555.465514</v>
      </c>
      <c r="AJ853" s="19" t="s">
        <v>57</v>
      </c>
    </row>
    <row r="854" spans="1:36" outlineLevel="3" x14ac:dyDescent="0.25">
      <c r="A854" s="102" t="s">
        <v>158</v>
      </c>
      <c r="B854" s="10">
        <v>6168</v>
      </c>
      <c r="C854" s="10"/>
      <c r="N854" s="23">
        <f t="shared" si="894"/>
        <v>0</v>
      </c>
      <c r="O854" s="23">
        <f t="shared" si="895"/>
        <v>6168</v>
      </c>
      <c r="P854" s="129"/>
      <c r="Q854" s="130">
        <v>9.9400000000000002E-2</v>
      </c>
      <c r="R854" s="11">
        <f t="shared" si="896"/>
        <v>0</v>
      </c>
      <c r="S854" s="6">
        <f t="shared" si="897"/>
        <v>0</v>
      </c>
      <c r="T854" s="20">
        <f t="shared" si="898"/>
        <v>0</v>
      </c>
      <c r="U854" s="6">
        <f t="shared" si="899"/>
        <v>0</v>
      </c>
      <c r="V854" s="6">
        <f t="shared" si="900"/>
        <v>0</v>
      </c>
      <c r="W854" s="20">
        <f t="shared" si="901"/>
        <v>0</v>
      </c>
      <c r="X854" s="6">
        <f t="shared" si="902"/>
        <v>0</v>
      </c>
      <c r="Y854" s="6">
        <f t="shared" si="903"/>
        <v>0</v>
      </c>
      <c r="Z854" s="20">
        <f t="shared" si="904"/>
        <v>0</v>
      </c>
      <c r="AA854" s="25">
        <f t="shared" si="905"/>
        <v>0</v>
      </c>
      <c r="AB854" s="25">
        <f t="shared" si="906"/>
        <v>6168</v>
      </c>
      <c r="AC854" s="25">
        <f t="shared" si="907"/>
        <v>6168</v>
      </c>
      <c r="AD854" s="25">
        <f t="shared" si="908"/>
        <v>0</v>
      </c>
      <c r="AE854" s="25">
        <f t="shared" si="909"/>
        <v>613.0992</v>
      </c>
      <c r="AF854" s="25">
        <f t="shared" si="910"/>
        <v>613.0992</v>
      </c>
      <c r="AG854" s="25">
        <f t="shared" si="911"/>
        <v>0</v>
      </c>
      <c r="AH854" s="25">
        <f t="shared" si="912"/>
        <v>5554.9008000000003</v>
      </c>
      <c r="AI854" s="25">
        <f t="shared" si="913"/>
        <v>5554.9008000000003</v>
      </c>
      <c r="AJ854" s="19" t="s">
        <v>57</v>
      </c>
    </row>
    <row r="855" spans="1:36" outlineLevel="3" x14ac:dyDescent="0.25">
      <c r="A855" s="102" t="s">
        <v>158</v>
      </c>
      <c r="B855" s="10">
        <v>25709.96</v>
      </c>
      <c r="C855" s="10">
        <v>24409.18</v>
      </c>
      <c r="N855" s="23">
        <f t="shared" si="894"/>
        <v>24409.18</v>
      </c>
      <c r="O855" s="23">
        <f t="shared" si="895"/>
        <v>50119.14</v>
      </c>
      <c r="P855" s="129"/>
      <c r="Q855" s="130">
        <v>9.9400000000000002E-2</v>
      </c>
      <c r="R855" s="11">
        <f t="shared" si="896"/>
        <v>0</v>
      </c>
      <c r="S855" s="6">
        <f t="shared" si="897"/>
        <v>24409.18</v>
      </c>
      <c r="T855" s="20">
        <f t="shared" si="898"/>
        <v>24409.18</v>
      </c>
      <c r="U855" s="6">
        <f t="shared" si="899"/>
        <v>0</v>
      </c>
      <c r="V855" s="6">
        <f t="shared" si="900"/>
        <v>2426.2724920000001</v>
      </c>
      <c r="W855" s="20">
        <f t="shared" si="901"/>
        <v>2426.2724920000001</v>
      </c>
      <c r="X855" s="6">
        <f t="shared" si="902"/>
        <v>0</v>
      </c>
      <c r="Y855" s="6">
        <f t="shared" si="903"/>
        <v>21982.907508</v>
      </c>
      <c r="Z855" s="20">
        <f t="shared" si="904"/>
        <v>21982.907508</v>
      </c>
      <c r="AA855" s="25">
        <f t="shared" si="905"/>
        <v>0</v>
      </c>
      <c r="AB855" s="25">
        <f t="shared" si="906"/>
        <v>50119.14</v>
      </c>
      <c r="AC855" s="25">
        <f t="shared" si="907"/>
        <v>50119.14</v>
      </c>
      <c r="AD855" s="25">
        <f t="shared" si="908"/>
        <v>0</v>
      </c>
      <c r="AE855" s="25">
        <f t="shared" si="909"/>
        <v>4981.8425159999997</v>
      </c>
      <c r="AF855" s="25">
        <f t="shared" si="910"/>
        <v>4981.8425159999997</v>
      </c>
      <c r="AG855" s="25">
        <f t="shared" si="911"/>
        <v>0</v>
      </c>
      <c r="AH855" s="25">
        <f t="shared" si="912"/>
        <v>45137.297484000002</v>
      </c>
      <c r="AI855" s="25">
        <f t="shared" si="913"/>
        <v>45137.297484000002</v>
      </c>
      <c r="AJ855" s="19" t="s">
        <v>57</v>
      </c>
    </row>
    <row r="856" spans="1:36" outlineLevel="3" x14ac:dyDescent="0.25">
      <c r="A856" s="102" t="s">
        <v>158</v>
      </c>
      <c r="B856" s="10">
        <v>27.9</v>
      </c>
      <c r="C856" s="10"/>
      <c r="N856" s="23">
        <f t="shared" si="894"/>
        <v>0</v>
      </c>
      <c r="O856" s="23">
        <f t="shared" si="895"/>
        <v>27.9</v>
      </c>
      <c r="P856" s="129"/>
      <c r="Q856" s="130">
        <v>9.9400000000000002E-2</v>
      </c>
      <c r="R856" s="11">
        <f t="shared" si="896"/>
        <v>0</v>
      </c>
      <c r="S856" s="6">
        <f t="shared" si="897"/>
        <v>0</v>
      </c>
      <c r="T856" s="20">
        <f t="shared" si="898"/>
        <v>0</v>
      </c>
      <c r="U856" s="6">
        <f t="shared" si="899"/>
        <v>0</v>
      </c>
      <c r="V856" s="6">
        <f t="shared" si="900"/>
        <v>0</v>
      </c>
      <c r="W856" s="20">
        <f t="shared" si="901"/>
        <v>0</v>
      </c>
      <c r="X856" s="6">
        <f t="shared" si="902"/>
        <v>0</v>
      </c>
      <c r="Y856" s="6">
        <f t="shared" si="903"/>
        <v>0</v>
      </c>
      <c r="Z856" s="20">
        <f t="shared" si="904"/>
        <v>0</v>
      </c>
      <c r="AA856" s="25">
        <f t="shared" si="905"/>
        <v>0</v>
      </c>
      <c r="AB856" s="25">
        <f t="shared" si="906"/>
        <v>27.9</v>
      </c>
      <c r="AC856" s="25">
        <f t="shared" si="907"/>
        <v>27.9</v>
      </c>
      <c r="AD856" s="25">
        <f t="shared" si="908"/>
        <v>0</v>
      </c>
      <c r="AE856" s="25">
        <f t="shared" si="909"/>
        <v>2.7732600000000001</v>
      </c>
      <c r="AF856" s="25">
        <f t="shared" si="910"/>
        <v>2.7732600000000001</v>
      </c>
      <c r="AG856" s="25">
        <f t="shared" si="911"/>
        <v>0</v>
      </c>
      <c r="AH856" s="25">
        <f t="shared" si="912"/>
        <v>25.126739999999998</v>
      </c>
      <c r="AI856" s="25">
        <f t="shared" si="913"/>
        <v>25.126739999999998</v>
      </c>
      <c r="AJ856" s="19" t="s">
        <v>57</v>
      </c>
    </row>
    <row r="857" spans="1:36" outlineLevel="3" x14ac:dyDescent="0.25">
      <c r="A857" s="102" t="s">
        <v>158</v>
      </c>
      <c r="B857" s="10">
        <v>6942.31</v>
      </c>
      <c r="C857" s="10">
        <v>5004.2299999999996</v>
      </c>
      <c r="N857" s="23">
        <f t="shared" si="894"/>
        <v>5004.2299999999996</v>
      </c>
      <c r="O857" s="23">
        <f t="shared" si="895"/>
        <v>11946.54</v>
      </c>
      <c r="P857" s="129"/>
      <c r="Q857" s="130">
        <v>9.9400000000000002E-2</v>
      </c>
      <c r="R857" s="11">
        <f t="shared" si="896"/>
        <v>0</v>
      </c>
      <c r="S857" s="6">
        <f t="shared" si="897"/>
        <v>5004.2299999999996</v>
      </c>
      <c r="T857" s="20">
        <f t="shared" si="898"/>
        <v>5004.2299999999996</v>
      </c>
      <c r="U857" s="6">
        <f t="shared" si="899"/>
        <v>0</v>
      </c>
      <c r="V857" s="6">
        <f t="shared" si="900"/>
        <v>497.42046199999999</v>
      </c>
      <c r="W857" s="20">
        <f t="shared" si="901"/>
        <v>497.42046199999999</v>
      </c>
      <c r="X857" s="6">
        <f t="shared" si="902"/>
        <v>0</v>
      </c>
      <c r="Y857" s="6">
        <f t="shared" si="903"/>
        <v>4506.8095379999995</v>
      </c>
      <c r="Z857" s="20">
        <f t="shared" si="904"/>
        <v>4506.8095379999995</v>
      </c>
      <c r="AA857" s="25">
        <f t="shared" si="905"/>
        <v>0</v>
      </c>
      <c r="AB857" s="25">
        <f t="shared" si="906"/>
        <v>11946.54</v>
      </c>
      <c r="AC857" s="25">
        <f t="shared" si="907"/>
        <v>11946.54</v>
      </c>
      <c r="AD857" s="25">
        <f t="shared" si="908"/>
        <v>0</v>
      </c>
      <c r="AE857" s="25">
        <f t="shared" si="909"/>
        <v>1187.4860760000001</v>
      </c>
      <c r="AF857" s="25">
        <f t="shared" si="910"/>
        <v>1187.4860760000001</v>
      </c>
      <c r="AG857" s="25">
        <f t="shared" si="911"/>
        <v>0</v>
      </c>
      <c r="AH857" s="25">
        <f t="shared" si="912"/>
        <v>10759.053924</v>
      </c>
      <c r="AI857" s="25">
        <f t="shared" si="913"/>
        <v>10759.053924</v>
      </c>
      <c r="AJ857" s="19" t="s">
        <v>57</v>
      </c>
    </row>
    <row r="858" spans="1:36" outlineLevel="3" x14ac:dyDescent="0.25">
      <c r="A858" s="102" t="s">
        <v>158</v>
      </c>
      <c r="B858" s="10"/>
      <c r="C858" s="10">
        <v>55.7</v>
      </c>
      <c r="N858" s="23">
        <f t="shared" si="894"/>
        <v>55.7</v>
      </c>
      <c r="O858" s="23">
        <f t="shared" si="895"/>
        <v>55.7</v>
      </c>
      <c r="P858" s="129"/>
      <c r="Q858" s="130">
        <v>9.9400000000000002E-2</v>
      </c>
      <c r="R858" s="11">
        <f t="shared" si="896"/>
        <v>0</v>
      </c>
      <c r="S858" s="6">
        <f t="shared" si="897"/>
        <v>55.7</v>
      </c>
      <c r="T858" s="20">
        <f t="shared" si="898"/>
        <v>55.7</v>
      </c>
      <c r="U858" s="6">
        <f t="shared" si="899"/>
        <v>0</v>
      </c>
      <c r="V858" s="6">
        <f t="shared" si="900"/>
        <v>5.5365800000000007</v>
      </c>
      <c r="W858" s="20">
        <f t="shared" si="901"/>
        <v>5.5365800000000007</v>
      </c>
      <c r="X858" s="6">
        <f t="shared" si="902"/>
        <v>0</v>
      </c>
      <c r="Y858" s="6">
        <f t="shared" si="903"/>
        <v>50.163420000000002</v>
      </c>
      <c r="Z858" s="20">
        <f t="shared" si="904"/>
        <v>50.163420000000002</v>
      </c>
      <c r="AA858" s="25">
        <f t="shared" si="905"/>
        <v>0</v>
      </c>
      <c r="AB858" s="25">
        <f t="shared" si="906"/>
        <v>55.7</v>
      </c>
      <c r="AC858" s="25">
        <f t="shared" si="907"/>
        <v>55.7</v>
      </c>
      <c r="AD858" s="25">
        <f t="shared" si="908"/>
        <v>0</v>
      </c>
      <c r="AE858" s="25">
        <f t="shared" si="909"/>
        <v>5.5365800000000007</v>
      </c>
      <c r="AF858" s="25">
        <f t="shared" si="910"/>
        <v>5.5365800000000007</v>
      </c>
      <c r="AG858" s="25">
        <f t="shared" si="911"/>
        <v>0</v>
      </c>
      <c r="AH858" s="25">
        <f t="shared" si="912"/>
        <v>50.163420000000002</v>
      </c>
      <c r="AI858" s="25">
        <f t="shared" si="913"/>
        <v>50.163420000000002</v>
      </c>
      <c r="AJ858" s="19" t="s">
        <v>57</v>
      </c>
    </row>
    <row r="859" spans="1:36" outlineLevel="3" x14ac:dyDescent="0.25">
      <c r="A859" s="102" t="s">
        <v>158</v>
      </c>
      <c r="B859" s="10"/>
      <c r="C859" s="10"/>
      <c r="N859" s="23">
        <f t="shared" si="894"/>
        <v>0</v>
      </c>
      <c r="O859" s="23">
        <f t="shared" si="895"/>
        <v>0</v>
      </c>
      <c r="P859" s="129"/>
      <c r="Q859" s="130">
        <v>9.9400000000000002E-2</v>
      </c>
      <c r="R859" s="11">
        <f t="shared" si="896"/>
        <v>0</v>
      </c>
      <c r="S859" s="6">
        <f t="shared" si="897"/>
        <v>0</v>
      </c>
      <c r="T859" s="20">
        <f t="shared" si="898"/>
        <v>0</v>
      </c>
      <c r="U859" s="6">
        <f t="shared" si="899"/>
        <v>0</v>
      </c>
      <c r="V859" s="6">
        <f t="shared" si="900"/>
        <v>0</v>
      </c>
      <c r="W859" s="20">
        <f t="shared" si="901"/>
        <v>0</v>
      </c>
      <c r="X859" s="6">
        <f t="shared" si="902"/>
        <v>0</v>
      </c>
      <c r="Y859" s="6">
        <f t="shared" si="903"/>
        <v>0</v>
      </c>
      <c r="Z859" s="20">
        <f t="shared" si="904"/>
        <v>0</v>
      </c>
      <c r="AA859" s="25">
        <f t="shared" si="905"/>
        <v>0</v>
      </c>
      <c r="AB859" s="25">
        <f t="shared" si="906"/>
        <v>0</v>
      </c>
      <c r="AC859" s="25">
        <f t="shared" si="907"/>
        <v>0</v>
      </c>
      <c r="AD859" s="25">
        <f t="shared" si="908"/>
        <v>0</v>
      </c>
      <c r="AE859" s="25">
        <f t="shared" si="909"/>
        <v>0</v>
      </c>
      <c r="AF859" s="25">
        <f t="shared" si="910"/>
        <v>0</v>
      </c>
      <c r="AG859" s="25">
        <f t="shared" si="911"/>
        <v>0</v>
      </c>
      <c r="AH859" s="25">
        <f t="shared" si="912"/>
        <v>0</v>
      </c>
      <c r="AI859" s="25">
        <f t="shared" si="913"/>
        <v>0</v>
      </c>
      <c r="AJ859" s="19" t="s">
        <v>57</v>
      </c>
    </row>
    <row r="860" spans="1:36" outlineLevel="3" x14ac:dyDescent="0.25">
      <c r="A860" s="102" t="s">
        <v>158</v>
      </c>
      <c r="B860" s="10">
        <v>819.84</v>
      </c>
      <c r="C860" s="10">
        <v>828.51</v>
      </c>
      <c r="N860" s="23">
        <f t="shared" si="894"/>
        <v>828.51</v>
      </c>
      <c r="O860" s="23">
        <f t="shared" si="895"/>
        <v>1648.35</v>
      </c>
      <c r="P860" s="129"/>
      <c r="Q860" s="130">
        <v>9.9400000000000002E-2</v>
      </c>
      <c r="R860" s="11">
        <f t="shared" si="896"/>
        <v>0</v>
      </c>
      <c r="S860" s="6">
        <f t="shared" si="897"/>
        <v>828.51</v>
      </c>
      <c r="T860" s="20">
        <f t="shared" si="898"/>
        <v>828.51</v>
      </c>
      <c r="U860" s="6">
        <f t="shared" si="899"/>
        <v>0</v>
      </c>
      <c r="V860" s="6">
        <f t="shared" si="900"/>
        <v>82.353893999999997</v>
      </c>
      <c r="W860" s="20">
        <f t="shared" si="901"/>
        <v>82.353893999999997</v>
      </c>
      <c r="X860" s="6">
        <f t="shared" si="902"/>
        <v>0</v>
      </c>
      <c r="Y860" s="6">
        <f t="shared" si="903"/>
        <v>746.15610600000002</v>
      </c>
      <c r="Z860" s="20">
        <f t="shared" si="904"/>
        <v>746.15610600000002</v>
      </c>
      <c r="AA860" s="25">
        <f t="shared" si="905"/>
        <v>0</v>
      </c>
      <c r="AB860" s="25">
        <f t="shared" si="906"/>
        <v>1648.35</v>
      </c>
      <c r="AC860" s="25">
        <f t="shared" si="907"/>
        <v>1648.35</v>
      </c>
      <c r="AD860" s="25">
        <f t="shared" si="908"/>
        <v>0</v>
      </c>
      <c r="AE860" s="25">
        <f t="shared" si="909"/>
        <v>163.84599</v>
      </c>
      <c r="AF860" s="25">
        <f t="shared" si="910"/>
        <v>163.84599</v>
      </c>
      <c r="AG860" s="25">
        <f t="shared" si="911"/>
        <v>0</v>
      </c>
      <c r="AH860" s="25">
        <f t="shared" si="912"/>
        <v>1484.5040099999999</v>
      </c>
      <c r="AI860" s="25">
        <f t="shared" si="913"/>
        <v>1484.5040099999999</v>
      </c>
      <c r="AJ860" s="19" t="s">
        <v>57</v>
      </c>
    </row>
    <row r="861" spans="1:36" outlineLevel="3" x14ac:dyDescent="0.25">
      <c r="A861" s="102" t="s">
        <v>158</v>
      </c>
      <c r="B861" s="10">
        <v>278.47000000000003</v>
      </c>
      <c r="C861" s="10">
        <v>256.5</v>
      </c>
      <c r="N861" s="23">
        <f t="shared" si="894"/>
        <v>256.5</v>
      </c>
      <c r="O861" s="23">
        <f t="shared" si="895"/>
        <v>534.97</v>
      </c>
      <c r="P861" s="129"/>
      <c r="Q861" s="130">
        <v>9.9400000000000002E-2</v>
      </c>
      <c r="R861" s="11">
        <f t="shared" si="896"/>
        <v>0</v>
      </c>
      <c r="S861" s="6">
        <f t="shared" si="897"/>
        <v>256.5</v>
      </c>
      <c r="T861" s="20">
        <f t="shared" si="898"/>
        <v>256.5</v>
      </c>
      <c r="U861" s="6">
        <f t="shared" si="899"/>
        <v>0</v>
      </c>
      <c r="V861" s="6">
        <f t="shared" si="900"/>
        <v>25.496100000000002</v>
      </c>
      <c r="W861" s="20">
        <f t="shared" si="901"/>
        <v>25.496100000000002</v>
      </c>
      <c r="X861" s="6">
        <f t="shared" si="902"/>
        <v>0</v>
      </c>
      <c r="Y861" s="6">
        <f t="shared" si="903"/>
        <v>231.00389999999999</v>
      </c>
      <c r="Z861" s="20">
        <f t="shared" si="904"/>
        <v>231.00389999999999</v>
      </c>
      <c r="AA861" s="25">
        <f t="shared" si="905"/>
        <v>0</v>
      </c>
      <c r="AB861" s="25">
        <f t="shared" si="906"/>
        <v>534.97</v>
      </c>
      <c r="AC861" s="25">
        <f t="shared" si="907"/>
        <v>534.97</v>
      </c>
      <c r="AD861" s="25">
        <f t="shared" si="908"/>
        <v>0</v>
      </c>
      <c r="AE861" s="25">
        <f t="shared" si="909"/>
        <v>53.176018000000006</v>
      </c>
      <c r="AF861" s="25">
        <f t="shared" si="910"/>
        <v>53.176018000000006</v>
      </c>
      <c r="AG861" s="25">
        <f t="shared" si="911"/>
        <v>0</v>
      </c>
      <c r="AH861" s="25">
        <f t="shared" si="912"/>
        <v>481.79398200000003</v>
      </c>
      <c r="AI861" s="25">
        <f t="shared" si="913"/>
        <v>481.79398200000003</v>
      </c>
      <c r="AJ861" s="19" t="s">
        <v>57</v>
      </c>
    </row>
    <row r="862" spans="1:36" outlineLevel="3" x14ac:dyDescent="0.25">
      <c r="A862" s="102" t="s">
        <v>158</v>
      </c>
      <c r="B862" s="10">
        <v>9328.23</v>
      </c>
      <c r="C862" s="10">
        <v>9842.76</v>
      </c>
      <c r="N862" s="23">
        <f t="shared" si="894"/>
        <v>9842.76</v>
      </c>
      <c r="O862" s="23">
        <f t="shared" si="895"/>
        <v>19170.989999999998</v>
      </c>
      <c r="P862" s="129"/>
      <c r="Q862" s="130">
        <v>9.9400000000000002E-2</v>
      </c>
      <c r="R862" s="11">
        <f t="shared" si="896"/>
        <v>0</v>
      </c>
      <c r="S862" s="6">
        <f t="shared" si="897"/>
        <v>9842.76</v>
      </c>
      <c r="T862" s="20">
        <f t="shared" si="898"/>
        <v>9842.76</v>
      </c>
      <c r="U862" s="6">
        <f t="shared" si="899"/>
        <v>0</v>
      </c>
      <c r="V862" s="6">
        <f t="shared" si="900"/>
        <v>978.37034400000005</v>
      </c>
      <c r="W862" s="20">
        <f t="shared" si="901"/>
        <v>978.37034400000005</v>
      </c>
      <c r="X862" s="6">
        <f t="shared" si="902"/>
        <v>0</v>
      </c>
      <c r="Y862" s="6">
        <f t="shared" si="903"/>
        <v>8864.3896559999994</v>
      </c>
      <c r="Z862" s="20">
        <f t="shared" si="904"/>
        <v>8864.3896559999994</v>
      </c>
      <c r="AA862" s="25">
        <f t="shared" si="905"/>
        <v>0</v>
      </c>
      <c r="AB862" s="25">
        <f t="shared" si="906"/>
        <v>19170.989999999998</v>
      </c>
      <c r="AC862" s="25">
        <f t="shared" si="907"/>
        <v>19170.989999999998</v>
      </c>
      <c r="AD862" s="25">
        <f t="shared" si="908"/>
        <v>0</v>
      </c>
      <c r="AE862" s="25">
        <f t="shared" si="909"/>
        <v>1905.5964059999999</v>
      </c>
      <c r="AF862" s="25">
        <f t="shared" si="910"/>
        <v>1905.5964059999999</v>
      </c>
      <c r="AG862" s="25">
        <f t="shared" si="911"/>
        <v>0</v>
      </c>
      <c r="AH862" s="25">
        <f t="shared" si="912"/>
        <v>17265.393593999997</v>
      </c>
      <c r="AI862" s="25">
        <f t="shared" si="913"/>
        <v>17265.393593999997</v>
      </c>
      <c r="AJ862" s="19" t="s">
        <v>57</v>
      </c>
    </row>
    <row r="863" spans="1:36" outlineLevel="3" x14ac:dyDescent="0.25">
      <c r="A863" s="102" t="s">
        <v>158</v>
      </c>
      <c r="B863" s="10"/>
      <c r="C863" s="10"/>
      <c r="N863" s="23">
        <f t="shared" si="894"/>
        <v>0</v>
      </c>
      <c r="O863" s="23">
        <f t="shared" si="895"/>
        <v>0</v>
      </c>
      <c r="P863" s="129"/>
      <c r="Q863" s="130">
        <v>9.9400000000000002E-2</v>
      </c>
      <c r="R863" s="11">
        <f t="shared" si="896"/>
        <v>0</v>
      </c>
      <c r="S863" s="6">
        <f t="shared" si="897"/>
        <v>0</v>
      </c>
      <c r="T863" s="20">
        <f t="shared" si="898"/>
        <v>0</v>
      </c>
      <c r="U863" s="6">
        <f t="shared" si="899"/>
        <v>0</v>
      </c>
      <c r="V863" s="6">
        <f t="shared" si="900"/>
        <v>0</v>
      </c>
      <c r="W863" s="20">
        <f t="shared" si="901"/>
        <v>0</v>
      </c>
      <c r="X863" s="6">
        <f t="shared" si="902"/>
        <v>0</v>
      </c>
      <c r="Y863" s="6">
        <f t="shared" si="903"/>
        <v>0</v>
      </c>
      <c r="Z863" s="20">
        <f t="shared" si="904"/>
        <v>0</v>
      </c>
      <c r="AA863" s="25">
        <f t="shared" si="905"/>
        <v>0</v>
      </c>
      <c r="AB863" s="25">
        <f t="shared" si="906"/>
        <v>0</v>
      </c>
      <c r="AC863" s="25">
        <f t="shared" si="907"/>
        <v>0</v>
      </c>
      <c r="AD863" s="25">
        <f t="shared" si="908"/>
        <v>0</v>
      </c>
      <c r="AE863" s="25">
        <f t="shared" si="909"/>
        <v>0</v>
      </c>
      <c r="AF863" s="25">
        <f t="shared" si="910"/>
        <v>0</v>
      </c>
      <c r="AG863" s="25">
        <f t="shared" si="911"/>
        <v>0</v>
      </c>
      <c r="AH863" s="25">
        <f t="shared" si="912"/>
        <v>0</v>
      </c>
      <c r="AI863" s="25">
        <f t="shared" si="913"/>
        <v>0</v>
      </c>
      <c r="AJ863" s="19" t="s">
        <v>57</v>
      </c>
    </row>
    <row r="864" spans="1:36" outlineLevel="3" x14ac:dyDescent="0.25">
      <c r="A864" s="102" t="s">
        <v>158</v>
      </c>
      <c r="B864" s="10"/>
      <c r="C864" s="10">
        <v>191.4</v>
      </c>
      <c r="N864" s="23">
        <f t="shared" si="894"/>
        <v>191.4</v>
      </c>
      <c r="O864" s="23">
        <f t="shared" si="895"/>
        <v>191.4</v>
      </c>
      <c r="P864" s="129"/>
      <c r="Q864" s="130">
        <v>9.9400000000000002E-2</v>
      </c>
      <c r="R864" s="11">
        <f t="shared" si="896"/>
        <v>0</v>
      </c>
      <c r="S864" s="6">
        <f t="shared" si="897"/>
        <v>191.4</v>
      </c>
      <c r="T864" s="20">
        <f t="shared" si="898"/>
        <v>191.4</v>
      </c>
      <c r="U864" s="6">
        <f t="shared" si="899"/>
        <v>0</v>
      </c>
      <c r="V864" s="6">
        <f t="shared" si="900"/>
        <v>19.02516</v>
      </c>
      <c r="W864" s="20">
        <f t="shared" si="901"/>
        <v>19.02516</v>
      </c>
      <c r="X864" s="6">
        <f t="shared" si="902"/>
        <v>0</v>
      </c>
      <c r="Y864" s="6">
        <f t="shared" si="903"/>
        <v>172.37484000000001</v>
      </c>
      <c r="Z864" s="20">
        <f t="shared" si="904"/>
        <v>172.37484000000001</v>
      </c>
      <c r="AA864" s="25">
        <f t="shared" si="905"/>
        <v>0</v>
      </c>
      <c r="AB864" s="25">
        <f t="shared" si="906"/>
        <v>191.4</v>
      </c>
      <c r="AC864" s="25">
        <f t="shared" si="907"/>
        <v>191.4</v>
      </c>
      <c r="AD864" s="25">
        <f t="shared" si="908"/>
        <v>0</v>
      </c>
      <c r="AE864" s="25">
        <f t="shared" si="909"/>
        <v>19.02516</v>
      </c>
      <c r="AF864" s="25">
        <f t="shared" si="910"/>
        <v>19.02516</v>
      </c>
      <c r="AG864" s="25">
        <f t="shared" si="911"/>
        <v>0</v>
      </c>
      <c r="AH864" s="25">
        <f t="shared" si="912"/>
        <v>172.37484000000001</v>
      </c>
      <c r="AI864" s="25">
        <f t="shared" si="913"/>
        <v>172.37484000000001</v>
      </c>
      <c r="AJ864" s="19" t="s">
        <v>57</v>
      </c>
    </row>
    <row r="865" spans="1:36" outlineLevel="3" x14ac:dyDescent="0.25">
      <c r="A865" s="102" t="s">
        <v>158</v>
      </c>
      <c r="B865" s="10">
        <v>-505581</v>
      </c>
      <c r="C865" s="10">
        <v>-518019</v>
      </c>
      <c r="N865" s="23">
        <f t="shared" si="894"/>
        <v>-518019</v>
      </c>
      <c r="O865" s="23">
        <f t="shared" si="895"/>
        <v>-1023600</v>
      </c>
      <c r="P865" s="129"/>
      <c r="Q865" s="130">
        <v>9.9400000000000002E-2</v>
      </c>
      <c r="R865" s="11">
        <f t="shared" si="896"/>
        <v>0</v>
      </c>
      <c r="S865" s="6">
        <f t="shared" si="897"/>
        <v>-518019</v>
      </c>
      <c r="T865" s="20">
        <f t="shared" si="898"/>
        <v>-518019</v>
      </c>
      <c r="U865" s="6">
        <f t="shared" si="899"/>
        <v>0</v>
      </c>
      <c r="V865" s="6">
        <f t="shared" si="900"/>
        <v>-51491.088600000003</v>
      </c>
      <c r="W865" s="20">
        <f t="shared" si="901"/>
        <v>-51491.088600000003</v>
      </c>
      <c r="X865" s="6">
        <f t="shared" si="902"/>
        <v>0</v>
      </c>
      <c r="Y865" s="6">
        <f t="shared" si="903"/>
        <v>-466527.91139999998</v>
      </c>
      <c r="Z865" s="20">
        <f t="shared" si="904"/>
        <v>-466527.91139999998</v>
      </c>
      <c r="AA865" s="25">
        <f t="shared" si="905"/>
        <v>0</v>
      </c>
      <c r="AB865" s="25">
        <f t="shared" si="906"/>
        <v>-1023600</v>
      </c>
      <c r="AC865" s="25">
        <f t="shared" si="907"/>
        <v>-1023600</v>
      </c>
      <c r="AD865" s="25">
        <f t="shared" si="908"/>
        <v>0</v>
      </c>
      <c r="AE865" s="25">
        <f t="shared" si="909"/>
        <v>-101745.84</v>
      </c>
      <c r="AF865" s="25">
        <f t="shared" si="910"/>
        <v>-101745.84</v>
      </c>
      <c r="AG865" s="25">
        <f t="shared" si="911"/>
        <v>0</v>
      </c>
      <c r="AH865" s="25">
        <f t="shared" si="912"/>
        <v>-921854.16</v>
      </c>
      <c r="AI865" s="25">
        <f t="shared" si="913"/>
        <v>-921854.16</v>
      </c>
      <c r="AJ865" s="19" t="s">
        <v>57</v>
      </c>
    </row>
    <row r="866" spans="1:36" outlineLevel="3" x14ac:dyDescent="0.25">
      <c r="A866" s="102" t="s">
        <v>158</v>
      </c>
      <c r="B866" s="10"/>
      <c r="C866" s="10"/>
      <c r="N866" s="23">
        <f t="shared" si="894"/>
        <v>0</v>
      </c>
      <c r="O866" s="23">
        <f t="shared" si="895"/>
        <v>0</v>
      </c>
      <c r="P866" s="129"/>
      <c r="Q866" s="130">
        <v>9.9400000000000002E-2</v>
      </c>
      <c r="R866" s="11">
        <f t="shared" si="896"/>
        <v>0</v>
      </c>
      <c r="S866" s="6">
        <f t="shared" si="897"/>
        <v>0</v>
      </c>
      <c r="T866" s="20">
        <f t="shared" si="898"/>
        <v>0</v>
      </c>
      <c r="U866" s="6">
        <f t="shared" si="899"/>
        <v>0</v>
      </c>
      <c r="V866" s="6">
        <f t="shared" si="900"/>
        <v>0</v>
      </c>
      <c r="W866" s="20">
        <f t="shared" si="901"/>
        <v>0</v>
      </c>
      <c r="X866" s="6">
        <f t="shared" si="902"/>
        <v>0</v>
      </c>
      <c r="Y866" s="6">
        <f t="shared" si="903"/>
        <v>0</v>
      </c>
      <c r="Z866" s="20">
        <f t="shared" si="904"/>
        <v>0</v>
      </c>
      <c r="AA866" s="25">
        <f t="shared" si="905"/>
        <v>0</v>
      </c>
      <c r="AB866" s="25">
        <f t="shared" si="906"/>
        <v>0</v>
      </c>
      <c r="AC866" s="25">
        <f t="shared" si="907"/>
        <v>0</v>
      </c>
      <c r="AD866" s="25">
        <f t="shared" si="908"/>
        <v>0</v>
      </c>
      <c r="AE866" s="25">
        <f t="shared" si="909"/>
        <v>0</v>
      </c>
      <c r="AF866" s="25">
        <f t="shared" si="910"/>
        <v>0</v>
      </c>
      <c r="AG866" s="25">
        <f t="shared" si="911"/>
        <v>0</v>
      </c>
      <c r="AH866" s="25">
        <f t="shared" si="912"/>
        <v>0</v>
      </c>
      <c r="AI866" s="25">
        <f t="shared" si="913"/>
        <v>0</v>
      </c>
      <c r="AJ866" s="19" t="s">
        <v>57</v>
      </c>
    </row>
    <row r="867" spans="1:36" outlineLevel="3" x14ac:dyDescent="0.25">
      <c r="A867" s="102" t="s">
        <v>158</v>
      </c>
      <c r="B867" s="10">
        <v>115553.86</v>
      </c>
      <c r="C867" s="10">
        <v>115796.86</v>
      </c>
      <c r="N867" s="23">
        <f t="shared" si="894"/>
        <v>115796.86</v>
      </c>
      <c r="O867" s="23">
        <f t="shared" si="895"/>
        <v>231350.72</v>
      </c>
      <c r="P867" s="129"/>
      <c r="Q867" s="130">
        <v>9.9400000000000002E-2</v>
      </c>
      <c r="R867" s="11">
        <f t="shared" si="896"/>
        <v>0</v>
      </c>
      <c r="S867" s="6">
        <f t="shared" si="897"/>
        <v>115796.86</v>
      </c>
      <c r="T867" s="20">
        <f t="shared" si="898"/>
        <v>115796.86</v>
      </c>
      <c r="U867" s="6">
        <f t="shared" si="899"/>
        <v>0</v>
      </c>
      <c r="V867" s="6">
        <f t="shared" si="900"/>
        <v>11510.207883999999</v>
      </c>
      <c r="W867" s="20">
        <f t="shared" si="901"/>
        <v>11510.207883999999</v>
      </c>
      <c r="X867" s="6">
        <f t="shared" si="902"/>
        <v>0</v>
      </c>
      <c r="Y867" s="6">
        <f t="shared" si="903"/>
        <v>104286.652116</v>
      </c>
      <c r="Z867" s="20">
        <f t="shared" si="904"/>
        <v>104286.652116</v>
      </c>
      <c r="AA867" s="25">
        <f t="shared" si="905"/>
        <v>0</v>
      </c>
      <c r="AB867" s="25">
        <f t="shared" si="906"/>
        <v>231350.72</v>
      </c>
      <c r="AC867" s="25">
        <f t="shared" si="907"/>
        <v>231350.72</v>
      </c>
      <c r="AD867" s="25">
        <f t="shared" si="908"/>
        <v>0</v>
      </c>
      <c r="AE867" s="25">
        <f t="shared" si="909"/>
        <v>22996.261568000002</v>
      </c>
      <c r="AF867" s="25">
        <f t="shared" si="910"/>
        <v>22996.261568000002</v>
      </c>
      <c r="AG867" s="25">
        <f t="shared" si="911"/>
        <v>0</v>
      </c>
      <c r="AH867" s="25">
        <f t="shared" si="912"/>
        <v>208354.45843200001</v>
      </c>
      <c r="AI867" s="25">
        <f t="shared" si="913"/>
        <v>208354.45843200001</v>
      </c>
      <c r="AJ867" s="19" t="s">
        <v>57</v>
      </c>
    </row>
    <row r="868" spans="1:36" outlineLevel="3" x14ac:dyDescent="0.25">
      <c r="A868" s="102" t="s">
        <v>158</v>
      </c>
      <c r="B868" s="10">
        <v>203200.5</v>
      </c>
      <c r="C868" s="10">
        <v>203200.5</v>
      </c>
      <c r="N868" s="23">
        <f t="shared" si="894"/>
        <v>203200.5</v>
      </c>
      <c r="O868" s="23">
        <f t="shared" si="895"/>
        <v>406401</v>
      </c>
      <c r="P868" s="129"/>
      <c r="Q868" s="130">
        <v>9.9400000000000002E-2</v>
      </c>
      <c r="R868" s="11">
        <f t="shared" si="896"/>
        <v>0</v>
      </c>
      <c r="S868" s="6">
        <f t="shared" si="897"/>
        <v>203200.5</v>
      </c>
      <c r="T868" s="20">
        <f t="shared" si="898"/>
        <v>203200.5</v>
      </c>
      <c r="U868" s="6">
        <f t="shared" si="899"/>
        <v>0</v>
      </c>
      <c r="V868" s="6">
        <f t="shared" si="900"/>
        <v>20198.129700000001</v>
      </c>
      <c r="W868" s="20">
        <f t="shared" si="901"/>
        <v>20198.129700000001</v>
      </c>
      <c r="X868" s="6">
        <f t="shared" si="902"/>
        <v>0</v>
      </c>
      <c r="Y868" s="6">
        <f t="shared" si="903"/>
        <v>183002.37030000001</v>
      </c>
      <c r="Z868" s="20">
        <f t="shared" si="904"/>
        <v>183002.37030000001</v>
      </c>
      <c r="AA868" s="25">
        <f t="shared" si="905"/>
        <v>0</v>
      </c>
      <c r="AB868" s="25">
        <f t="shared" si="906"/>
        <v>406401</v>
      </c>
      <c r="AC868" s="25">
        <f t="shared" si="907"/>
        <v>406401</v>
      </c>
      <c r="AD868" s="25">
        <f t="shared" si="908"/>
        <v>0</v>
      </c>
      <c r="AE868" s="25">
        <f t="shared" si="909"/>
        <v>40396.259400000003</v>
      </c>
      <c r="AF868" s="25">
        <f t="shared" si="910"/>
        <v>40396.259400000003</v>
      </c>
      <c r="AG868" s="25">
        <f t="shared" si="911"/>
        <v>0</v>
      </c>
      <c r="AH868" s="25">
        <f t="shared" si="912"/>
        <v>366004.74060000002</v>
      </c>
      <c r="AI868" s="25">
        <f t="shared" si="913"/>
        <v>366004.74060000002</v>
      </c>
      <c r="AJ868" s="19" t="s">
        <v>57</v>
      </c>
    </row>
    <row r="869" spans="1:36" outlineLevel="2" x14ac:dyDescent="0.25">
      <c r="A869" s="102"/>
      <c r="B869" s="108"/>
      <c r="C869" s="108"/>
      <c r="D869" s="101"/>
      <c r="E869" s="101"/>
      <c r="F869" s="101"/>
      <c r="G869" s="101"/>
      <c r="H869" s="101"/>
      <c r="I869" s="101"/>
      <c r="J869" s="101"/>
      <c r="K869" s="101"/>
      <c r="L869" s="101"/>
      <c r="M869" s="101"/>
      <c r="N869" s="109"/>
      <c r="O869" s="109"/>
      <c r="P869" s="129"/>
      <c r="Q869" s="130"/>
      <c r="R869" s="11">
        <f t="shared" ref="R869:Z869" si="914">SUBTOTAL(9,R846:R868)</f>
        <v>0</v>
      </c>
      <c r="S869" s="6">
        <f t="shared" si="914"/>
        <v>38502.430000000051</v>
      </c>
      <c r="T869" s="20">
        <f t="shared" si="914"/>
        <v>38502.430000000051</v>
      </c>
      <c r="U869" s="6">
        <f t="shared" si="914"/>
        <v>0</v>
      </c>
      <c r="V869" s="6">
        <f t="shared" si="914"/>
        <v>3827.1415419999976</v>
      </c>
      <c r="W869" s="20">
        <f t="shared" si="914"/>
        <v>3827.1415419999976</v>
      </c>
      <c r="X869" s="6">
        <f t="shared" si="914"/>
        <v>0</v>
      </c>
      <c r="Y869" s="6">
        <f t="shared" si="914"/>
        <v>34675.288458000054</v>
      </c>
      <c r="Z869" s="20">
        <f t="shared" si="914"/>
        <v>34675.288458000054</v>
      </c>
      <c r="AA869" s="25"/>
      <c r="AB869" s="25"/>
      <c r="AC869" s="25"/>
      <c r="AD869" s="25"/>
      <c r="AE869" s="25"/>
      <c r="AF869" s="25"/>
      <c r="AG869" s="25"/>
      <c r="AH869" s="25"/>
      <c r="AI869" s="25"/>
      <c r="AJ869" s="131" t="s">
        <v>274</v>
      </c>
    </row>
    <row r="870" spans="1:36" outlineLevel="3" x14ac:dyDescent="0.25">
      <c r="A870" s="102" t="s">
        <v>158</v>
      </c>
      <c r="B870" s="10">
        <v>754</v>
      </c>
      <c r="C870" s="10">
        <v>754</v>
      </c>
      <c r="N870" s="23">
        <f>C870</f>
        <v>754</v>
      </c>
      <c r="O870" s="23">
        <f>SUM(B870:M870)</f>
        <v>1508</v>
      </c>
      <c r="P870" s="129"/>
      <c r="Q870" s="130">
        <v>1.17E-2</v>
      </c>
      <c r="R870" s="11">
        <f>IF(LEFT(AJ870,6)="Direct",N870,0)</f>
        <v>0</v>
      </c>
      <c r="S870" s="6">
        <f>N870-R870</f>
        <v>754</v>
      </c>
      <c r="T870" s="20">
        <f>R870+S870</f>
        <v>754</v>
      </c>
      <c r="U870" s="6">
        <f>IF(LEFT(AJ870,9)="direct-wa", N870,0)</f>
        <v>0</v>
      </c>
      <c r="V870" s="6">
        <f>IF(AJ870="direct-wa",0,N870*Q870)</f>
        <v>8.8217999999999996</v>
      </c>
      <c r="W870" s="20">
        <f>U870+V870</f>
        <v>8.8217999999999996</v>
      </c>
      <c r="X870" s="6">
        <f>IF(LEFT(AJ870,9)="direct-or",N870,0)</f>
        <v>0</v>
      </c>
      <c r="Y870" s="6">
        <f>S870-V870</f>
        <v>745.17819999999995</v>
      </c>
      <c r="Z870" s="20">
        <f>X870+Y870</f>
        <v>745.17819999999995</v>
      </c>
      <c r="AA870" s="25">
        <f>IF(LEFT(AJ870,6)="Direct",O870,0)</f>
        <v>0</v>
      </c>
      <c r="AB870" s="25">
        <f>O870-AA870</f>
        <v>1508</v>
      </c>
      <c r="AC870" s="25">
        <f>AA870+AB870</f>
        <v>1508</v>
      </c>
      <c r="AD870" s="25">
        <f>IF(LEFT(AJ870,9)="direct-wa", O870,0)</f>
        <v>0</v>
      </c>
      <c r="AE870" s="25">
        <f>IF(AJ870="direct-wa",0,O870*Q870)</f>
        <v>17.643599999999999</v>
      </c>
      <c r="AF870" s="25">
        <f>AD870+AE870</f>
        <v>17.643599999999999</v>
      </c>
      <c r="AG870" s="25">
        <f>IF(LEFT(AJ870,9)="direct-or",O870,0)</f>
        <v>0</v>
      </c>
      <c r="AH870" s="25">
        <f>AB870-AE870</f>
        <v>1490.3563999999999</v>
      </c>
      <c r="AI870" s="25">
        <f>AG870+AH870</f>
        <v>1490.3563999999999</v>
      </c>
      <c r="AJ870" s="19" t="s">
        <v>262</v>
      </c>
    </row>
    <row r="871" spans="1:36" outlineLevel="2" x14ac:dyDescent="0.25">
      <c r="A871" s="102"/>
      <c r="B871" s="108"/>
      <c r="C871" s="108"/>
      <c r="D871" s="101"/>
      <c r="E871" s="101"/>
      <c r="F871" s="101"/>
      <c r="G871" s="101"/>
      <c r="H871" s="101"/>
      <c r="I871" s="101"/>
      <c r="J871" s="101"/>
      <c r="K871" s="101"/>
      <c r="L871" s="101"/>
      <c r="M871" s="101"/>
      <c r="N871" s="109"/>
      <c r="O871" s="109"/>
      <c r="P871" s="129"/>
      <c r="Q871" s="130"/>
      <c r="R871" s="11">
        <f t="shared" ref="R871:Z871" si="915">SUBTOTAL(9,R870:R870)</f>
        <v>0</v>
      </c>
      <c r="S871" s="6">
        <f t="shared" si="915"/>
        <v>754</v>
      </c>
      <c r="T871" s="20">
        <f t="shared" si="915"/>
        <v>754</v>
      </c>
      <c r="U871" s="6">
        <f t="shared" si="915"/>
        <v>0</v>
      </c>
      <c r="V871" s="6">
        <f t="shared" si="915"/>
        <v>8.8217999999999996</v>
      </c>
      <c r="W871" s="20">
        <f t="shared" si="915"/>
        <v>8.8217999999999996</v>
      </c>
      <c r="X871" s="6">
        <f t="shared" si="915"/>
        <v>0</v>
      </c>
      <c r="Y871" s="6">
        <f t="shared" si="915"/>
        <v>745.17819999999995</v>
      </c>
      <c r="Z871" s="20">
        <f t="shared" si="915"/>
        <v>745.17819999999995</v>
      </c>
      <c r="AA871" s="25"/>
      <c r="AB871" s="25"/>
      <c r="AC871" s="25"/>
      <c r="AD871" s="25"/>
      <c r="AE871" s="25"/>
      <c r="AF871" s="25"/>
      <c r="AG871" s="25"/>
      <c r="AH871" s="25"/>
      <c r="AI871" s="25"/>
      <c r="AJ871" s="131" t="s">
        <v>270</v>
      </c>
    </row>
    <row r="872" spans="1:36" outlineLevel="1" x14ac:dyDescent="0.25">
      <c r="A872" s="128" t="s">
        <v>157</v>
      </c>
      <c r="B872" s="132"/>
      <c r="C872" s="132"/>
      <c r="D872" s="120"/>
      <c r="E872" s="120"/>
      <c r="F872" s="120"/>
      <c r="G872" s="120"/>
      <c r="H872" s="120"/>
      <c r="I872" s="120"/>
      <c r="J872" s="120"/>
      <c r="K872" s="120"/>
      <c r="L872" s="120"/>
      <c r="M872" s="120"/>
      <c r="N872" s="121"/>
      <c r="O872" s="121"/>
      <c r="P872" s="133"/>
      <c r="Q872" s="134"/>
      <c r="R872" s="124">
        <f t="shared" ref="R872:Z872" si="916">SUBTOTAL(9,R846:R870)</f>
        <v>0</v>
      </c>
      <c r="S872" s="125">
        <f t="shared" si="916"/>
        <v>39256.430000000051</v>
      </c>
      <c r="T872" s="126">
        <f t="shared" si="916"/>
        <v>39256.430000000051</v>
      </c>
      <c r="U872" s="125">
        <f t="shared" si="916"/>
        <v>0</v>
      </c>
      <c r="V872" s="125">
        <f t="shared" si="916"/>
        <v>3835.9633419999977</v>
      </c>
      <c r="W872" s="126">
        <f t="shared" si="916"/>
        <v>3835.9633419999977</v>
      </c>
      <c r="X872" s="125">
        <f t="shared" si="916"/>
        <v>0</v>
      </c>
      <c r="Y872" s="125">
        <f t="shared" si="916"/>
        <v>35420.466658000056</v>
      </c>
      <c r="Z872" s="126">
        <f t="shared" si="916"/>
        <v>35420.466658000056</v>
      </c>
      <c r="AA872" s="125"/>
      <c r="AB872" s="125"/>
      <c r="AC872" s="125"/>
      <c r="AD872" s="125"/>
      <c r="AE872" s="125"/>
      <c r="AF872" s="125"/>
      <c r="AG872" s="125"/>
      <c r="AH872" s="125"/>
      <c r="AI872" s="125"/>
      <c r="AJ872" s="135"/>
    </row>
    <row r="873" spans="1:36" outlineLevel="3" x14ac:dyDescent="0.25">
      <c r="A873" s="102" t="s">
        <v>160</v>
      </c>
      <c r="B873" s="10">
        <v>335000</v>
      </c>
      <c r="C873" s="10">
        <v>0</v>
      </c>
      <c r="N873" s="23">
        <f t="shared" ref="N873:N878" si="917">C873</f>
        <v>0</v>
      </c>
      <c r="O873" s="23">
        <f t="shared" ref="O873:O878" si="918">SUM(B873:M873)</f>
        <v>335000</v>
      </c>
      <c r="P873" s="129"/>
      <c r="Q873" s="130">
        <v>0.1013</v>
      </c>
      <c r="R873" s="11">
        <f t="shared" ref="R873:R878" si="919">IF(LEFT(AJ873,6)="Direct",N873,0)</f>
        <v>0</v>
      </c>
      <c r="S873" s="6">
        <f t="shared" ref="S873:S878" si="920">N873-R873</f>
        <v>0</v>
      </c>
      <c r="T873" s="20">
        <f t="shared" ref="T873:T878" si="921">R873+S873</f>
        <v>0</v>
      </c>
      <c r="U873" s="6">
        <f t="shared" ref="U873:U878" si="922">IF(LEFT(AJ873,9)="direct-wa", N873,0)</f>
        <v>0</v>
      </c>
      <c r="V873" s="6">
        <f t="shared" ref="V873:V878" si="923">IF(AJ873="direct-wa",0,N873*Q873)</f>
        <v>0</v>
      </c>
      <c r="W873" s="20">
        <f t="shared" ref="W873:W878" si="924">U873+V873</f>
        <v>0</v>
      </c>
      <c r="X873" s="6">
        <f t="shared" ref="X873:X878" si="925">IF(LEFT(AJ873,9)="direct-or",N873,0)</f>
        <v>0</v>
      </c>
      <c r="Y873" s="6">
        <f t="shared" ref="Y873:Y878" si="926">S873-V873</f>
        <v>0</v>
      </c>
      <c r="Z873" s="20">
        <f t="shared" ref="Z873:Z878" si="927">X873+Y873</f>
        <v>0</v>
      </c>
      <c r="AA873" s="25">
        <f t="shared" ref="AA873:AA878" si="928">IF(LEFT(AJ873,6)="Direct",O873,0)</f>
        <v>0</v>
      </c>
      <c r="AB873" s="25">
        <f t="shared" ref="AB873:AB878" si="929">O873-AA873</f>
        <v>335000</v>
      </c>
      <c r="AC873" s="25">
        <f t="shared" ref="AC873:AC878" si="930">AA873+AB873</f>
        <v>335000</v>
      </c>
      <c r="AD873" s="25">
        <f t="shared" ref="AD873:AD878" si="931">IF(LEFT(AJ873,9)="direct-wa", O873,0)</f>
        <v>0</v>
      </c>
      <c r="AE873" s="25">
        <f t="shared" ref="AE873:AE878" si="932">IF(AJ873="direct-wa",0,O873*Q873)</f>
        <v>33935.5</v>
      </c>
      <c r="AF873" s="25">
        <f t="shared" ref="AF873:AF878" si="933">AD873+AE873</f>
        <v>33935.5</v>
      </c>
      <c r="AG873" s="25">
        <f t="shared" ref="AG873:AG878" si="934">IF(LEFT(AJ873,9)="direct-or",O873,0)</f>
        <v>0</v>
      </c>
      <c r="AH873" s="25">
        <f t="shared" ref="AH873:AH878" si="935">AB873-AE873</f>
        <v>301064.5</v>
      </c>
      <c r="AI873" s="25">
        <f t="shared" ref="AI873:AI878" si="936">AG873+AH873</f>
        <v>301064.5</v>
      </c>
      <c r="AJ873" s="19" t="s">
        <v>52</v>
      </c>
    </row>
    <row r="874" spans="1:36" outlineLevel="3" x14ac:dyDescent="0.25">
      <c r="A874" s="102" t="s">
        <v>160</v>
      </c>
      <c r="B874" s="10">
        <v>319586.03999999998</v>
      </c>
      <c r="C874" s="10">
        <v>76032.05</v>
      </c>
      <c r="N874" s="23">
        <f t="shared" si="917"/>
        <v>76032.05</v>
      </c>
      <c r="O874" s="23">
        <f t="shared" si="918"/>
        <v>395618.08999999997</v>
      </c>
      <c r="P874" s="129"/>
      <c r="Q874" s="130">
        <v>0.1013</v>
      </c>
      <c r="R874" s="11">
        <f t="shared" si="919"/>
        <v>0</v>
      </c>
      <c r="S874" s="6">
        <f t="shared" si="920"/>
        <v>76032.05</v>
      </c>
      <c r="T874" s="20">
        <f t="shared" si="921"/>
        <v>76032.05</v>
      </c>
      <c r="U874" s="6">
        <f t="shared" si="922"/>
        <v>0</v>
      </c>
      <c r="V874" s="6">
        <f t="shared" si="923"/>
        <v>7702.0466650000008</v>
      </c>
      <c r="W874" s="20">
        <f t="shared" si="924"/>
        <v>7702.0466650000008</v>
      </c>
      <c r="X874" s="6">
        <f t="shared" si="925"/>
        <v>0</v>
      </c>
      <c r="Y874" s="6">
        <f t="shared" si="926"/>
        <v>68330.003335000001</v>
      </c>
      <c r="Z874" s="20">
        <f t="shared" si="927"/>
        <v>68330.003335000001</v>
      </c>
      <c r="AA874" s="25">
        <f t="shared" si="928"/>
        <v>0</v>
      </c>
      <c r="AB874" s="25">
        <f t="shared" si="929"/>
        <v>395618.08999999997</v>
      </c>
      <c r="AC874" s="25">
        <f t="shared" si="930"/>
        <v>395618.08999999997</v>
      </c>
      <c r="AD874" s="25">
        <f t="shared" si="931"/>
        <v>0</v>
      </c>
      <c r="AE874" s="25">
        <f t="shared" si="932"/>
        <v>40076.112516999994</v>
      </c>
      <c r="AF874" s="25">
        <f t="shared" si="933"/>
        <v>40076.112516999994</v>
      </c>
      <c r="AG874" s="25">
        <f t="shared" si="934"/>
        <v>0</v>
      </c>
      <c r="AH874" s="25">
        <f t="shared" si="935"/>
        <v>355541.97748299997</v>
      </c>
      <c r="AI874" s="25">
        <f t="shared" si="936"/>
        <v>355541.97748299997</v>
      </c>
      <c r="AJ874" s="19" t="s">
        <v>52</v>
      </c>
    </row>
    <row r="875" spans="1:36" outlineLevel="3" x14ac:dyDescent="0.25">
      <c r="A875" s="102" t="s">
        <v>160</v>
      </c>
      <c r="B875" s="10">
        <v>5000</v>
      </c>
      <c r="C875" s="10">
        <v>17000</v>
      </c>
      <c r="N875" s="23">
        <f t="shared" si="917"/>
        <v>17000</v>
      </c>
      <c r="O875" s="23">
        <f t="shared" si="918"/>
        <v>22000</v>
      </c>
      <c r="P875" s="129"/>
      <c r="Q875" s="130">
        <v>0.1013</v>
      </c>
      <c r="R875" s="11">
        <f t="shared" si="919"/>
        <v>0</v>
      </c>
      <c r="S875" s="6">
        <f t="shared" si="920"/>
        <v>17000</v>
      </c>
      <c r="T875" s="20">
        <f t="shared" si="921"/>
        <v>17000</v>
      </c>
      <c r="U875" s="6">
        <f t="shared" si="922"/>
        <v>0</v>
      </c>
      <c r="V875" s="6">
        <f t="shared" si="923"/>
        <v>1722.1</v>
      </c>
      <c r="W875" s="20">
        <f t="shared" si="924"/>
        <v>1722.1</v>
      </c>
      <c r="X875" s="6">
        <f t="shared" si="925"/>
        <v>0</v>
      </c>
      <c r="Y875" s="6">
        <f t="shared" si="926"/>
        <v>15277.9</v>
      </c>
      <c r="Z875" s="20">
        <f t="shared" si="927"/>
        <v>15277.9</v>
      </c>
      <c r="AA875" s="25">
        <f t="shared" si="928"/>
        <v>0</v>
      </c>
      <c r="AB875" s="25">
        <f t="shared" si="929"/>
        <v>22000</v>
      </c>
      <c r="AC875" s="25">
        <f t="shared" si="930"/>
        <v>22000</v>
      </c>
      <c r="AD875" s="25">
        <f t="shared" si="931"/>
        <v>0</v>
      </c>
      <c r="AE875" s="25">
        <f t="shared" si="932"/>
        <v>2228.6</v>
      </c>
      <c r="AF875" s="25">
        <f t="shared" si="933"/>
        <v>2228.6</v>
      </c>
      <c r="AG875" s="25">
        <f t="shared" si="934"/>
        <v>0</v>
      </c>
      <c r="AH875" s="25">
        <f t="shared" si="935"/>
        <v>19771.400000000001</v>
      </c>
      <c r="AI875" s="25">
        <f t="shared" si="936"/>
        <v>19771.400000000001</v>
      </c>
      <c r="AJ875" s="19" t="s">
        <v>52</v>
      </c>
    </row>
    <row r="876" spans="1:36" outlineLevel="3" x14ac:dyDescent="0.25">
      <c r="A876" s="102" t="s">
        <v>160</v>
      </c>
      <c r="B876" s="10">
        <v>56.78</v>
      </c>
      <c r="C876" s="10">
        <v>7000</v>
      </c>
      <c r="N876" s="23">
        <f t="shared" si="917"/>
        <v>7000</v>
      </c>
      <c r="O876" s="23">
        <f t="shared" si="918"/>
        <v>7056.78</v>
      </c>
      <c r="P876" s="129"/>
      <c r="Q876" s="130">
        <v>0.1013</v>
      </c>
      <c r="R876" s="11">
        <f t="shared" si="919"/>
        <v>0</v>
      </c>
      <c r="S876" s="6">
        <f t="shared" si="920"/>
        <v>7000</v>
      </c>
      <c r="T876" s="20">
        <f t="shared" si="921"/>
        <v>7000</v>
      </c>
      <c r="U876" s="6">
        <f t="shared" si="922"/>
        <v>0</v>
      </c>
      <c r="V876" s="6">
        <f t="shared" si="923"/>
        <v>709.1</v>
      </c>
      <c r="W876" s="20">
        <f t="shared" si="924"/>
        <v>709.1</v>
      </c>
      <c r="X876" s="6">
        <f t="shared" si="925"/>
        <v>0</v>
      </c>
      <c r="Y876" s="6">
        <f t="shared" si="926"/>
        <v>6290.9</v>
      </c>
      <c r="Z876" s="20">
        <f t="shared" si="927"/>
        <v>6290.9</v>
      </c>
      <c r="AA876" s="25">
        <f t="shared" si="928"/>
        <v>0</v>
      </c>
      <c r="AB876" s="25">
        <f t="shared" si="929"/>
        <v>7056.78</v>
      </c>
      <c r="AC876" s="25">
        <f t="shared" si="930"/>
        <v>7056.78</v>
      </c>
      <c r="AD876" s="25">
        <f t="shared" si="931"/>
        <v>0</v>
      </c>
      <c r="AE876" s="25">
        <f t="shared" si="932"/>
        <v>714.85181399999999</v>
      </c>
      <c r="AF876" s="25">
        <f t="shared" si="933"/>
        <v>714.85181399999999</v>
      </c>
      <c r="AG876" s="25">
        <f t="shared" si="934"/>
        <v>0</v>
      </c>
      <c r="AH876" s="25">
        <f t="shared" si="935"/>
        <v>6341.9281860000001</v>
      </c>
      <c r="AI876" s="25">
        <f t="shared" si="936"/>
        <v>6341.9281860000001</v>
      </c>
      <c r="AJ876" s="19" t="s">
        <v>52</v>
      </c>
    </row>
    <row r="877" spans="1:36" outlineLevel="3" x14ac:dyDescent="0.25">
      <c r="A877" s="102" t="s">
        <v>160</v>
      </c>
      <c r="B877" s="10">
        <v>64224.46</v>
      </c>
      <c r="C877" s="10">
        <v>14030.61</v>
      </c>
      <c r="N877" s="23">
        <f t="shared" si="917"/>
        <v>14030.61</v>
      </c>
      <c r="O877" s="23">
        <f t="shared" si="918"/>
        <v>78255.070000000007</v>
      </c>
      <c r="P877" s="129"/>
      <c r="Q877" s="130">
        <v>0.1013</v>
      </c>
      <c r="R877" s="11">
        <f t="shared" si="919"/>
        <v>0</v>
      </c>
      <c r="S877" s="6">
        <f t="shared" si="920"/>
        <v>14030.61</v>
      </c>
      <c r="T877" s="20">
        <f t="shared" si="921"/>
        <v>14030.61</v>
      </c>
      <c r="U877" s="6">
        <f t="shared" si="922"/>
        <v>0</v>
      </c>
      <c r="V877" s="6">
        <f t="shared" si="923"/>
        <v>1421.3007930000001</v>
      </c>
      <c r="W877" s="20">
        <f t="shared" si="924"/>
        <v>1421.3007930000001</v>
      </c>
      <c r="X877" s="6">
        <f t="shared" si="925"/>
        <v>0</v>
      </c>
      <c r="Y877" s="6">
        <f t="shared" si="926"/>
        <v>12609.309207</v>
      </c>
      <c r="Z877" s="20">
        <f t="shared" si="927"/>
        <v>12609.309207</v>
      </c>
      <c r="AA877" s="25">
        <f t="shared" si="928"/>
        <v>0</v>
      </c>
      <c r="AB877" s="25">
        <f t="shared" si="929"/>
        <v>78255.070000000007</v>
      </c>
      <c r="AC877" s="25">
        <f t="shared" si="930"/>
        <v>78255.070000000007</v>
      </c>
      <c r="AD877" s="25">
        <f t="shared" si="931"/>
        <v>0</v>
      </c>
      <c r="AE877" s="25">
        <f t="shared" si="932"/>
        <v>7927.2385910000012</v>
      </c>
      <c r="AF877" s="25">
        <f t="shared" si="933"/>
        <v>7927.2385910000012</v>
      </c>
      <c r="AG877" s="25">
        <f t="shared" si="934"/>
        <v>0</v>
      </c>
      <c r="AH877" s="25">
        <f t="shared" si="935"/>
        <v>70327.831409000006</v>
      </c>
      <c r="AI877" s="25">
        <f t="shared" si="936"/>
        <v>70327.831409000006</v>
      </c>
      <c r="AJ877" s="19" t="s">
        <v>52</v>
      </c>
    </row>
    <row r="878" spans="1:36" outlineLevel="3" x14ac:dyDescent="0.25">
      <c r="A878" s="102" t="s">
        <v>160</v>
      </c>
      <c r="B878" s="10"/>
      <c r="C878" s="10">
        <v>1.2</v>
      </c>
      <c r="N878" s="23">
        <f t="shared" si="917"/>
        <v>1.2</v>
      </c>
      <c r="O878" s="23">
        <f t="shared" si="918"/>
        <v>1.2</v>
      </c>
      <c r="P878" s="129"/>
      <c r="Q878" s="130">
        <v>0.1013</v>
      </c>
      <c r="R878" s="11">
        <f t="shared" si="919"/>
        <v>0</v>
      </c>
      <c r="S878" s="6">
        <f t="shared" si="920"/>
        <v>1.2</v>
      </c>
      <c r="T878" s="20">
        <f t="shared" si="921"/>
        <v>1.2</v>
      </c>
      <c r="U878" s="6">
        <f t="shared" si="922"/>
        <v>0</v>
      </c>
      <c r="V878" s="6">
        <f t="shared" si="923"/>
        <v>0.12156</v>
      </c>
      <c r="W878" s="20">
        <f t="shared" si="924"/>
        <v>0.12156</v>
      </c>
      <c r="X878" s="6">
        <f t="shared" si="925"/>
        <v>0</v>
      </c>
      <c r="Y878" s="6">
        <f t="shared" si="926"/>
        <v>1.0784400000000001</v>
      </c>
      <c r="Z878" s="20">
        <f t="shared" si="927"/>
        <v>1.0784400000000001</v>
      </c>
      <c r="AA878" s="25">
        <f t="shared" si="928"/>
        <v>0</v>
      </c>
      <c r="AB878" s="25">
        <f t="shared" si="929"/>
        <v>1.2</v>
      </c>
      <c r="AC878" s="25">
        <f t="shared" si="930"/>
        <v>1.2</v>
      </c>
      <c r="AD878" s="25">
        <f t="shared" si="931"/>
        <v>0</v>
      </c>
      <c r="AE878" s="25">
        <f t="shared" si="932"/>
        <v>0.12156</v>
      </c>
      <c r="AF878" s="25">
        <f t="shared" si="933"/>
        <v>0.12156</v>
      </c>
      <c r="AG878" s="25">
        <f t="shared" si="934"/>
        <v>0</v>
      </c>
      <c r="AH878" s="25">
        <f t="shared" si="935"/>
        <v>1.0784400000000001</v>
      </c>
      <c r="AI878" s="25">
        <f t="shared" si="936"/>
        <v>1.0784400000000001</v>
      </c>
      <c r="AJ878" s="19" t="s">
        <v>52</v>
      </c>
    </row>
    <row r="879" spans="1:36" outlineLevel="2" x14ac:dyDescent="0.25">
      <c r="A879" s="102"/>
      <c r="B879" s="108"/>
      <c r="C879" s="108"/>
      <c r="D879" s="101"/>
      <c r="E879" s="101"/>
      <c r="F879" s="101"/>
      <c r="G879" s="101"/>
      <c r="H879" s="101"/>
      <c r="I879" s="101"/>
      <c r="J879" s="101"/>
      <c r="K879" s="101"/>
      <c r="L879" s="101"/>
      <c r="M879" s="101"/>
      <c r="N879" s="109"/>
      <c r="O879" s="109"/>
      <c r="P879" s="129"/>
      <c r="Q879" s="130"/>
      <c r="R879" s="11">
        <f t="shared" ref="R879:Z879" si="937">SUBTOTAL(9,R873:R878)</f>
        <v>0</v>
      </c>
      <c r="S879" s="6">
        <f t="shared" si="937"/>
        <v>114063.86</v>
      </c>
      <c r="T879" s="20">
        <f t="shared" si="937"/>
        <v>114063.86</v>
      </c>
      <c r="U879" s="6">
        <f t="shared" si="937"/>
        <v>0</v>
      </c>
      <c r="V879" s="6">
        <f t="shared" si="937"/>
        <v>11554.669018000001</v>
      </c>
      <c r="W879" s="20">
        <f t="shared" si="937"/>
        <v>11554.669018000001</v>
      </c>
      <c r="X879" s="6">
        <f t="shared" si="937"/>
        <v>0</v>
      </c>
      <c r="Y879" s="6">
        <f t="shared" si="937"/>
        <v>102509.19098199999</v>
      </c>
      <c r="Z879" s="20">
        <f t="shared" si="937"/>
        <v>102509.19098199999</v>
      </c>
      <c r="AA879" s="25"/>
      <c r="AB879" s="25"/>
      <c r="AC879" s="25"/>
      <c r="AD879" s="25"/>
      <c r="AE879" s="25"/>
      <c r="AF879" s="25"/>
      <c r="AG879" s="25"/>
      <c r="AH879" s="25"/>
      <c r="AI879" s="25"/>
      <c r="AJ879" s="131" t="s">
        <v>268</v>
      </c>
    </row>
    <row r="880" spans="1:36" outlineLevel="3" x14ac:dyDescent="0.25">
      <c r="A880" s="102" t="s">
        <v>160</v>
      </c>
      <c r="B880" s="10"/>
      <c r="C880" s="10"/>
      <c r="N880" s="23">
        <f>C880</f>
        <v>0</v>
      </c>
      <c r="O880" s="23">
        <f>SUM(B880:M880)</f>
        <v>0</v>
      </c>
      <c r="P880" s="129"/>
      <c r="Q880" s="130">
        <v>9.9400000000000002E-2</v>
      </c>
      <c r="R880" s="11">
        <f>IF(LEFT(AJ880,6)="Direct",N880,0)</f>
        <v>0</v>
      </c>
      <c r="S880" s="6">
        <f>N880-R880</f>
        <v>0</v>
      </c>
      <c r="T880" s="20">
        <f>R880+S880</f>
        <v>0</v>
      </c>
      <c r="U880" s="6">
        <f>IF(LEFT(AJ880,9)="direct-wa", N880,0)</f>
        <v>0</v>
      </c>
      <c r="V880" s="6">
        <f>IF(AJ880="direct-wa",0,N880*Q880)</f>
        <v>0</v>
      </c>
      <c r="W880" s="20">
        <f>U880+V880</f>
        <v>0</v>
      </c>
      <c r="X880" s="6">
        <f>IF(LEFT(AJ880,9)="direct-or",N880,0)</f>
        <v>0</v>
      </c>
      <c r="Y880" s="6">
        <f>S880-V880</f>
        <v>0</v>
      </c>
      <c r="Z880" s="20">
        <f>X880+Y880</f>
        <v>0</v>
      </c>
      <c r="AA880" s="25">
        <f>IF(LEFT(AJ880,6)="Direct",O880,0)</f>
        <v>0</v>
      </c>
      <c r="AB880" s="25">
        <f>O880-AA880</f>
        <v>0</v>
      </c>
      <c r="AC880" s="25">
        <f>AA880+AB880</f>
        <v>0</v>
      </c>
      <c r="AD880" s="25">
        <f>IF(LEFT(AJ880,9)="direct-wa", O880,0)</f>
        <v>0</v>
      </c>
      <c r="AE880" s="25">
        <f>IF(AJ880="direct-wa",0,O880*Q880)</f>
        <v>0</v>
      </c>
      <c r="AF880" s="25">
        <f>AD880+AE880</f>
        <v>0</v>
      </c>
      <c r="AG880" s="25">
        <f>IF(LEFT(AJ880,9)="direct-or",O880,0)</f>
        <v>0</v>
      </c>
      <c r="AH880" s="25">
        <f>AB880-AE880</f>
        <v>0</v>
      </c>
      <c r="AI880" s="25">
        <f>AG880+AH880</f>
        <v>0</v>
      </c>
      <c r="AJ880" s="19" t="s">
        <v>57</v>
      </c>
    </row>
    <row r="881" spans="1:36" outlineLevel="2" x14ac:dyDescent="0.25">
      <c r="A881" s="102"/>
      <c r="B881" s="108"/>
      <c r="C881" s="108"/>
      <c r="D881" s="101"/>
      <c r="E881" s="101"/>
      <c r="F881" s="101"/>
      <c r="G881" s="101"/>
      <c r="H881" s="101"/>
      <c r="I881" s="101"/>
      <c r="J881" s="101"/>
      <c r="K881" s="101"/>
      <c r="L881" s="101"/>
      <c r="M881" s="101"/>
      <c r="N881" s="109"/>
      <c r="O881" s="109"/>
      <c r="P881" s="129"/>
      <c r="Q881" s="130"/>
      <c r="R881" s="11">
        <f t="shared" ref="R881:Z881" si="938">SUBTOTAL(9,R880:R880)</f>
        <v>0</v>
      </c>
      <c r="S881" s="6">
        <f t="shared" si="938"/>
        <v>0</v>
      </c>
      <c r="T881" s="20">
        <f t="shared" si="938"/>
        <v>0</v>
      </c>
      <c r="U881" s="6">
        <f t="shared" si="938"/>
        <v>0</v>
      </c>
      <c r="V881" s="6">
        <f t="shared" si="938"/>
        <v>0</v>
      </c>
      <c r="W881" s="20">
        <f t="shared" si="938"/>
        <v>0</v>
      </c>
      <c r="X881" s="6">
        <f t="shared" si="938"/>
        <v>0</v>
      </c>
      <c r="Y881" s="6">
        <f t="shared" si="938"/>
        <v>0</v>
      </c>
      <c r="Z881" s="20">
        <f t="shared" si="938"/>
        <v>0</v>
      </c>
      <c r="AA881" s="25"/>
      <c r="AB881" s="25"/>
      <c r="AC881" s="25"/>
      <c r="AD881" s="25"/>
      <c r="AE881" s="25"/>
      <c r="AF881" s="25"/>
      <c r="AG881" s="25"/>
      <c r="AH881" s="25"/>
      <c r="AI881" s="25"/>
      <c r="AJ881" s="131" t="s">
        <v>274</v>
      </c>
    </row>
    <row r="882" spans="1:36" outlineLevel="1" x14ac:dyDescent="0.25">
      <c r="A882" s="128" t="s">
        <v>159</v>
      </c>
      <c r="B882" s="132"/>
      <c r="C882" s="132"/>
      <c r="D882" s="120"/>
      <c r="E882" s="120"/>
      <c r="F882" s="120"/>
      <c r="G882" s="120"/>
      <c r="H882" s="120"/>
      <c r="I882" s="120"/>
      <c r="J882" s="120"/>
      <c r="K882" s="120"/>
      <c r="L882" s="120"/>
      <c r="M882" s="120"/>
      <c r="N882" s="121"/>
      <c r="O882" s="121"/>
      <c r="P882" s="133"/>
      <c r="Q882" s="134"/>
      <c r="R882" s="124">
        <f t="shared" ref="R882:Z882" si="939">SUBTOTAL(9,R873:R880)</f>
        <v>0</v>
      </c>
      <c r="S882" s="125">
        <f t="shared" si="939"/>
        <v>114063.86</v>
      </c>
      <c r="T882" s="126">
        <f t="shared" si="939"/>
        <v>114063.86</v>
      </c>
      <c r="U882" s="125">
        <f t="shared" si="939"/>
        <v>0</v>
      </c>
      <c r="V882" s="125">
        <f t="shared" si="939"/>
        <v>11554.669018000001</v>
      </c>
      <c r="W882" s="126">
        <f t="shared" si="939"/>
        <v>11554.669018000001</v>
      </c>
      <c r="X882" s="125">
        <f t="shared" si="939"/>
        <v>0</v>
      </c>
      <c r="Y882" s="125">
        <f t="shared" si="939"/>
        <v>102509.19098199999</v>
      </c>
      <c r="Z882" s="126">
        <f t="shared" si="939"/>
        <v>102509.19098199999</v>
      </c>
      <c r="AA882" s="125"/>
      <c r="AB882" s="125"/>
      <c r="AC882" s="125"/>
      <c r="AD882" s="125"/>
      <c r="AE882" s="125"/>
      <c r="AF882" s="125"/>
      <c r="AG882" s="125"/>
      <c r="AH882" s="125"/>
      <c r="AI882" s="125"/>
      <c r="AJ882" s="135"/>
    </row>
    <row r="883" spans="1:36" outlineLevel="3" x14ac:dyDescent="0.25">
      <c r="A883" s="102" t="s">
        <v>162</v>
      </c>
      <c r="B883" s="10">
        <v>2560.59</v>
      </c>
      <c r="C883" s="10">
        <v>1173.5899999999999</v>
      </c>
      <c r="N883" s="23">
        <f>C883</f>
        <v>1173.5899999999999</v>
      </c>
      <c r="O883" s="23">
        <f>SUM(B883:M883)</f>
        <v>3734.1800000000003</v>
      </c>
      <c r="P883" s="129"/>
      <c r="Q883" s="130">
        <v>0.1013</v>
      </c>
      <c r="R883" s="11">
        <f>IF(LEFT(AJ883,6)="Direct",N883,0)</f>
        <v>0</v>
      </c>
      <c r="S883" s="6">
        <f>N883-R883</f>
        <v>1173.5899999999999</v>
      </c>
      <c r="T883" s="20">
        <f>R883+S883</f>
        <v>1173.5899999999999</v>
      </c>
      <c r="U883" s="6">
        <f>IF(LEFT(AJ883,9)="direct-wa", N883,0)</f>
        <v>0</v>
      </c>
      <c r="V883" s="6">
        <f>IF(AJ883="direct-wa",0,N883*Q883)</f>
        <v>118.88466699999999</v>
      </c>
      <c r="W883" s="20">
        <f>U883+V883</f>
        <v>118.88466699999999</v>
      </c>
      <c r="X883" s="6">
        <f>IF(LEFT(AJ883,9)="direct-or",N883,0)</f>
        <v>0</v>
      </c>
      <c r="Y883" s="6">
        <f>S883-V883</f>
        <v>1054.7053329999999</v>
      </c>
      <c r="Z883" s="20">
        <f>X883+Y883</f>
        <v>1054.7053329999999</v>
      </c>
      <c r="AA883" s="25">
        <f>IF(LEFT(AJ883,6)="Direct",O883,0)</f>
        <v>0</v>
      </c>
      <c r="AB883" s="25">
        <f>O883-AA883</f>
        <v>3734.1800000000003</v>
      </c>
      <c r="AC883" s="25">
        <f>AA883+AB883</f>
        <v>3734.1800000000003</v>
      </c>
      <c r="AD883" s="25">
        <f>IF(LEFT(AJ883,9)="direct-wa", O883,0)</f>
        <v>0</v>
      </c>
      <c r="AE883" s="25">
        <f>IF(AJ883="direct-wa",0,O883*Q883)</f>
        <v>378.27243400000003</v>
      </c>
      <c r="AF883" s="25">
        <f>AD883+AE883</f>
        <v>378.27243400000003</v>
      </c>
      <c r="AG883" s="25">
        <f>IF(LEFT(AJ883,9)="direct-or",O883,0)</f>
        <v>0</v>
      </c>
      <c r="AH883" s="25">
        <f>AB883-AE883</f>
        <v>3355.9075660000003</v>
      </c>
      <c r="AI883" s="25">
        <f>AG883+AH883</f>
        <v>3355.9075660000003</v>
      </c>
      <c r="AJ883" s="19" t="s">
        <v>52</v>
      </c>
    </row>
    <row r="884" spans="1:36" outlineLevel="3" x14ac:dyDescent="0.25">
      <c r="A884" s="102" t="s">
        <v>162</v>
      </c>
      <c r="B884" s="10">
        <v>382455.11</v>
      </c>
      <c r="C884" s="10">
        <v>382455.11</v>
      </c>
      <c r="N884" s="23">
        <f>C884</f>
        <v>382455.11</v>
      </c>
      <c r="O884" s="23">
        <f>SUM(B884:M884)</f>
        <v>764910.22</v>
      </c>
      <c r="P884" s="129"/>
      <c r="Q884" s="130">
        <v>0.1013</v>
      </c>
      <c r="R884" s="11">
        <f>IF(LEFT(AJ884,6)="Direct",N884,0)</f>
        <v>0</v>
      </c>
      <c r="S884" s="6">
        <f>N884-R884</f>
        <v>382455.11</v>
      </c>
      <c r="T884" s="20">
        <f>R884+S884</f>
        <v>382455.11</v>
      </c>
      <c r="U884" s="6">
        <f>IF(LEFT(AJ884,9)="direct-wa", N884,0)</f>
        <v>0</v>
      </c>
      <c r="V884" s="6">
        <f>IF(AJ884="direct-wa",0,N884*Q884)</f>
        <v>38742.702642999997</v>
      </c>
      <c r="W884" s="20">
        <f>U884+V884</f>
        <v>38742.702642999997</v>
      </c>
      <c r="X884" s="6">
        <f>IF(LEFT(AJ884,9)="direct-or",N884,0)</f>
        <v>0</v>
      </c>
      <c r="Y884" s="6">
        <f>S884-V884</f>
        <v>343712.40735699999</v>
      </c>
      <c r="Z884" s="20">
        <f>X884+Y884</f>
        <v>343712.40735699999</v>
      </c>
      <c r="AA884" s="25">
        <f>IF(LEFT(AJ884,6)="Direct",O884,0)</f>
        <v>0</v>
      </c>
      <c r="AB884" s="25">
        <f>O884-AA884</f>
        <v>764910.22</v>
      </c>
      <c r="AC884" s="25">
        <f>AA884+AB884</f>
        <v>764910.22</v>
      </c>
      <c r="AD884" s="25">
        <f>IF(LEFT(AJ884,9)="direct-wa", O884,0)</f>
        <v>0</v>
      </c>
      <c r="AE884" s="25">
        <f>IF(AJ884="direct-wa",0,O884*Q884)</f>
        <v>77485.405285999994</v>
      </c>
      <c r="AF884" s="25">
        <f>AD884+AE884</f>
        <v>77485.405285999994</v>
      </c>
      <c r="AG884" s="25">
        <f>IF(LEFT(AJ884,9)="direct-or",O884,0)</f>
        <v>0</v>
      </c>
      <c r="AH884" s="25">
        <f>AB884-AE884</f>
        <v>687424.81471399998</v>
      </c>
      <c r="AI884" s="25">
        <f>AG884+AH884</f>
        <v>687424.81471399998</v>
      </c>
      <c r="AJ884" s="19" t="s">
        <v>52</v>
      </c>
    </row>
    <row r="885" spans="1:36" outlineLevel="2" x14ac:dyDescent="0.25">
      <c r="A885" s="102"/>
      <c r="B885" s="108"/>
      <c r="C885" s="108"/>
      <c r="D885" s="101"/>
      <c r="E885" s="101"/>
      <c r="F885" s="101"/>
      <c r="G885" s="101"/>
      <c r="H885" s="101"/>
      <c r="I885" s="101"/>
      <c r="J885" s="101"/>
      <c r="K885" s="101"/>
      <c r="L885" s="101"/>
      <c r="M885" s="101"/>
      <c r="N885" s="109"/>
      <c r="O885" s="109"/>
      <c r="P885" s="129"/>
      <c r="Q885" s="130"/>
      <c r="R885" s="11">
        <f t="shared" ref="R885:Z885" si="940">SUBTOTAL(9,R883:R884)</f>
        <v>0</v>
      </c>
      <c r="S885" s="6">
        <f t="shared" si="940"/>
        <v>383628.7</v>
      </c>
      <c r="T885" s="20">
        <f t="shared" si="940"/>
        <v>383628.7</v>
      </c>
      <c r="U885" s="6">
        <f t="shared" si="940"/>
        <v>0</v>
      </c>
      <c r="V885" s="6">
        <f t="shared" si="940"/>
        <v>38861.587309999995</v>
      </c>
      <c r="W885" s="20">
        <f t="shared" si="940"/>
        <v>38861.587309999995</v>
      </c>
      <c r="X885" s="6">
        <f t="shared" si="940"/>
        <v>0</v>
      </c>
      <c r="Y885" s="6">
        <f t="shared" si="940"/>
        <v>344767.11268999998</v>
      </c>
      <c r="Z885" s="20">
        <f t="shared" si="940"/>
        <v>344767.11268999998</v>
      </c>
      <c r="AA885" s="25"/>
      <c r="AB885" s="25"/>
      <c r="AC885" s="25"/>
      <c r="AD885" s="25"/>
      <c r="AE885" s="25"/>
      <c r="AF885" s="25"/>
      <c r="AG885" s="25"/>
      <c r="AH885" s="25"/>
      <c r="AI885" s="25"/>
      <c r="AJ885" s="131" t="s">
        <v>268</v>
      </c>
    </row>
    <row r="886" spans="1:36" outlineLevel="3" x14ac:dyDescent="0.25">
      <c r="A886" s="102" t="s">
        <v>162</v>
      </c>
      <c r="B886" s="10">
        <v>2490</v>
      </c>
      <c r="C886" s="10">
        <v>2490</v>
      </c>
      <c r="N886" s="23">
        <f>C886</f>
        <v>2490</v>
      </c>
      <c r="O886" s="23">
        <f>SUM(B886:M886)</f>
        <v>4980</v>
      </c>
      <c r="P886" s="129"/>
      <c r="Q886" s="130">
        <v>0.1086</v>
      </c>
      <c r="R886" s="11">
        <f>IF(LEFT(AJ886,6)="Direct",N886,0)</f>
        <v>0</v>
      </c>
      <c r="S886" s="6">
        <f>N886-R886</f>
        <v>2490</v>
      </c>
      <c r="T886" s="20">
        <f>R886+S886</f>
        <v>2490</v>
      </c>
      <c r="U886" s="6">
        <f>IF(LEFT(AJ886,9)="direct-wa", N886,0)</f>
        <v>0</v>
      </c>
      <c r="V886" s="6">
        <f>IF(AJ886="direct-wa",0,N886*Q886)</f>
        <v>270.41399999999999</v>
      </c>
      <c r="W886" s="20">
        <f>U886+V886</f>
        <v>270.41399999999999</v>
      </c>
      <c r="X886" s="6">
        <f>IF(LEFT(AJ886,9)="direct-or",N886,0)</f>
        <v>0</v>
      </c>
      <c r="Y886" s="6">
        <f>S886-V886</f>
        <v>2219.5860000000002</v>
      </c>
      <c r="Z886" s="20">
        <f>X886+Y886</f>
        <v>2219.5860000000002</v>
      </c>
      <c r="AA886" s="25">
        <f>IF(LEFT(AJ886,6)="Direct",O886,0)</f>
        <v>0</v>
      </c>
      <c r="AB886" s="25">
        <f>O886-AA886</f>
        <v>4980</v>
      </c>
      <c r="AC886" s="25">
        <f>AA886+AB886</f>
        <v>4980</v>
      </c>
      <c r="AD886" s="25">
        <f>IF(LEFT(AJ886,9)="direct-wa", O886,0)</f>
        <v>0</v>
      </c>
      <c r="AE886" s="25">
        <f>IF(AJ886="direct-wa",0,O886*Q886)</f>
        <v>540.82799999999997</v>
      </c>
      <c r="AF886" s="25">
        <f>AD886+AE886</f>
        <v>540.82799999999997</v>
      </c>
      <c r="AG886" s="25">
        <f>IF(LEFT(AJ886,9)="direct-or",O886,0)</f>
        <v>0</v>
      </c>
      <c r="AH886" s="25">
        <f>AB886-AE886</f>
        <v>4439.1720000000005</v>
      </c>
      <c r="AI886" s="25">
        <f>AG886+AH886</f>
        <v>4439.1720000000005</v>
      </c>
      <c r="AJ886" s="19" t="s">
        <v>60</v>
      </c>
    </row>
    <row r="887" spans="1:36" outlineLevel="2" x14ac:dyDescent="0.25">
      <c r="A887" s="102"/>
      <c r="B887" s="108"/>
      <c r="C887" s="108"/>
      <c r="D887" s="101"/>
      <c r="E887" s="101"/>
      <c r="F887" s="101"/>
      <c r="G887" s="101"/>
      <c r="H887" s="101"/>
      <c r="I887" s="101"/>
      <c r="J887" s="101"/>
      <c r="K887" s="101"/>
      <c r="L887" s="101"/>
      <c r="M887" s="101"/>
      <c r="N887" s="109"/>
      <c r="O887" s="109"/>
      <c r="P887" s="129"/>
      <c r="Q887" s="130"/>
      <c r="R887" s="11">
        <f t="shared" ref="R887:Z887" si="941">SUBTOTAL(9,R886:R886)</f>
        <v>0</v>
      </c>
      <c r="S887" s="6">
        <f t="shared" si="941"/>
        <v>2490</v>
      </c>
      <c r="T887" s="20">
        <f t="shared" si="941"/>
        <v>2490</v>
      </c>
      <c r="U887" s="6">
        <f t="shared" si="941"/>
        <v>0</v>
      </c>
      <c r="V887" s="6">
        <f t="shared" si="941"/>
        <v>270.41399999999999</v>
      </c>
      <c r="W887" s="20">
        <f t="shared" si="941"/>
        <v>270.41399999999999</v>
      </c>
      <c r="X887" s="6">
        <f t="shared" si="941"/>
        <v>0</v>
      </c>
      <c r="Y887" s="6">
        <f t="shared" si="941"/>
        <v>2219.5860000000002</v>
      </c>
      <c r="Z887" s="20">
        <f t="shared" si="941"/>
        <v>2219.5860000000002</v>
      </c>
      <c r="AA887" s="25"/>
      <c r="AB887" s="25"/>
      <c r="AC887" s="25"/>
      <c r="AD887" s="25"/>
      <c r="AE887" s="25"/>
      <c r="AF887" s="25"/>
      <c r="AG887" s="25"/>
      <c r="AH887" s="25"/>
      <c r="AI887" s="25"/>
      <c r="AJ887" s="131" t="s">
        <v>266</v>
      </c>
    </row>
    <row r="888" spans="1:36" outlineLevel="3" x14ac:dyDescent="0.25">
      <c r="A888" s="102" t="s">
        <v>162</v>
      </c>
      <c r="B888" s="10">
        <v>3989.18</v>
      </c>
      <c r="C888" s="10">
        <v>3989.18</v>
      </c>
      <c r="N888" s="23">
        <f>C888</f>
        <v>3989.18</v>
      </c>
      <c r="O888" s="23">
        <f>SUM(B888:M888)</f>
        <v>7978.36</v>
      </c>
      <c r="P888" s="129"/>
      <c r="Q888" s="130">
        <v>0</v>
      </c>
      <c r="R888" s="11">
        <f>IF(LEFT(AJ888,6)="Direct",N888,0)</f>
        <v>3989.18</v>
      </c>
      <c r="S888" s="6">
        <f>N888-R888</f>
        <v>0</v>
      </c>
      <c r="T888" s="20">
        <f>R888+S888</f>
        <v>3989.18</v>
      </c>
      <c r="U888" s="6">
        <f>IF(LEFT(AJ888,9)="direct-wa", N888,0)</f>
        <v>0</v>
      </c>
      <c r="V888" s="6">
        <f>IF(AJ888="direct-wa",0,N888*Q888)</f>
        <v>0</v>
      </c>
      <c r="W888" s="20">
        <f>U888+V888</f>
        <v>0</v>
      </c>
      <c r="X888" s="6">
        <f>IF(LEFT(AJ888,9)="direct-or",N888,0)</f>
        <v>3989.18</v>
      </c>
      <c r="Y888" s="6">
        <f>S888-V888</f>
        <v>0</v>
      </c>
      <c r="Z888" s="20">
        <f>X888+Y888</f>
        <v>3989.18</v>
      </c>
      <c r="AA888" s="25">
        <f>IF(LEFT(AJ888,6)="Direct",O888,0)</f>
        <v>7978.36</v>
      </c>
      <c r="AB888" s="25">
        <f>O888-AA888</f>
        <v>0</v>
      </c>
      <c r="AC888" s="25">
        <f>AA888+AB888</f>
        <v>7978.36</v>
      </c>
      <c r="AD888" s="25">
        <f>IF(LEFT(AJ888,9)="direct-wa", O888,0)</f>
        <v>0</v>
      </c>
      <c r="AE888" s="25">
        <f>IF(AJ888="direct-wa",0,O888*Q888)</f>
        <v>0</v>
      </c>
      <c r="AF888" s="25">
        <f>AD888+AE888</f>
        <v>0</v>
      </c>
      <c r="AG888" s="25">
        <f>IF(LEFT(AJ888,9)="direct-or",O888,0)</f>
        <v>7978.36</v>
      </c>
      <c r="AH888" s="25">
        <f>AB888-AE888</f>
        <v>0</v>
      </c>
      <c r="AI888" s="25">
        <f>AG888+AH888</f>
        <v>7978.36</v>
      </c>
      <c r="AJ888" s="19" t="s">
        <v>61</v>
      </c>
    </row>
    <row r="889" spans="1:36" outlineLevel="2" x14ac:dyDescent="0.25">
      <c r="A889" s="102"/>
      <c r="B889" s="108"/>
      <c r="C889" s="108"/>
      <c r="D889" s="101"/>
      <c r="E889" s="101"/>
      <c r="F889" s="101"/>
      <c r="G889" s="101"/>
      <c r="H889" s="101"/>
      <c r="I889" s="101"/>
      <c r="J889" s="101"/>
      <c r="K889" s="101"/>
      <c r="L889" s="101"/>
      <c r="M889" s="101"/>
      <c r="N889" s="109"/>
      <c r="O889" s="109"/>
      <c r="P889" s="129"/>
      <c r="Q889" s="130"/>
      <c r="R889" s="11">
        <f t="shared" ref="R889:Z889" si="942">SUBTOTAL(9,R888:R888)</f>
        <v>3989.18</v>
      </c>
      <c r="S889" s="6">
        <f t="shared" si="942"/>
        <v>0</v>
      </c>
      <c r="T889" s="20">
        <f t="shared" si="942"/>
        <v>3989.18</v>
      </c>
      <c r="U889" s="6">
        <f t="shared" si="942"/>
        <v>0</v>
      </c>
      <c r="V889" s="6">
        <f t="shared" si="942"/>
        <v>0</v>
      </c>
      <c r="W889" s="20">
        <f t="shared" si="942"/>
        <v>0</v>
      </c>
      <c r="X889" s="6">
        <f t="shared" si="942"/>
        <v>3989.18</v>
      </c>
      <c r="Y889" s="6">
        <f t="shared" si="942"/>
        <v>0</v>
      </c>
      <c r="Z889" s="20">
        <f t="shared" si="942"/>
        <v>3989.18</v>
      </c>
      <c r="AA889" s="25"/>
      <c r="AB889" s="25"/>
      <c r="AC889" s="25"/>
      <c r="AD889" s="25"/>
      <c r="AE889" s="25"/>
      <c r="AF889" s="25"/>
      <c r="AG889" s="25"/>
      <c r="AH889" s="25"/>
      <c r="AI889" s="25"/>
      <c r="AJ889" s="131" t="s">
        <v>267</v>
      </c>
    </row>
    <row r="890" spans="1:36" outlineLevel="1" x14ac:dyDescent="0.25">
      <c r="A890" s="128" t="s">
        <v>161</v>
      </c>
      <c r="B890" s="132"/>
      <c r="C890" s="132"/>
      <c r="D890" s="120"/>
      <c r="E890" s="120"/>
      <c r="F890" s="120"/>
      <c r="G890" s="120"/>
      <c r="H890" s="120"/>
      <c r="I890" s="120"/>
      <c r="J890" s="120"/>
      <c r="K890" s="120"/>
      <c r="L890" s="120"/>
      <c r="M890" s="120"/>
      <c r="N890" s="121"/>
      <c r="O890" s="121"/>
      <c r="P890" s="133"/>
      <c r="Q890" s="134"/>
      <c r="R890" s="124">
        <f t="shared" ref="R890:Z890" si="943">SUBTOTAL(9,R883:R888)</f>
        <v>3989.18</v>
      </c>
      <c r="S890" s="125">
        <f t="shared" si="943"/>
        <v>386118.7</v>
      </c>
      <c r="T890" s="126">
        <f t="shared" si="943"/>
        <v>390107.88</v>
      </c>
      <c r="U890" s="125">
        <f t="shared" si="943"/>
        <v>0</v>
      </c>
      <c r="V890" s="125">
        <f t="shared" si="943"/>
        <v>39132.001309999992</v>
      </c>
      <c r="W890" s="126">
        <f t="shared" si="943"/>
        <v>39132.001309999992</v>
      </c>
      <c r="X890" s="125">
        <f t="shared" si="943"/>
        <v>3989.18</v>
      </c>
      <c r="Y890" s="125">
        <f t="shared" si="943"/>
        <v>346986.69868999999</v>
      </c>
      <c r="Z890" s="126">
        <f t="shared" si="943"/>
        <v>350975.87868999998</v>
      </c>
      <c r="AA890" s="125"/>
      <c r="AB890" s="125"/>
      <c r="AC890" s="125"/>
      <c r="AD890" s="125"/>
      <c r="AE890" s="125"/>
      <c r="AF890" s="125"/>
      <c r="AG890" s="125"/>
      <c r="AH890" s="125"/>
      <c r="AI890" s="125"/>
      <c r="AJ890" s="135"/>
    </row>
    <row r="891" spans="1:36" outlineLevel="3" x14ac:dyDescent="0.25">
      <c r="A891" s="102" t="s">
        <v>164</v>
      </c>
      <c r="B891" s="10">
        <v>50048.52</v>
      </c>
      <c r="C891" s="10">
        <v>-34638.36</v>
      </c>
      <c r="N891" s="23">
        <f t="shared" ref="N891:N912" si="944">C891</f>
        <v>-34638.36</v>
      </c>
      <c r="O891" s="23">
        <f t="shared" ref="O891:O912" si="945">SUM(B891:M891)</f>
        <v>15410.159999999996</v>
      </c>
      <c r="P891" s="129"/>
      <c r="Q891" s="130">
        <v>0.1013</v>
      </c>
      <c r="R891" s="11">
        <f t="shared" ref="R891:R912" si="946">IF(LEFT(AJ891,6)="Direct",N891,0)</f>
        <v>0</v>
      </c>
      <c r="S891" s="6">
        <f t="shared" ref="S891:S912" si="947">N891-R891</f>
        <v>-34638.36</v>
      </c>
      <c r="T891" s="20">
        <f t="shared" ref="T891:T912" si="948">R891+S891</f>
        <v>-34638.36</v>
      </c>
      <c r="U891" s="6">
        <f t="shared" ref="U891:U912" si="949">IF(LEFT(AJ891,9)="direct-wa", N891,0)</f>
        <v>0</v>
      </c>
      <c r="V891" s="6">
        <f t="shared" ref="V891:V912" si="950">IF(AJ891="direct-wa",0,N891*Q891)</f>
        <v>-3508.8658680000003</v>
      </c>
      <c r="W891" s="20">
        <f t="shared" ref="W891:W912" si="951">U891+V891</f>
        <v>-3508.8658680000003</v>
      </c>
      <c r="X891" s="6">
        <f t="shared" ref="X891:X912" si="952">IF(LEFT(AJ891,9)="direct-or",N891,0)</f>
        <v>0</v>
      </c>
      <c r="Y891" s="6">
        <f t="shared" ref="Y891:Y912" si="953">S891-V891</f>
        <v>-31129.494132</v>
      </c>
      <c r="Z891" s="20">
        <f t="shared" ref="Z891:Z912" si="954">X891+Y891</f>
        <v>-31129.494132</v>
      </c>
      <c r="AA891" s="25">
        <f t="shared" ref="AA891:AA912" si="955">IF(LEFT(AJ891,6)="Direct",O891,0)</f>
        <v>0</v>
      </c>
      <c r="AB891" s="25">
        <f t="shared" ref="AB891:AB912" si="956">O891-AA891</f>
        <v>15410.159999999996</v>
      </c>
      <c r="AC891" s="25">
        <f t="shared" ref="AC891:AC912" si="957">AA891+AB891</f>
        <v>15410.159999999996</v>
      </c>
      <c r="AD891" s="25">
        <f t="shared" ref="AD891:AD912" si="958">IF(LEFT(AJ891,9)="direct-wa", O891,0)</f>
        <v>0</v>
      </c>
      <c r="AE891" s="25">
        <f t="shared" ref="AE891:AE912" si="959">IF(AJ891="direct-wa",0,O891*Q891)</f>
        <v>1561.0492079999997</v>
      </c>
      <c r="AF891" s="25">
        <f t="shared" ref="AF891:AF912" si="960">AD891+AE891</f>
        <v>1561.0492079999997</v>
      </c>
      <c r="AG891" s="25">
        <f t="shared" ref="AG891:AG912" si="961">IF(LEFT(AJ891,9)="direct-or",O891,0)</f>
        <v>0</v>
      </c>
      <c r="AH891" s="25">
        <f t="shared" ref="AH891:AH912" si="962">AB891-AE891</f>
        <v>13849.110791999996</v>
      </c>
      <c r="AI891" s="25">
        <f t="shared" ref="AI891:AI912" si="963">AG891+AH891</f>
        <v>13849.110791999996</v>
      </c>
      <c r="AJ891" s="19" t="s">
        <v>52</v>
      </c>
    </row>
    <row r="892" spans="1:36" outlineLevel="3" x14ac:dyDescent="0.25">
      <c r="A892" s="102" t="s">
        <v>164</v>
      </c>
      <c r="B892" s="10">
        <v>725.13</v>
      </c>
      <c r="C892" s="10"/>
      <c r="N892" s="23">
        <f t="shared" si="944"/>
        <v>0</v>
      </c>
      <c r="O892" s="23">
        <f t="shared" si="945"/>
        <v>725.13</v>
      </c>
      <c r="P892" s="129"/>
      <c r="Q892" s="130">
        <v>0.1013</v>
      </c>
      <c r="R892" s="11">
        <f t="shared" si="946"/>
        <v>0</v>
      </c>
      <c r="S892" s="6">
        <f t="shared" si="947"/>
        <v>0</v>
      </c>
      <c r="T892" s="20">
        <f t="shared" si="948"/>
        <v>0</v>
      </c>
      <c r="U892" s="6">
        <f t="shared" si="949"/>
        <v>0</v>
      </c>
      <c r="V892" s="6">
        <f t="shared" si="950"/>
        <v>0</v>
      </c>
      <c r="W892" s="20">
        <f t="shared" si="951"/>
        <v>0</v>
      </c>
      <c r="X892" s="6">
        <f t="shared" si="952"/>
        <v>0</v>
      </c>
      <c r="Y892" s="6">
        <f t="shared" si="953"/>
        <v>0</v>
      </c>
      <c r="Z892" s="20">
        <f t="shared" si="954"/>
        <v>0</v>
      </c>
      <c r="AA892" s="25">
        <f t="shared" si="955"/>
        <v>0</v>
      </c>
      <c r="AB892" s="25">
        <f t="shared" si="956"/>
        <v>725.13</v>
      </c>
      <c r="AC892" s="25">
        <f t="shared" si="957"/>
        <v>725.13</v>
      </c>
      <c r="AD892" s="25">
        <f t="shared" si="958"/>
        <v>0</v>
      </c>
      <c r="AE892" s="25">
        <f t="shared" si="959"/>
        <v>73.455669</v>
      </c>
      <c r="AF892" s="25">
        <f t="shared" si="960"/>
        <v>73.455669</v>
      </c>
      <c r="AG892" s="25">
        <f t="shared" si="961"/>
        <v>0</v>
      </c>
      <c r="AH892" s="25">
        <f t="shared" si="962"/>
        <v>651.67433099999994</v>
      </c>
      <c r="AI892" s="25">
        <f t="shared" si="963"/>
        <v>651.67433099999994</v>
      </c>
      <c r="AJ892" s="19" t="s">
        <v>52</v>
      </c>
    </row>
    <row r="893" spans="1:36" outlineLevel="3" x14ac:dyDescent="0.25">
      <c r="A893" s="102" t="s">
        <v>164</v>
      </c>
      <c r="B893" s="10">
        <v>19336.38</v>
      </c>
      <c r="C893" s="10">
        <v>2841.88</v>
      </c>
      <c r="N893" s="23">
        <f t="shared" si="944"/>
        <v>2841.88</v>
      </c>
      <c r="O893" s="23">
        <f t="shared" si="945"/>
        <v>22178.260000000002</v>
      </c>
      <c r="P893" s="129"/>
      <c r="Q893" s="130">
        <v>0.1013</v>
      </c>
      <c r="R893" s="11">
        <f t="shared" si="946"/>
        <v>0</v>
      </c>
      <c r="S893" s="6">
        <f t="shared" si="947"/>
        <v>2841.88</v>
      </c>
      <c r="T893" s="20">
        <f t="shared" si="948"/>
        <v>2841.88</v>
      </c>
      <c r="U893" s="6">
        <f t="shared" si="949"/>
        <v>0</v>
      </c>
      <c r="V893" s="6">
        <f t="shared" si="950"/>
        <v>287.88244400000002</v>
      </c>
      <c r="W893" s="20">
        <f t="shared" si="951"/>
        <v>287.88244400000002</v>
      </c>
      <c r="X893" s="6">
        <f t="shared" si="952"/>
        <v>0</v>
      </c>
      <c r="Y893" s="6">
        <f t="shared" si="953"/>
        <v>2553.9975560000003</v>
      </c>
      <c r="Z893" s="20">
        <f t="shared" si="954"/>
        <v>2553.9975560000003</v>
      </c>
      <c r="AA893" s="25">
        <f t="shared" si="955"/>
        <v>0</v>
      </c>
      <c r="AB893" s="25">
        <f t="shared" si="956"/>
        <v>22178.260000000002</v>
      </c>
      <c r="AC893" s="25">
        <f t="shared" si="957"/>
        <v>22178.260000000002</v>
      </c>
      <c r="AD893" s="25">
        <f t="shared" si="958"/>
        <v>0</v>
      </c>
      <c r="AE893" s="25">
        <f t="shared" si="959"/>
        <v>2246.6577380000003</v>
      </c>
      <c r="AF893" s="25">
        <f t="shared" si="960"/>
        <v>2246.6577380000003</v>
      </c>
      <c r="AG893" s="25">
        <f t="shared" si="961"/>
        <v>0</v>
      </c>
      <c r="AH893" s="25">
        <f t="shared" si="962"/>
        <v>19931.602262</v>
      </c>
      <c r="AI893" s="25">
        <f t="shared" si="963"/>
        <v>19931.602262</v>
      </c>
      <c r="AJ893" s="19" t="s">
        <v>52</v>
      </c>
    </row>
    <row r="894" spans="1:36" outlineLevel="3" x14ac:dyDescent="0.25">
      <c r="A894" s="102" t="s">
        <v>164</v>
      </c>
      <c r="B894" s="10">
        <v>10945.81</v>
      </c>
      <c r="C894" s="10">
        <v>13144.64</v>
      </c>
      <c r="N894" s="23">
        <f t="shared" si="944"/>
        <v>13144.64</v>
      </c>
      <c r="O894" s="23">
        <f t="shared" si="945"/>
        <v>24090.449999999997</v>
      </c>
      <c r="P894" s="129"/>
      <c r="Q894" s="130">
        <v>0.1013</v>
      </c>
      <c r="R894" s="11">
        <f t="shared" si="946"/>
        <v>0</v>
      </c>
      <c r="S894" s="6">
        <f t="shared" si="947"/>
        <v>13144.64</v>
      </c>
      <c r="T894" s="20">
        <f t="shared" si="948"/>
        <v>13144.64</v>
      </c>
      <c r="U894" s="6">
        <f t="shared" si="949"/>
        <v>0</v>
      </c>
      <c r="V894" s="6">
        <f t="shared" si="950"/>
        <v>1331.5520320000001</v>
      </c>
      <c r="W894" s="20">
        <f t="shared" si="951"/>
        <v>1331.5520320000001</v>
      </c>
      <c r="X894" s="6">
        <f t="shared" si="952"/>
        <v>0</v>
      </c>
      <c r="Y894" s="6">
        <f t="shared" si="953"/>
        <v>11813.087968</v>
      </c>
      <c r="Z894" s="20">
        <f t="shared" si="954"/>
        <v>11813.087968</v>
      </c>
      <c r="AA894" s="25">
        <f t="shared" si="955"/>
        <v>0</v>
      </c>
      <c r="AB894" s="25">
        <f t="shared" si="956"/>
        <v>24090.449999999997</v>
      </c>
      <c r="AC894" s="25">
        <f t="shared" si="957"/>
        <v>24090.449999999997</v>
      </c>
      <c r="AD894" s="25">
        <f t="shared" si="958"/>
        <v>0</v>
      </c>
      <c r="AE894" s="25">
        <f t="shared" si="959"/>
        <v>2440.3625849999999</v>
      </c>
      <c r="AF894" s="25">
        <f t="shared" si="960"/>
        <v>2440.3625849999999</v>
      </c>
      <c r="AG894" s="25">
        <f t="shared" si="961"/>
        <v>0</v>
      </c>
      <c r="AH894" s="25">
        <f t="shared" si="962"/>
        <v>21650.087414999998</v>
      </c>
      <c r="AI894" s="25">
        <f t="shared" si="963"/>
        <v>21650.087414999998</v>
      </c>
      <c r="AJ894" s="19" t="s">
        <v>52</v>
      </c>
    </row>
    <row r="895" spans="1:36" outlineLevel="3" x14ac:dyDescent="0.25">
      <c r="A895" s="102" t="s">
        <v>164</v>
      </c>
      <c r="B895" s="10">
        <v>25274.13</v>
      </c>
      <c r="C895" s="10">
        <v>18594.13</v>
      </c>
      <c r="N895" s="23">
        <f t="shared" si="944"/>
        <v>18594.13</v>
      </c>
      <c r="O895" s="23">
        <f t="shared" si="945"/>
        <v>43868.26</v>
      </c>
      <c r="P895" s="129"/>
      <c r="Q895" s="130">
        <v>0.1013</v>
      </c>
      <c r="R895" s="11">
        <f t="shared" si="946"/>
        <v>0</v>
      </c>
      <c r="S895" s="6">
        <f t="shared" si="947"/>
        <v>18594.13</v>
      </c>
      <c r="T895" s="20">
        <f t="shared" si="948"/>
        <v>18594.13</v>
      </c>
      <c r="U895" s="6">
        <f t="shared" si="949"/>
        <v>0</v>
      </c>
      <c r="V895" s="6">
        <f t="shared" si="950"/>
        <v>1883.5853690000001</v>
      </c>
      <c r="W895" s="20">
        <f t="shared" si="951"/>
        <v>1883.5853690000001</v>
      </c>
      <c r="X895" s="6">
        <f t="shared" si="952"/>
        <v>0</v>
      </c>
      <c r="Y895" s="6">
        <f t="shared" si="953"/>
        <v>16710.544631000001</v>
      </c>
      <c r="Z895" s="20">
        <f t="shared" si="954"/>
        <v>16710.544631000001</v>
      </c>
      <c r="AA895" s="25">
        <f t="shared" si="955"/>
        <v>0</v>
      </c>
      <c r="AB895" s="25">
        <f t="shared" si="956"/>
        <v>43868.26</v>
      </c>
      <c r="AC895" s="25">
        <f t="shared" si="957"/>
        <v>43868.26</v>
      </c>
      <c r="AD895" s="25">
        <f t="shared" si="958"/>
        <v>0</v>
      </c>
      <c r="AE895" s="25">
        <f t="shared" si="959"/>
        <v>4443.854738</v>
      </c>
      <c r="AF895" s="25">
        <f t="shared" si="960"/>
        <v>4443.854738</v>
      </c>
      <c r="AG895" s="25">
        <f t="shared" si="961"/>
        <v>0</v>
      </c>
      <c r="AH895" s="25">
        <f t="shared" si="962"/>
        <v>39424.405262</v>
      </c>
      <c r="AI895" s="25">
        <f t="shared" si="963"/>
        <v>39424.405262</v>
      </c>
      <c r="AJ895" s="19" t="s">
        <v>52</v>
      </c>
    </row>
    <row r="896" spans="1:36" outlineLevel="3" x14ac:dyDescent="0.25">
      <c r="A896" s="102" t="s">
        <v>164</v>
      </c>
      <c r="B896" s="10">
        <v>1097.1099999999999</v>
      </c>
      <c r="C896" s="10">
        <v>1064.45</v>
      </c>
      <c r="N896" s="23">
        <f t="shared" si="944"/>
        <v>1064.45</v>
      </c>
      <c r="O896" s="23">
        <f t="shared" si="945"/>
        <v>2161.56</v>
      </c>
      <c r="P896" s="129"/>
      <c r="Q896" s="130">
        <v>0.1013</v>
      </c>
      <c r="R896" s="11">
        <f t="shared" si="946"/>
        <v>0</v>
      </c>
      <c r="S896" s="6">
        <f t="shared" si="947"/>
        <v>1064.45</v>
      </c>
      <c r="T896" s="20">
        <f t="shared" si="948"/>
        <v>1064.45</v>
      </c>
      <c r="U896" s="6">
        <f t="shared" si="949"/>
        <v>0</v>
      </c>
      <c r="V896" s="6">
        <f t="shared" si="950"/>
        <v>107.82878500000001</v>
      </c>
      <c r="W896" s="20">
        <f t="shared" si="951"/>
        <v>107.82878500000001</v>
      </c>
      <c r="X896" s="6">
        <f t="shared" si="952"/>
        <v>0</v>
      </c>
      <c r="Y896" s="6">
        <f t="shared" si="953"/>
        <v>956.62121500000001</v>
      </c>
      <c r="Z896" s="20">
        <f t="shared" si="954"/>
        <v>956.62121500000001</v>
      </c>
      <c r="AA896" s="25">
        <f t="shared" si="955"/>
        <v>0</v>
      </c>
      <c r="AB896" s="25">
        <f t="shared" si="956"/>
        <v>2161.56</v>
      </c>
      <c r="AC896" s="25">
        <f t="shared" si="957"/>
        <v>2161.56</v>
      </c>
      <c r="AD896" s="25">
        <f t="shared" si="958"/>
        <v>0</v>
      </c>
      <c r="AE896" s="25">
        <f t="shared" si="959"/>
        <v>218.96602799999999</v>
      </c>
      <c r="AF896" s="25">
        <f t="shared" si="960"/>
        <v>218.96602799999999</v>
      </c>
      <c r="AG896" s="25">
        <f t="shared" si="961"/>
        <v>0</v>
      </c>
      <c r="AH896" s="25">
        <f t="shared" si="962"/>
        <v>1942.5939719999999</v>
      </c>
      <c r="AI896" s="25">
        <f t="shared" si="963"/>
        <v>1942.5939719999999</v>
      </c>
      <c r="AJ896" s="19" t="s">
        <v>52</v>
      </c>
    </row>
    <row r="897" spans="1:36" outlineLevel="3" x14ac:dyDescent="0.25">
      <c r="A897" s="102" t="s">
        <v>164</v>
      </c>
      <c r="B897" s="10"/>
      <c r="C897" s="10"/>
      <c r="N897" s="23">
        <f t="shared" si="944"/>
        <v>0</v>
      </c>
      <c r="O897" s="23">
        <f t="shared" si="945"/>
        <v>0</v>
      </c>
      <c r="P897" s="129"/>
      <c r="Q897" s="130">
        <v>0.1013</v>
      </c>
      <c r="R897" s="11">
        <f t="shared" si="946"/>
        <v>0</v>
      </c>
      <c r="S897" s="6">
        <f t="shared" si="947"/>
        <v>0</v>
      </c>
      <c r="T897" s="20">
        <f t="shared" si="948"/>
        <v>0</v>
      </c>
      <c r="U897" s="6">
        <f t="shared" si="949"/>
        <v>0</v>
      </c>
      <c r="V897" s="6">
        <f t="shared" si="950"/>
        <v>0</v>
      </c>
      <c r="W897" s="20">
        <f t="shared" si="951"/>
        <v>0</v>
      </c>
      <c r="X897" s="6">
        <f t="shared" si="952"/>
        <v>0</v>
      </c>
      <c r="Y897" s="6">
        <f t="shared" si="953"/>
        <v>0</v>
      </c>
      <c r="Z897" s="20">
        <f t="shared" si="954"/>
        <v>0</v>
      </c>
      <c r="AA897" s="25">
        <f t="shared" si="955"/>
        <v>0</v>
      </c>
      <c r="AB897" s="25">
        <f t="shared" si="956"/>
        <v>0</v>
      </c>
      <c r="AC897" s="25">
        <f t="shared" si="957"/>
        <v>0</v>
      </c>
      <c r="AD897" s="25">
        <f t="shared" si="958"/>
        <v>0</v>
      </c>
      <c r="AE897" s="25">
        <f t="shared" si="959"/>
        <v>0</v>
      </c>
      <c r="AF897" s="25">
        <f t="shared" si="960"/>
        <v>0</v>
      </c>
      <c r="AG897" s="25">
        <f t="shared" si="961"/>
        <v>0</v>
      </c>
      <c r="AH897" s="25">
        <f t="shared" si="962"/>
        <v>0</v>
      </c>
      <c r="AI897" s="25">
        <f t="shared" si="963"/>
        <v>0</v>
      </c>
      <c r="AJ897" s="19" t="s">
        <v>52</v>
      </c>
    </row>
    <row r="898" spans="1:36" outlineLevel="3" x14ac:dyDescent="0.25">
      <c r="A898" s="102" t="s">
        <v>164</v>
      </c>
      <c r="B898" s="101">
        <v>35811.360000000001</v>
      </c>
      <c r="C898" s="101">
        <v>35272</v>
      </c>
      <c r="N898" s="23">
        <f t="shared" si="944"/>
        <v>35272</v>
      </c>
      <c r="O898" s="23">
        <f t="shared" si="945"/>
        <v>71083.360000000001</v>
      </c>
      <c r="P898" s="129"/>
      <c r="Q898" s="130">
        <v>0.1013</v>
      </c>
      <c r="R898" s="11">
        <f t="shared" si="946"/>
        <v>0</v>
      </c>
      <c r="S898" s="6">
        <f t="shared" si="947"/>
        <v>35272</v>
      </c>
      <c r="T898" s="20">
        <f t="shared" si="948"/>
        <v>35272</v>
      </c>
      <c r="U898" s="6">
        <f t="shared" si="949"/>
        <v>0</v>
      </c>
      <c r="V898" s="6">
        <f t="shared" si="950"/>
        <v>3573.0536000000002</v>
      </c>
      <c r="W898" s="20">
        <f t="shared" si="951"/>
        <v>3573.0536000000002</v>
      </c>
      <c r="X898" s="6">
        <f t="shared" si="952"/>
        <v>0</v>
      </c>
      <c r="Y898" s="6">
        <f t="shared" si="953"/>
        <v>31698.946400000001</v>
      </c>
      <c r="Z898" s="20">
        <f t="shared" si="954"/>
        <v>31698.946400000001</v>
      </c>
      <c r="AA898" s="25">
        <f t="shared" si="955"/>
        <v>0</v>
      </c>
      <c r="AB898" s="25">
        <f t="shared" si="956"/>
        <v>71083.360000000001</v>
      </c>
      <c r="AC898" s="25">
        <f t="shared" si="957"/>
        <v>71083.360000000001</v>
      </c>
      <c r="AD898" s="25">
        <f t="shared" si="958"/>
        <v>0</v>
      </c>
      <c r="AE898" s="25">
        <f t="shared" si="959"/>
        <v>7200.7443680000006</v>
      </c>
      <c r="AF898" s="25">
        <f t="shared" si="960"/>
        <v>7200.7443680000006</v>
      </c>
      <c r="AG898" s="25">
        <f t="shared" si="961"/>
        <v>0</v>
      </c>
      <c r="AH898" s="25">
        <f t="shared" si="962"/>
        <v>63882.615632000001</v>
      </c>
      <c r="AI898" s="25">
        <f t="shared" si="963"/>
        <v>63882.615632000001</v>
      </c>
      <c r="AJ898" s="19" t="s">
        <v>52</v>
      </c>
    </row>
    <row r="899" spans="1:36" outlineLevel="3" x14ac:dyDescent="0.25">
      <c r="A899" s="102" t="s">
        <v>164</v>
      </c>
      <c r="B899" s="101">
        <v>73.72</v>
      </c>
      <c r="C899" s="101"/>
      <c r="N899" s="23">
        <f t="shared" si="944"/>
        <v>0</v>
      </c>
      <c r="O899" s="23">
        <f t="shared" si="945"/>
        <v>73.72</v>
      </c>
      <c r="P899" s="129"/>
      <c r="Q899" s="130">
        <v>0.1013</v>
      </c>
      <c r="R899" s="11">
        <f t="shared" si="946"/>
        <v>0</v>
      </c>
      <c r="S899" s="6">
        <f t="shared" si="947"/>
        <v>0</v>
      </c>
      <c r="T899" s="20">
        <f t="shared" si="948"/>
        <v>0</v>
      </c>
      <c r="U899" s="6">
        <f t="shared" si="949"/>
        <v>0</v>
      </c>
      <c r="V899" s="6">
        <f t="shared" si="950"/>
        <v>0</v>
      </c>
      <c r="W899" s="20">
        <f t="shared" si="951"/>
        <v>0</v>
      </c>
      <c r="X899" s="6">
        <f t="shared" si="952"/>
        <v>0</v>
      </c>
      <c r="Y899" s="6">
        <f t="shared" si="953"/>
        <v>0</v>
      </c>
      <c r="Z899" s="20">
        <f t="shared" si="954"/>
        <v>0</v>
      </c>
      <c r="AA899" s="25">
        <f t="shared" si="955"/>
        <v>0</v>
      </c>
      <c r="AB899" s="25">
        <f t="shared" si="956"/>
        <v>73.72</v>
      </c>
      <c r="AC899" s="25">
        <f t="shared" si="957"/>
        <v>73.72</v>
      </c>
      <c r="AD899" s="25">
        <f t="shared" si="958"/>
        <v>0</v>
      </c>
      <c r="AE899" s="25">
        <f t="shared" si="959"/>
        <v>7.4678360000000001</v>
      </c>
      <c r="AF899" s="25">
        <f t="shared" si="960"/>
        <v>7.4678360000000001</v>
      </c>
      <c r="AG899" s="25">
        <f t="shared" si="961"/>
        <v>0</v>
      </c>
      <c r="AH899" s="25">
        <f t="shared" si="962"/>
        <v>66.252163999999993</v>
      </c>
      <c r="AI899" s="25">
        <f t="shared" si="963"/>
        <v>66.252163999999993</v>
      </c>
      <c r="AJ899" s="19" t="s">
        <v>52</v>
      </c>
    </row>
    <row r="900" spans="1:36" outlineLevel="3" x14ac:dyDescent="0.25">
      <c r="A900" s="102" t="s">
        <v>164</v>
      </c>
      <c r="B900" s="101">
        <v>67254.350000000006</v>
      </c>
      <c r="C900" s="101">
        <v>28473.11</v>
      </c>
      <c r="N900" s="23">
        <f t="shared" si="944"/>
        <v>28473.11</v>
      </c>
      <c r="O900" s="23">
        <f t="shared" si="945"/>
        <v>95727.46</v>
      </c>
      <c r="P900" s="129"/>
      <c r="Q900" s="130">
        <v>0.1013</v>
      </c>
      <c r="R900" s="11">
        <f t="shared" si="946"/>
        <v>0</v>
      </c>
      <c r="S900" s="6">
        <f t="shared" si="947"/>
        <v>28473.11</v>
      </c>
      <c r="T900" s="20">
        <f t="shared" si="948"/>
        <v>28473.11</v>
      </c>
      <c r="U900" s="6">
        <f t="shared" si="949"/>
        <v>0</v>
      </c>
      <c r="V900" s="6">
        <f t="shared" si="950"/>
        <v>2884.326043</v>
      </c>
      <c r="W900" s="20">
        <f t="shared" si="951"/>
        <v>2884.326043</v>
      </c>
      <c r="X900" s="6">
        <f t="shared" si="952"/>
        <v>0</v>
      </c>
      <c r="Y900" s="6">
        <f t="shared" si="953"/>
        <v>25588.783957</v>
      </c>
      <c r="Z900" s="20">
        <f t="shared" si="954"/>
        <v>25588.783957</v>
      </c>
      <c r="AA900" s="25">
        <f t="shared" si="955"/>
        <v>0</v>
      </c>
      <c r="AB900" s="25">
        <f t="shared" si="956"/>
        <v>95727.46</v>
      </c>
      <c r="AC900" s="25">
        <f t="shared" si="957"/>
        <v>95727.46</v>
      </c>
      <c r="AD900" s="25">
        <f t="shared" si="958"/>
        <v>0</v>
      </c>
      <c r="AE900" s="25">
        <f t="shared" si="959"/>
        <v>9697.1916980000005</v>
      </c>
      <c r="AF900" s="25">
        <f t="shared" si="960"/>
        <v>9697.1916980000005</v>
      </c>
      <c r="AG900" s="25">
        <f t="shared" si="961"/>
        <v>0</v>
      </c>
      <c r="AH900" s="25">
        <f t="shared" si="962"/>
        <v>86030.268302000011</v>
      </c>
      <c r="AI900" s="25">
        <f t="shared" si="963"/>
        <v>86030.268302000011</v>
      </c>
      <c r="AJ900" s="19" t="s">
        <v>52</v>
      </c>
    </row>
    <row r="901" spans="1:36" outlineLevel="3" x14ac:dyDescent="0.25">
      <c r="A901" s="102" t="s">
        <v>164</v>
      </c>
      <c r="B901" s="101">
        <v>7874.13</v>
      </c>
      <c r="C901" s="101">
        <v>8921.18</v>
      </c>
      <c r="N901" s="23">
        <f t="shared" si="944"/>
        <v>8921.18</v>
      </c>
      <c r="O901" s="23">
        <f t="shared" si="945"/>
        <v>16795.310000000001</v>
      </c>
      <c r="P901" s="129"/>
      <c r="Q901" s="130">
        <v>0.1013</v>
      </c>
      <c r="R901" s="11">
        <f t="shared" si="946"/>
        <v>0</v>
      </c>
      <c r="S901" s="6">
        <f t="shared" si="947"/>
        <v>8921.18</v>
      </c>
      <c r="T901" s="20">
        <f t="shared" si="948"/>
        <v>8921.18</v>
      </c>
      <c r="U901" s="6">
        <f t="shared" si="949"/>
        <v>0</v>
      </c>
      <c r="V901" s="6">
        <f t="shared" si="950"/>
        <v>903.71553400000005</v>
      </c>
      <c r="W901" s="20">
        <f t="shared" si="951"/>
        <v>903.71553400000005</v>
      </c>
      <c r="X901" s="6">
        <f t="shared" si="952"/>
        <v>0</v>
      </c>
      <c r="Y901" s="6">
        <f t="shared" si="953"/>
        <v>8017.4644660000004</v>
      </c>
      <c r="Z901" s="20">
        <f t="shared" si="954"/>
        <v>8017.4644660000004</v>
      </c>
      <c r="AA901" s="25">
        <f t="shared" si="955"/>
        <v>0</v>
      </c>
      <c r="AB901" s="25">
        <f t="shared" si="956"/>
        <v>16795.310000000001</v>
      </c>
      <c r="AC901" s="25">
        <f t="shared" si="957"/>
        <v>16795.310000000001</v>
      </c>
      <c r="AD901" s="25">
        <f t="shared" si="958"/>
        <v>0</v>
      </c>
      <c r="AE901" s="25">
        <f t="shared" si="959"/>
        <v>1701.3649030000001</v>
      </c>
      <c r="AF901" s="25">
        <f t="shared" si="960"/>
        <v>1701.3649030000001</v>
      </c>
      <c r="AG901" s="25">
        <f t="shared" si="961"/>
        <v>0</v>
      </c>
      <c r="AH901" s="25">
        <f t="shared" si="962"/>
        <v>15093.945097000002</v>
      </c>
      <c r="AI901" s="25">
        <f t="shared" si="963"/>
        <v>15093.945097000002</v>
      </c>
      <c r="AJ901" s="19" t="s">
        <v>52</v>
      </c>
    </row>
    <row r="902" spans="1:36" outlineLevel="3" x14ac:dyDescent="0.25">
      <c r="A902" s="102" t="s">
        <v>164</v>
      </c>
      <c r="B902" s="101">
        <v>-56.41</v>
      </c>
      <c r="C902" s="101">
        <v>331.82</v>
      </c>
      <c r="N902" s="23">
        <f t="shared" si="944"/>
        <v>331.82</v>
      </c>
      <c r="O902" s="23">
        <f t="shared" si="945"/>
        <v>275.40999999999997</v>
      </c>
      <c r="P902" s="129"/>
      <c r="Q902" s="130">
        <v>0.1013</v>
      </c>
      <c r="R902" s="11">
        <f t="shared" si="946"/>
        <v>0</v>
      </c>
      <c r="S902" s="6">
        <f t="shared" si="947"/>
        <v>331.82</v>
      </c>
      <c r="T902" s="20">
        <f t="shared" si="948"/>
        <v>331.82</v>
      </c>
      <c r="U902" s="6">
        <f t="shared" si="949"/>
        <v>0</v>
      </c>
      <c r="V902" s="6">
        <f t="shared" si="950"/>
        <v>33.613365999999999</v>
      </c>
      <c r="W902" s="20">
        <f t="shared" si="951"/>
        <v>33.613365999999999</v>
      </c>
      <c r="X902" s="6">
        <f t="shared" si="952"/>
        <v>0</v>
      </c>
      <c r="Y902" s="6">
        <f t="shared" si="953"/>
        <v>298.20663400000001</v>
      </c>
      <c r="Z902" s="20">
        <f t="shared" si="954"/>
        <v>298.20663400000001</v>
      </c>
      <c r="AA902" s="25">
        <f t="shared" si="955"/>
        <v>0</v>
      </c>
      <c r="AB902" s="25">
        <f t="shared" si="956"/>
        <v>275.40999999999997</v>
      </c>
      <c r="AC902" s="25">
        <f t="shared" si="957"/>
        <v>275.40999999999997</v>
      </c>
      <c r="AD902" s="25">
        <f t="shared" si="958"/>
        <v>0</v>
      </c>
      <c r="AE902" s="25">
        <f t="shared" si="959"/>
        <v>27.899032999999996</v>
      </c>
      <c r="AF902" s="25">
        <f t="shared" si="960"/>
        <v>27.899032999999996</v>
      </c>
      <c r="AG902" s="25">
        <f t="shared" si="961"/>
        <v>0</v>
      </c>
      <c r="AH902" s="25">
        <f t="shared" si="962"/>
        <v>247.51096699999997</v>
      </c>
      <c r="AI902" s="25">
        <f t="shared" si="963"/>
        <v>247.51096699999997</v>
      </c>
      <c r="AJ902" s="19" t="s">
        <v>52</v>
      </c>
    </row>
    <row r="903" spans="1:36" outlineLevel="3" x14ac:dyDescent="0.25">
      <c r="A903" s="102" t="s">
        <v>164</v>
      </c>
      <c r="B903" s="101">
        <v>5325.39</v>
      </c>
      <c r="C903" s="101">
        <v>10426.540000000001</v>
      </c>
      <c r="N903" s="23">
        <f t="shared" si="944"/>
        <v>10426.540000000001</v>
      </c>
      <c r="O903" s="23">
        <f t="shared" si="945"/>
        <v>15751.93</v>
      </c>
      <c r="P903" s="129"/>
      <c r="Q903" s="130">
        <v>0.1013</v>
      </c>
      <c r="R903" s="11">
        <f t="shared" si="946"/>
        <v>0</v>
      </c>
      <c r="S903" s="6">
        <f t="shared" si="947"/>
        <v>10426.540000000001</v>
      </c>
      <c r="T903" s="20">
        <f t="shared" si="948"/>
        <v>10426.540000000001</v>
      </c>
      <c r="U903" s="6">
        <f t="shared" si="949"/>
        <v>0</v>
      </c>
      <c r="V903" s="6">
        <f t="shared" si="950"/>
        <v>1056.2085020000002</v>
      </c>
      <c r="W903" s="20">
        <f t="shared" si="951"/>
        <v>1056.2085020000002</v>
      </c>
      <c r="X903" s="6">
        <f t="shared" si="952"/>
        <v>0</v>
      </c>
      <c r="Y903" s="6">
        <f t="shared" si="953"/>
        <v>9370.3314980000014</v>
      </c>
      <c r="Z903" s="20">
        <f t="shared" si="954"/>
        <v>9370.3314980000014</v>
      </c>
      <c r="AA903" s="25">
        <f t="shared" si="955"/>
        <v>0</v>
      </c>
      <c r="AB903" s="25">
        <f t="shared" si="956"/>
        <v>15751.93</v>
      </c>
      <c r="AC903" s="25">
        <f t="shared" si="957"/>
        <v>15751.93</v>
      </c>
      <c r="AD903" s="25">
        <f t="shared" si="958"/>
        <v>0</v>
      </c>
      <c r="AE903" s="25">
        <f t="shared" si="959"/>
        <v>1595.670509</v>
      </c>
      <c r="AF903" s="25">
        <f t="shared" si="960"/>
        <v>1595.670509</v>
      </c>
      <c r="AG903" s="25">
        <f t="shared" si="961"/>
        <v>0</v>
      </c>
      <c r="AH903" s="25">
        <f t="shared" si="962"/>
        <v>14156.259491000001</v>
      </c>
      <c r="AI903" s="25">
        <f t="shared" si="963"/>
        <v>14156.259491000001</v>
      </c>
      <c r="AJ903" s="19" t="s">
        <v>52</v>
      </c>
    </row>
    <row r="904" spans="1:36" outlineLevel="3" x14ac:dyDescent="0.25">
      <c r="A904" s="102" t="s">
        <v>164</v>
      </c>
      <c r="B904" s="101">
        <v>165</v>
      </c>
      <c r="C904" s="101">
        <v>1753.4</v>
      </c>
      <c r="N904" s="23">
        <f t="shared" si="944"/>
        <v>1753.4</v>
      </c>
      <c r="O904" s="23">
        <f t="shared" si="945"/>
        <v>1918.4</v>
      </c>
      <c r="P904" s="129"/>
      <c r="Q904" s="130">
        <v>0.1013</v>
      </c>
      <c r="R904" s="11">
        <f t="shared" si="946"/>
        <v>0</v>
      </c>
      <c r="S904" s="6">
        <f t="shared" si="947"/>
        <v>1753.4</v>
      </c>
      <c r="T904" s="20">
        <f t="shared" si="948"/>
        <v>1753.4</v>
      </c>
      <c r="U904" s="6">
        <f t="shared" si="949"/>
        <v>0</v>
      </c>
      <c r="V904" s="6">
        <f t="shared" si="950"/>
        <v>177.61942000000002</v>
      </c>
      <c r="W904" s="20">
        <f t="shared" si="951"/>
        <v>177.61942000000002</v>
      </c>
      <c r="X904" s="6">
        <f t="shared" si="952"/>
        <v>0</v>
      </c>
      <c r="Y904" s="6">
        <f t="shared" si="953"/>
        <v>1575.7805800000001</v>
      </c>
      <c r="Z904" s="20">
        <f t="shared" si="954"/>
        <v>1575.7805800000001</v>
      </c>
      <c r="AA904" s="25">
        <f t="shared" si="955"/>
        <v>0</v>
      </c>
      <c r="AB904" s="25">
        <f t="shared" si="956"/>
        <v>1918.4</v>
      </c>
      <c r="AC904" s="25">
        <f t="shared" si="957"/>
        <v>1918.4</v>
      </c>
      <c r="AD904" s="25">
        <f t="shared" si="958"/>
        <v>0</v>
      </c>
      <c r="AE904" s="25">
        <f t="shared" si="959"/>
        <v>194.33392000000001</v>
      </c>
      <c r="AF904" s="25">
        <f t="shared" si="960"/>
        <v>194.33392000000001</v>
      </c>
      <c r="AG904" s="25">
        <f t="shared" si="961"/>
        <v>0</v>
      </c>
      <c r="AH904" s="25">
        <f t="shared" si="962"/>
        <v>1724.0660800000001</v>
      </c>
      <c r="AI904" s="25">
        <f t="shared" si="963"/>
        <v>1724.0660800000001</v>
      </c>
      <c r="AJ904" s="19" t="s">
        <v>52</v>
      </c>
    </row>
    <row r="905" spans="1:36" outlineLevel="3" x14ac:dyDescent="0.25">
      <c r="A905" s="102" t="s">
        <v>164</v>
      </c>
      <c r="B905" s="101">
        <v>438.17</v>
      </c>
      <c r="C905" s="101">
        <v>422.45</v>
      </c>
      <c r="N905" s="23">
        <f t="shared" si="944"/>
        <v>422.45</v>
      </c>
      <c r="O905" s="23">
        <f t="shared" si="945"/>
        <v>860.62</v>
      </c>
      <c r="P905" s="129"/>
      <c r="Q905" s="130">
        <v>0.1013</v>
      </c>
      <c r="R905" s="11">
        <f t="shared" si="946"/>
        <v>0</v>
      </c>
      <c r="S905" s="6">
        <f t="shared" si="947"/>
        <v>422.45</v>
      </c>
      <c r="T905" s="20">
        <f t="shared" si="948"/>
        <v>422.45</v>
      </c>
      <c r="U905" s="6">
        <f t="shared" si="949"/>
        <v>0</v>
      </c>
      <c r="V905" s="6">
        <f t="shared" si="950"/>
        <v>42.794184999999999</v>
      </c>
      <c r="W905" s="20">
        <f t="shared" si="951"/>
        <v>42.794184999999999</v>
      </c>
      <c r="X905" s="6">
        <f t="shared" si="952"/>
        <v>0</v>
      </c>
      <c r="Y905" s="6">
        <f t="shared" si="953"/>
        <v>379.65581499999996</v>
      </c>
      <c r="Z905" s="20">
        <f t="shared" si="954"/>
        <v>379.65581499999996</v>
      </c>
      <c r="AA905" s="25">
        <f t="shared" si="955"/>
        <v>0</v>
      </c>
      <c r="AB905" s="25">
        <f t="shared" si="956"/>
        <v>860.62</v>
      </c>
      <c r="AC905" s="25">
        <f t="shared" si="957"/>
        <v>860.62</v>
      </c>
      <c r="AD905" s="25">
        <f t="shared" si="958"/>
        <v>0</v>
      </c>
      <c r="AE905" s="25">
        <f t="shared" si="959"/>
        <v>87.180806000000004</v>
      </c>
      <c r="AF905" s="25">
        <f t="shared" si="960"/>
        <v>87.180806000000004</v>
      </c>
      <c r="AG905" s="25">
        <f t="shared" si="961"/>
        <v>0</v>
      </c>
      <c r="AH905" s="25">
        <f t="shared" si="962"/>
        <v>773.43919400000004</v>
      </c>
      <c r="AI905" s="25">
        <f t="shared" si="963"/>
        <v>773.43919400000004</v>
      </c>
      <c r="AJ905" s="19" t="s">
        <v>52</v>
      </c>
    </row>
    <row r="906" spans="1:36" outlineLevel="3" x14ac:dyDescent="0.25">
      <c r="A906" s="102" t="s">
        <v>164</v>
      </c>
      <c r="B906" s="101">
        <v>45387.82</v>
      </c>
      <c r="C906" s="101">
        <v>39899.519999999997</v>
      </c>
      <c r="N906" s="23">
        <f t="shared" si="944"/>
        <v>39899.519999999997</v>
      </c>
      <c r="O906" s="23">
        <f t="shared" si="945"/>
        <v>85287.34</v>
      </c>
      <c r="P906" s="129"/>
      <c r="Q906" s="130">
        <v>0.1013</v>
      </c>
      <c r="R906" s="11">
        <f t="shared" si="946"/>
        <v>0</v>
      </c>
      <c r="S906" s="6">
        <f t="shared" si="947"/>
        <v>39899.519999999997</v>
      </c>
      <c r="T906" s="20">
        <f t="shared" si="948"/>
        <v>39899.519999999997</v>
      </c>
      <c r="U906" s="6">
        <f t="shared" si="949"/>
        <v>0</v>
      </c>
      <c r="V906" s="6">
        <f t="shared" si="950"/>
        <v>4041.8213759999999</v>
      </c>
      <c r="W906" s="20">
        <f t="shared" si="951"/>
        <v>4041.8213759999999</v>
      </c>
      <c r="X906" s="6">
        <f t="shared" si="952"/>
        <v>0</v>
      </c>
      <c r="Y906" s="6">
        <f t="shared" si="953"/>
        <v>35857.698623999997</v>
      </c>
      <c r="Z906" s="20">
        <f t="shared" si="954"/>
        <v>35857.698623999997</v>
      </c>
      <c r="AA906" s="25">
        <f t="shared" si="955"/>
        <v>0</v>
      </c>
      <c r="AB906" s="25">
        <f t="shared" si="956"/>
        <v>85287.34</v>
      </c>
      <c r="AC906" s="25">
        <f t="shared" si="957"/>
        <v>85287.34</v>
      </c>
      <c r="AD906" s="25">
        <f t="shared" si="958"/>
        <v>0</v>
      </c>
      <c r="AE906" s="25">
        <f t="shared" si="959"/>
        <v>8639.6075419999997</v>
      </c>
      <c r="AF906" s="25">
        <f t="shared" si="960"/>
        <v>8639.6075419999997</v>
      </c>
      <c r="AG906" s="25">
        <f t="shared" si="961"/>
        <v>0</v>
      </c>
      <c r="AH906" s="25">
        <f t="shared" si="962"/>
        <v>76647.732457999999</v>
      </c>
      <c r="AI906" s="25">
        <f t="shared" si="963"/>
        <v>76647.732457999999</v>
      </c>
      <c r="AJ906" s="19" t="s">
        <v>52</v>
      </c>
    </row>
    <row r="907" spans="1:36" outlineLevel="3" x14ac:dyDescent="0.25">
      <c r="A907" s="102" t="s">
        <v>164</v>
      </c>
      <c r="B907" s="101">
        <v>100.91</v>
      </c>
      <c r="C907" s="101"/>
      <c r="N907" s="23">
        <f t="shared" si="944"/>
        <v>0</v>
      </c>
      <c r="O907" s="23">
        <f t="shared" si="945"/>
        <v>100.91</v>
      </c>
      <c r="P907" s="129"/>
      <c r="Q907" s="130">
        <v>0.1013</v>
      </c>
      <c r="R907" s="11">
        <f t="shared" si="946"/>
        <v>0</v>
      </c>
      <c r="S907" s="6">
        <f t="shared" si="947"/>
        <v>0</v>
      </c>
      <c r="T907" s="20">
        <f t="shared" si="948"/>
        <v>0</v>
      </c>
      <c r="U907" s="6">
        <f t="shared" si="949"/>
        <v>0</v>
      </c>
      <c r="V907" s="6">
        <f t="shared" si="950"/>
        <v>0</v>
      </c>
      <c r="W907" s="20">
        <f t="shared" si="951"/>
        <v>0</v>
      </c>
      <c r="X907" s="6">
        <f t="shared" si="952"/>
        <v>0</v>
      </c>
      <c r="Y907" s="6">
        <f t="shared" si="953"/>
        <v>0</v>
      </c>
      <c r="Z907" s="20">
        <f t="shared" si="954"/>
        <v>0</v>
      </c>
      <c r="AA907" s="25">
        <f t="shared" si="955"/>
        <v>0</v>
      </c>
      <c r="AB907" s="25">
        <f t="shared" si="956"/>
        <v>100.91</v>
      </c>
      <c r="AC907" s="25">
        <f t="shared" si="957"/>
        <v>100.91</v>
      </c>
      <c r="AD907" s="25">
        <f t="shared" si="958"/>
        <v>0</v>
      </c>
      <c r="AE907" s="25">
        <f t="shared" si="959"/>
        <v>10.222182999999999</v>
      </c>
      <c r="AF907" s="25">
        <f t="shared" si="960"/>
        <v>10.222182999999999</v>
      </c>
      <c r="AG907" s="25">
        <f t="shared" si="961"/>
        <v>0</v>
      </c>
      <c r="AH907" s="25">
        <f t="shared" si="962"/>
        <v>90.687816999999995</v>
      </c>
      <c r="AI907" s="25">
        <f t="shared" si="963"/>
        <v>90.687816999999995</v>
      </c>
      <c r="AJ907" s="19" t="s">
        <v>52</v>
      </c>
    </row>
    <row r="908" spans="1:36" outlineLevel="3" x14ac:dyDescent="0.25">
      <c r="A908" s="102" t="s">
        <v>164</v>
      </c>
      <c r="B908" s="101">
        <v>35.78</v>
      </c>
      <c r="C908" s="101"/>
      <c r="N908" s="23">
        <f t="shared" si="944"/>
        <v>0</v>
      </c>
      <c r="O908" s="23">
        <f t="shared" si="945"/>
        <v>35.78</v>
      </c>
      <c r="P908" s="129"/>
      <c r="Q908" s="130">
        <v>0.1013</v>
      </c>
      <c r="R908" s="11">
        <f t="shared" si="946"/>
        <v>0</v>
      </c>
      <c r="S908" s="6">
        <f t="shared" si="947"/>
        <v>0</v>
      </c>
      <c r="T908" s="20">
        <f t="shared" si="948"/>
        <v>0</v>
      </c>
      <c r="U908" s="6">
        <f t="shared" si="949"/>
        <v>0</v>
      </c>
      <c r="V908" s="6">
        <f t="shared" si="950"/>
        <v>0</v>
      </c>
      <c r="W908" s="20">
        <f t="shared" si="951"/>
        <v>0</v>
      </c>
      <c r="X908" s="6">
        <f t="shared" si="952"/>
        <v>0</v>
      </c>
      <c r="Y908" s="6">
        <f t="shared" si="953"/>
        <v>0</v>
      </c>
      <c r="Z908" s="20">
        <f t="shared" si="954"/>
        <v>0</v>
      </c>
      <c r="AA908" s="25">
        <f t="shared" si="955"/>
        <v>0</v>
      </c>
      <c r="AB908" s="25">
        <f t="shared" si="956"/>
        <v>35.78</v>
      </c>
      <c r="AC908" s="25">
        <f t="shared" si="957"/>
        <v>35.78</v>
      </c>
      <c r="AD908" s="25">
        <f t="shared" si="958"/>
        <v>0</v>
      </c>
      <c r="AE908" s="25">
        <f t="shared" si="959"/>
        <v>3.624514</v>
      </c>
      <c r="AF908" s="25">
        <f t="shared" si="960"/>
        <v>3.624514</v>
      </c>
      <c r="AG908" s="25">
        <f t="shared" si="961"/>
        <v>0</v>
      </c>
      <c r="AH908" s="25">
        <f t="shared" si="962"/>
        <v>32.155486000000003</v>
      </c>
      <c r="AI908" s="25">
        <f t="shared" si="963"/>
        <v>32.155486000000003</v>
      </c>
      <c r="AJ908" s="19" t="s">
        <v>52</v>
      </c>
    </row>
    <row r="909" spans="1:36" outlineLevel="3" x14ac:dyDescent="0.25">
      <c r="A909" s="102" t="s">
        <v>164</v>
      </c>
      <c r="B909" s="101">
        <v>1420.71</v>
      </c>
      <c r="C909" s="101">
        <v>1620.59</v>
      </c>
      <c r="N909" s="23">
        <f t="shared" si="944"/>
        <v>1620.59</v>
      </c>
      <c r="O909" s="23">
        <f t="shared" si="945"/>
        <v>3041.3</v>
      </c>
      <c r="P909" s="129"/>
      <c r="Q909" s="130">
        <v>0.1013</v>
      </c>
      <c r="R909" s="11">
        <f t="shared" si="946"/>
        <v>0</v>
      </c>
      <c r="S909" s="6">
        <f t="shared" si="947"/>
        <v>1620.59</v>
      </c>
      <c r="T909" s="20">
        <f t="shared" si="948"/>
        <v>1620.59</v>
      </c>
      <c r="U909" s="6">
        <f t="shared" si="949"/>
        <v>0</v>
      </c>
      <c r="V909" s="6">
        <f t="shared" si="950"/>
        <v>164.16576699999999</v>
      </c>
      <c r="W909" s="20">
        <f t="shared" si="951"/>
        <v>164.16576699999999</v>
      </c>
      <c r="X909" s="6">
        <f t="shared" si="952"/>
        <v>0</v>
      </c>
      <c r="Y909" s="6">
        <f t="shared" si="953"/>
        <v>1456.424233</v>
      </c>
      <c r="Z909" s="20">
        <f t="shared" si="954"/>
        <v>1456.424233</v>
      </c>
      <c r="AA909" s="25">
        <f t="shared" si="955"/>
        <v>0</v>
      </c>
      <c r="AB909" s="25">
        <f t="shared" si="956"/>
        <v>3041.3</v>
      </c>
      <c r="AC909" s="25">
        <f t="shared" si="957"/>
        <v>3041.3</v>
      </c>
      <c r="AD909" s="25">
        <f t="shared" si="958"/>
        <v>0</v>
      </c>
      <c r="AE909" s="25">
        <f t="shared" si="959"/>
        <v>308.08369000000005</v>
      </c>
      <c r="AF909" s="25">
        <f t="shared" si="960"/>
        <v>308.08369000000005</v>
      </c>
      <c r="AG909" s="25">
        <f t="shared" si="961"/>
        <v>0</v>
      </c>
      <c r="AH909" s="25">
        <f t="shared" si="962"/>
        <v>2733.2163100000002</v>
      </c>
      <c r="AI909" s="25">
        <f t="shared" si="963"/>
        <v>2733.2163100000002</v>
      </c>
      <c r="AJ909" s="19" t="s">
        <v>52</v>
      </c>
    </row>
    <row r="910" spans="1:36" outlineLevel="3" x14ac:dyDescent="0.25">
      <c r="A910" s="102" t="s">
        <v>164</v>
      </c>
      <c r="B910" s="101"/>
      <c r="C910" s="101">
        <v>3000</v>
      </c>
      <c r="N910" s="23">
        <f t="shared" si="944"/>
        <v>3000</v>
      </c>
      <c r="O910" s="23">
        <f t="shared" si="945"/>
        <v>3000</v>
      </c>
      <c r="P910" s="129"/>
      <c r="Q910" s="130">
        <v>0.1013</v>
      </c>
      <c r="R910" s="11">
        <f t="shared" si="946"/>
        <v>0</v>
      </c>
      <c r="S910" s="6">
        <f t="shared" si="947"/>
        <v>3000</v>
      </c>
      <c r="T910" s="20">
        <f t="shared" si="948"/>
        <v>3000</v>
      </c>
      <c r="U910" s="6">
        <f t="shared" si="949"/>
        <v>0</v>
      </c>
      <c r="V910" s="6">
        <f t="shared" si="950"/>
        <v>303.89999999999998</v>
      </c>
      <c r="W910" s="20">
        <f t="shared" si="951"/>
        <v>303.89999999999998</v>
      </c>
      <c r="X910" s="6">
        <f t="shared" si="952"/>
        <v>0</v>
      </c>
      <c r="Y910" s="6">
        <f t="shared" si="953"/>
        <v>2696.1</v>
      </c>
      <c r="Z910" s="20">
        <f t="shared" si="954"/>
        <v>2696.1</v>
      </c>
      <c r="AA910" s="25">
        <f t="shared" si="955"/>
        <v>0</v>
      </c>
      <c r="AB910" s="25">
        <f t="shared" si="956"/>
        <v>3000</v>
      </c>
      <c r="AC910" s="25">
        <f t="shared" si="957"/>
        <v>3000</v>
      </c>
      <c r="AD910" s="25">
        <f t="shared" si="958"/>
        <v>0</v>
      </c>
      <c r="AE910" s="25">
        <f t="shared" si="959"/>
        <v>303.89999999999998</v>
      </c>
      <c r="AF910" s="25">
        <f t="shared" si="960"/>
        <v>303.89999999999998</v>
      </c>
      <c r="AG910" s="25">
        <f t="shared" si="961"/>
        <v>0</v>
      </c>
      <c r="AH910" s="25">
        <f t="shared" si="962"/>
        <v>2696.1</v>
      </c>
      <c r="AI910" s="25">
        <f t="shared" si="963"/>
        <v>2696.1</v>
      </c>
      <c r="AJ910" s="19" t="s">
        <v>52</v>
      </c>
    </row>
    <row r="911" spans="1:36" outlineLevel="3" x14ac:dyDescent="0.25">
      <c r="A911" s="102" t="s">
        <v>164</v>
      </c>
      <c r="B911">
        <v>0.1</v>
      </c>
      <c r="N911" s="109">
        <f t="shared" si="944"/>
        <v>0</v>
      </c>
      <c r="O911" s="109">
        <f t="shared" si="945"/>
        <v>0.1</v>
      </c>
      <c r="P911" s="129"/>
      <c r="Q911" s="130">
        <v>0.1013</v>
      </c>
      <c r="R911" s="11">
        <f t="shared" si="946"/>
        <v>0</v>
      </c>
      <c r="S911" s="6">
        <f t="shared" si="947"/>
        <v>0</v>
      </c>
      <c r="T911" s="20">
        <f t="shared" si="948"/>
        <v>0</v>
      </c>
      <c r="U911" s="6">
        <f t="shared" si="949"/>
        <v>0</v>
      </c>
      <c r="V911" s="6">
        <f t="shared" si="950"/>
        <v>0</v>
      </c>
      <c r="W911" s="20">
        <f t="shared" si="951"/>
        <v>0</v>
      </c>
      <c r="X911" s="6">
        <f t="shared" si="952"/>
        <v>0</v>
      </c>
      <c r="Y911" s="6">
        <f t="shared" si="953"/>
        <v>0</v>
      </c>
      <c r="Z911" s="20">
        <f t="shared" si="954"/>
        <v>0</v>
      </c>
      <c r="AA911" s="25">
        <f t="shared" si="955"/>
        <v>0</v>
      </c>
      <c r="AB911" s="25">
        <f t="shared" si="956"/>
        <v>0.1</v>
      </c>
      <c r="AC911" s="25">
        <f t="shared" si="957"/>
        <v>0.1</v>
      </c>
      <c r="AD911" s="25">
        <f t="shared" si="958"/>
        <v>0</v>
      </c>
      <c r="AE911" s="25">
        <f t="shared" si="959"/>
        <v>1.013E-2</v>
      </c>
      <c r="AF911" s="25">
        <f t="shared" si="960"/>
        <v>1.013E-2</v>
      </c>
      <c r="AG911" s="25">
        <f t="shared" si="961"/>
        <v>0</v>
      </c>
      <c r="AH911" s="25">
        <f t="shared" si="962"/>
        <v>8.9870000000000005E-2</v>
      </c>
      <c r="AI911" s="25">
        <f t="shared" si="963"/>
        <v>8.9870000000000005E-2</v>
      </c>
      <c r="AJ911" s="19" t="s">
        <v>52</v>
      </c>
    </row>
    <row r="912" spans="1:36" outlineLevel="3" x14ac:dyDescent="0.25">
      <c r="A912" s="102" t="s">
        <v>164</v>
      </c>
      <c r="B912">
        <v>54435.51</v>
      </c>
      <c r="C912">
        <v>52132.81</v>
      </c>
      <c r="N912" s="109">
        <f t="shared" si="944"/>
        <v>52132.81</v>
      </c>
      <c r="O912" s="109">
        <f t="shared" si="945"/>
        <v>106568.32000000001</v>
      </c>
      <c r="P912" s="129"/>
      <c r="Q912" s="130">
        <v>0.1013</v>
      </c>
      <c r="R912" s="11">
        <f t="shared" si="946"/>
        <v>0</v>
      </c>
      <c r="S912" s="6">
        <f t="shared" si="947"/>
        <v>52132.81</v>
      </c>
      <c r="T912" s="20">
        <f t="shared" si="948"/>
        <v>52132.81</v>
      </c>
      <c r="U912" s="6">
        <f t="shared" si="949"/>
        <v>0</v>
      </c>
      <c r="V912" s="6">
        <f t="shared" si="950"/>
        <v>5281.0536529999999</v>
      </c>
      <c r="W912" s="20">
        <f t="shared" si="951"/>
        <v>5281.0536529999999</v>
      </c>
      <c r="X912" s="6">
        <f t="shared" si="952"/>
        <v>0</v>
      </c>
      <c r="Y912" s="6">
        <f t="shared" si="953"/>
        <v>46851.756346999995</v>
      </c>
      <c r="Z912" s="20">
        <f t="shared" si="954"/>
        <v>46851.756346999995</v>
      </c>
      <c r="AA912" s="25">
        <f t="shared" si="955"/>
        <v>0</v>
      </c>
      <c r="AB912" s="25">
        <f t="shared" si="956"/>
        <v>106568.32000000001</v>
      </c>
      <c r="AC912" s="25">
        <f t="shared" si="957"/>
        <v>106568.32000000001</v>
      </c>
      <c r="AD912" s="25">
        <f t="shared" si="958"/>
        <v>0</v>
      </c>
      <c r="AE912" s="25">
        <f t="shared" si="959"/>
        <v>10795.370816000001</v>
      </c>
      <c r="AF912" s="25">
        <f t="shared" si="960"/>
        <v>10795.370816000001</v>
      </c>
      <c r="AG912" s="25">
        <f t="shared" si="961"/>
        <v>0</v>
      </c>
      <c r="AH912" s="25">
        <f t="shared" si="962"/>
        <v>95772.949184000012</v>
      </c>
      <c r="AI912" s="25">
        <f t="shared" si="963"/>
        <v>95772.949184000012</v>
      </c>
      <c r="AJ912" s="19" t="s">
        <v>52</v>
      </c>
    </row>
    <row r="913" spans="1:36" outlineLevel="2" x14ac:dyDescent="0.25">
      <c r="A913" s="102"/>
      <c r="B913" s="101"/>
      <c r="C913" s="101"/>
      <c r="D913" s="101"/>
      <c r="E913" s="101"/>
      <c r="F913" s="101"/>
      <c r="G913" s="101"/>
      <c r="H913" s="101"/>
      <c r="I913" s="101"/>
      <c r="J913" s="101"/>
      <c r="K913" s="101"/>
      <c r="L913" s="101"/>
      <c r="M913" s="101"/>
      <c r="N913" s="109"/>
      <c r="O913" s="109"/>
      <c r="P913" s="129"/>
      <c r="Q913" s="130"/>
      <c r="R913" s="11">
        <f t="shared" ref="R913:Z913" si="964">SUBTOTAL(9,R891:R912)</f>
        <v>0</v>
      </c>
      <c r="S913" s="6">
        <f t="shared" si="964"/>
        <v>183260.16</v>
      </c>
      <c r="T913" s="20">
        <f t="shared" si="964"/>
        <v>183260.16</v>
      </c>
      <c r="U913" s="6">
        <f t="shared" si="964"/>
        <v>0</v>
      </c>
      <c r="V913" s="6">
        <f t="shared" si="964"/>
        <v>18564.254208000002</v>
      </c>
      <c r="W913" s="20">
        <f t="shared" si="964"/>
        <v>18564.254208000002</v>
      </c>
      <c r="X913" s="6">
        <f t="shared" si="964"/>
        <v>0</v>
      </c>
      <c r="Y913" s="6">
        <f t="shared" si="964"/>
        <v>164695.90579200001</v>
      </c>
      <c r="Z913" s="20">
        <f t="shared" si="964"/>
        <v>164695.90579200001</v>
      </c>
      <c r="AA913" s="25"/>
      <c r="AB913" s="25"/>
      <c r="AC913" s="25"/>
      <c r="AD913" s="25"/>
      <c r="AE913" s="25"/>
      <c r="AF913" s="25"/>
      <c r="AG913" s="25"/>
      <c r="AH913" s="25"/>
      <c r="AI913" s="25"/>
      <c r="AJ913" s="131" t="s">
        <v>268</v>
      </c>
    </row>
    <row r="914" spans="1:36" outlineLevel="3" x14ac:dyDescent="0.25">
      <c r="A914" s="102" t="s">
        <v>164</v>
      </c>
      <c r="B914">
        <v>1437.09</v>
      </c>
      <c r="C914">
        <v>1436.48</v>
      </c>
      <c r="N914" s="109">
        <f>C914</f>
        <v>1436.48</v>
      </c>
      <c r="O914" s="109">
        <f>SUM(B914:M914)</f>
        <v>2873.5699999999997</v>
      </c>
      <c r="P914" s="129"/>
      <c r="Q914" s="130">
        <v>0.1487</v>
      </c>
      <c r="R914" s="11">
        <f>IF(LEFT(AJ914,6)="Direct",N914,0)</f>
        <v>0</v>
      </c>
      <c r="S914" s="6">
        <f>N914-R914</f>
        <v>1436.48</v>
      </c>
      <c r="T914" s="20">
        <f>R914+S914</f>
        <v>1436.48</v>
      </c>
      <c r="U914" s="6">
        <f>IF(LEFT(AJ914,9)="direct-wa", N914,0)</f>
        <v>0</v>
      </c>
      <c r="V914" s="6">
        <f>IF(AJ914="direct-wa",0,N914*Q914)</f>
        <v>213.60457600000001</v>
      </c>
      <c r="W914" s="20">
        <f>U914+V914</f>
        <v>213.60457600000001</v>
      </c>
      <c r="X914" s="6">
        <f>IF(LEFT(AJ914,9)="direct-or",N914,0)</f>
        <v>0</v>
      </c>
      <c r="Y914" s="6">
        <f>S914-V914</f>
        <v>1222.8754240000001</v>
      </c>
      <c r="Z914" s="20">
        <f>X914+Y914</f>
        <v>1222.8754240000001</v>
      </c>
      <c r="AA914" s="25">
        <f>IF(LEFT(AJ914,6)="Direct",O914,0)</f>
        <v>0</v>
      </c>
      <c r="AB914" s="25">
        <f>O914-AA914</f>
        <v>2873.5699999999997</v>
      </c>
      <c r="AC914" s="25">
        <f>AA914+AB914</f>
        <v>2873.5699999999997</v>
      </c>
      <c r="AD914" s="25">
        <f>IF(LEFT(AJ914,9)="direct-wa", O914,0)</f>
        <v>0</v>
      </c>
      <c r="AE914" s="25">
        <f>IF(AJ914="direct-wa",0,O914*Q914)</f>
        <v>427.29985899999997</v>
      </c>
      <c r="AF914" s="25">
        <f>AD914+AE914</f>
        <v>427.29985899999997</v>
      </c>
      <c r="AG914" s="25">
        <f>IF(LEFT(AJ914,9)="direct-or",O914,0)</f>
        <v>0</v>
      </c>
      <c r="AH914" s="25">
        <f>AB914-AE914</f>
        <v>2446.270141</v>
      </c>
      <c r="AI914" s="25">
        <f>AG914+AH914</f>
        <v>2446.270141</v>
      </c>
      <c r="AJ914" s="19" t="s">
        <v>69</v>
      </c>
    </row>
    <row r="915" spans="1:36" outlineLevel="3" x14ac:dyDescent="0.25">
      <c r="A915" s="102" t="s">
        <v>164</v>
      </c>
      <c r="B915">
        <v>2244.87</v>
      </c>
      <c r="C915">
        <v>2137.65</v>
      </c>
      <c r="N915" s="109">
        <f>C915</f>
        <v>2137.65</v>
      </c>
      <c r="O915" s="109">
        <f>SUM(B915:M915)</f>
        <v>4382.5200000000004</v>
      </c>
      <c r="P915" s="129"/>
      <c r="Q915" s="130">
        <v>0.1487</v>
      </c>
      <c r="R915" s="11">
        <f>IF(LEFT(AJ915,6)="Direct",N915,0)</f>
        <v>0</v>
      </c>
      <c r="S915" s="6">
        <f>N915-R915</f>
        <v>2137.65</v>
      </c>
      <c r="T915" s="20">
        <f>R915+S915</f>
        <v>2137.65</v>
      </c>
      <c r="U915" s="6">
        <f>IF(LEFT(AJ915,9)="direct-wa", N915,0)</f>
        <v>0</v>
      </c>
      <c r="V915" s="6">
        <f>IF(AJ915="direct-wa",0,N915*Q915)</f>
        <v>317.86855500000001</v>
      </c>
      <c r="W915" s="20">
        <f>U915+V915</f>
        <v>317.86855500000001</v>
      </c>
      <c r="X915" s="6">
        <f>IF(LEFT(AJ915,9)="direct-or",N915,0)</f>
        <v>0</v>
      </c>
      <c r="Y915" s="6">
        <f>S915-V915</f>
        <v>1819.7814450000001</v>
      </c>
      <c r="Z915" s="20">
        <f>X915+Y915</f>
        <v>1819.7814450000001</v>
      </c>
      <c r="AA915" s="25">
        <f>IF(LEFT(AJ915,6)="Direct",O915,0)</f>
        <v>0</v>
      </c>
      <c r="AB915" s="25">
        <f>O915-AA915</f>
        <v>4382.5200000000004</v>
      </c>
      <c r="AC915" s="25">
        <f>AA915+AB915</f>
        <v>4382.5200000000004</v>
      </c>
      <c r="AD915" s="25">
        <f>IF(LEFT(AJ915,9)="direct-wa", O915,0)</f>
        <v>0</v>
      </c>
      <c r="AE915" s="25">
        <f>IF(AJ915="direct-wa",0,O915*Q915)</f>
        <v>651.68072400000005</v>
      </c>
      <c r="AF915" s="25">
        <f>AD915+AE915</f>
        <v>651.68072400000005</v>
      </c>
      <c r="AG915" s="25">
        <f>IF(LEFT(AJ915,9)="direct-or",O915,0)</f>
        <v>0</v>
      </c>
      <c r="AH915" s="25">
        <f>AB915-AE915</f>
        <v>3730.8392760000006</v>
      </c>
      <c r="AI915" s="25">
        <f>AG915+AH915</f>
        <v>3730.8392760000006</v>
      </c>
      <c r="AJ915" s="19" t="s">
        <v>69</v>
      </c>
    </row>
    <row r="916" spans="1:36" outlineLevel="2" x14ac:dyDescent="0.25">
      <c r="A916" s="102"/>
      <c r="B916" s="101"/>
      <c r="C916" s="101"/>
      <c r="D916" s="101"/>
      <c r="E916" s="101"/>
      <c r="F916" s="101"/>
      <c r="G916" s="101"/>
      <c r="H916" s="101"/>
      <c r="I916" s="101"/>
      <c r="J916" s="101"/>
      <c r="K916" s="101"/>
      <c r="L916" s="101"/>
      <c r="M916" s="101"/>
      <c r="N916" s="109"/>
      <c r="O916" s="109"/>
      <c r="P916" s="129"/>
      <c r="Q916" s="130"/>
      <c r="R916" s="11">
        <f t="shared" ref="R916:Z916" si="965">SUBTOTAL(9,R914:R915)</f>
        <v>0</v>
      </c>
      <c r="S916" s="6">
        <f t="shared" si="965"/>
        <v>3574.13</v>
      </c>
      <c r="T916" s="20">
        <f t="shared" si="965"/>
        <v>3574.13</v>
      </c>
      <c r="U916" s="6">
        <f t="shared" si="965"/>
        <v>0</v>
      </c>
      <c r="V916" s="6">
        <f t="shared" si="965"/>
        <v>531.47313099999997</v>
      </c>
      <c r="W916" s="20">
        <f t="shared" si="965"/>
        <v>531.47313099999997</v>
      </c>
      <c r="X916" s="6">
        <f t="shared" si="965"/>
        <v>0</v>
      </c>
      <c r="Y916" s="6">
        <f t="shared" si="965"/>
        <v>3042.6568690000004</v>
      </c>
      <c r="Z916" s="20">
        <f t="shared" si="965"/>
        <v>3042.6568690000004</v>
      </c>
      <c r="AA916" s="25"/>
      <c r="AB916" s="25"/>
      <c r="AC916" s="25"/>
      <c r="AD916" s="25"/>
      <c r="AE916" s="25"/>
      <c r="AF916" s="25"/>
      <c r="AG916" s="25"/>
      <c r="AH916" s="25"/>
      <c r="AI916" s="25"/>
      <c r="AJ916" s="131" t="s">
        <v>287</v>
      </c>
    </row>
    <row r="917" spans="1:36" outlineLevel="3" x14ac:dyDescent="0.25">
      <c r="A917" s="102" t="s">
        <v>164</v>
      </c>
      <c r="B917" s="108">
        <v>9419.7000000000007</v>
      </c>
      <c r="C917" s="108">
        <v>10941.85</v>
      </c>
      <c r="N917" s="109">
        <f t="shared" ref="N917:N923" si="966">C917</f>
        <v>10941.85</v>
      </c>
      <c r="O917" s="109">
        <f t="shared" ref="O917:O923" si="967">SUM(B917:M917)</f>
        <v>20361.550000000003</v>
      </c>
      <c r="P917" s="129"/>
      <c r="Q917" s="130">
        <v>0.1086</v>
      </c>
      <c r="R917" s="11">
        <f t="shared" ref="R917:R923" si="968">IF(LEFT(AJ917,6)="Direct",N917,0)</f>
        <v>0</v>
      </c>
      <c r="S917" s="6">
        <f t="shared" ref="S917:S923" si="969">N917-R917</f>
        <v>10941.85</v>
      </c>
      <c r="T917" s="20">
        <f t="shared" ref="T917:T923" si="970">R917+S917</f>
        <v>10941.85</v>
      </c>
      <c r="U917" s="6">
        <f t="shared" ref="U917:U923" si="971">IF(LEFT(AJ917,9)="direct-wa", N917,0)</f>
        <v>0</v>
      </c>
      <c r="V917" s="6">
        <f t="shared" ref="V917:V923" si="972">IF(AJ917="direct-wa",0,N917*Q917)</f>
        <v>1188.2849100000001</v>
      </c>
      <c r="W917" s="20">
        <f t="shared" ref="W917:W923" si="973">U917+V917</f>
        <v>1188.2849100000001</v>
      </c>
      <c r="X917" s="6">
        <f t="shared" ref="X917:X923" si="974">IF(LEFT(AJ917,9)="direct-or",N917,0)</f>
        <v>0</v>
      </c>
      <c r="Y917" s="6">
        <f t="shared" ref="Y917:Y923" si="975">S917-V917</f>
        <v>9753.5650900000001</v>
      </c>
      <c r="Z917" s="20">
        <f t="shared" ref="Z917:Z923" si="976">X917+Y917</f>
        <v>9753.5650900000001</v>
      </c>
      <c r="AA917" s="25">
        <f t="shared" ref="AA917:AA923" si="977">IF(LEFT(AJ917,6)="Direct",O917,0)</f>
        <v>0</v>
      </c>
      <c r="AB917" s="25">
        <f t="shared" ref="AB917:AB923" si="978">O917-AA917</f>
        <v>20361.550000000003</v>
      </c>
      <c r="AC917" s="25">
        <f t="shared" ref="AC917:AC923" si="979">AA917+AB917</f>
        <v>20361.550000000003</v>
      </c>
      <c r="AD917" s="25">
        <f t="shared" ref="AD917:AD923" si="980">IF(LEFT(AJ917,9)="direct-wa", O917,0)</f>
        <v>0</v>
      </c>
      <c r="AE917" s="25">
        <f t="shared" ref="AE917:AE923" si="981">IF(AJ917="direct-wa",0,O917*Q917)</f>
        <v>2211.2643300000004</v>
      </c>
      <c r="AF917" s="25">
        <f t="shared" ref="AF917:AF923" si="982">AD917+AE917</f>
        <v>2211.2643300000004</v>
      </c>
      <c r="AG917" s="25">
        <f t="shared" ref="AG917:AG923" si="983">IF(LEFT(AJ917,9)="direct-or",O917,0)</f>
        <v>0</v>
      </c>
      <c r="AH917" s="25">
        <f t="shared" ref="AH917:AH923" si="984">AB917-AE917</f>
        <v>18150.285670000001</v>
      </c>
      <c r="AI917" s="25">
        <f t="shared" ref="AI917:AI923" si="985">AG917+AH917</f>
        <v>18150.285670000001</v>
      </c>
      <c r="AJ917" s="19" t="s">
        <v>60</v>
      </c>
    </row>
    <row r="918" spans="1:36" outlineLevel="3" x14ac:dyDescent="0.25">
      <c r="A918" s="102" t="s">
        <v>164</v>
      </c>
      <c r="B918" s="108"/>
      <c r="C918" s="108"/>
      <c r="N918" s="109">
        <f t="shared" si="966"/>
        <v>0</v>
      </c>
      <c r="O918" s="109">
        <f t="shared" si="967"/>
        <v>0</v>
      </c>
      <c r="P918" s="129"/>
      <c r="Q918" s="130">
        <v>0.1086</v>
      </c>
      <c r="R918" s="11">
        <f t="shared" si="968"/>
        <v>0</v>
      </c>
      <c r="S918" s="6">
        <f t="shared" si="969"/>
        <v>0</v>
      </c>
      <c r="T918" s="20">
        <f t="shared" si="970"/>
        <v>0</v>
      </c>
      <c r="U918" s="6">
        <f t="shared" si="971"/>
        <v>0</v>
      </c>
      <c r="V918" s="6">
        <f t="shared" si="972"/>
        <v>0</v>
      </c>
      <c r="W918" s="20">
        <f t="shared" si="973"/>
        <v>0</v>
      </c>
      <c r="X918" s="6">
        <f t="shared" si="974"/>
        <v>0</v>
      </c>
      <c r="Y918" s="6">
        <f t="shared" si="975"/>
        <v>0</v>
      </c>
      <c r="Z918" s="20">
        <f t="shared" si="976"/>
        <v>0</v>
      </c>
      <c r="AA918" s="25">
        <f t="shared" si="977"/>
        <v>0</v>
      </c>
      <c r="AB918" s="25">
        <f t="shared" si="978"/>
        <v>0</v>
      </c>
      <c r="AC918" s="25">
        <f t="shared" si="979"/>
        <v>0</v>
      </c>
      <c r="AD918" s="25">
        <f t="shared" si="980"/>
        <v>0</v>
      </c>
      <c r="AE918" s="25">
        <f t="shared" si="981"/>
        <v>0</v>
      </c>
      <c r="AF918" s="25">
        <f t="shared" si="982"/>
        <v>0</v>
      </c>
      <c r="AG918" s="25">
        <f t="shared" si="983"/>
        <v>0</v>
      </c>
      <c r="AH918" s="25">
        <f t="shared" si="984"/>
        <v>0</v>
      </c>
      <c r="AI918" s="25">
        <f t="shared" si="985"/>
        <v>0</v>
      </c>
      <c r="AJ918" s="19" t="s">
        <v>60</v>
      </c>
    </row>
    <row r="919" spans="1:36" outlineLevel="3" x14ac:dyDescent="0.25">
      <c r="A919" s="102" t="s">
        <v>164</v>
      </c>
      <c r="B919" s="108">
        <v>3501.81</v>
      </c>
      <c r="C919" s="108">
        <v>2383.41</v>
      </c>
      <c r="N919" s="109">
        <f t="shared" si="966"/>
        <v>2383.41</v>
      </c>
      <c r="O919" s="109">
        <f t="shared" si="967"/>
        <v>5885.2199999999993</v>
      </c>
      <c r="P919" s="129"/>
      <c r="Q919" s="130">
        <v>0.1086</v>
      </c>
      <c r="R919" s="11">
        <f t="shared" si="968"/>
        <v>0</v>
      </c>
      <c r="S919" s="6">
        <f t="shared" si="969"/>
        <v>2383.41</v>
      </c>
      <c r="T919" s="20">
        <f t="shared" si="970"/>
        <v>2383.41</v>
      </c>
      <c r="U919" s="6">
        <f t="shared" si="971"/>
        <v>0</v>
      </c>
      <c r="V919" s="6">
        <f t="shared" si="972"/>
        <v>258.838326</v>
      </c>
      <c r="W919" s="20">
        <f t="shared" si="973"/>
        <v>258.838326</v>
      </c>
      <c r="X919" s="6">
        <f t="shared" si="974"/>
        <v>0</v>
      </c>
      <c r="Y919" s="6">
        <f t="shared" si="975"/>
        <v>2124.5716739999998</v>
      </c>
      <c r="Z919" s="20">
        <f t="shared" si="976"/>
        <v>2124.5716739999998</v>
      </c>
      <c r="AA919" s="25">
        <f t="shared" si="977"/>
        <v>0</v>
      </c>
      <c r="AB919" s="25">
        <f t="shared" si="978"/>
        <v>5885.2199999999993</v>
      </c>
      <c r="AC919" s="25">
        <f t="shared" si="979"/>
        <v>5885.2199999999993</v>
      </c>
      <c r="AD919" s="25">
        <f t="shared" si="980"/>
        <v>0</v>
      </c>
      <c r="AE919" s="25">
        <f t="shared" si="981"/>
        <v>639.13489199999992</v>
      </c>
      <c r="AF919" s="25">
        <f t="shared" si="982"/>
        <v>639.13489199999992</v>
      </c>
      <c r="AG919" s="25">
        <f t="shared" si="983"/>
        <v>0</v>
      </c>
      <c r="AH919" s="25">
        <f t="shared" si="984"/>
        <v>5246.0851079999993</v>
      </c>
      <c r="AI919" s="25">
        <f t="shared" si="985"/>
        <v>5246.0851079999993</v>
      </c>
      <c r="AJ919" s="19" t="s">
        <v>60</v>
      </c>
    </row>
    <row r="920" spans="1:36" outlineLevel="3" x14ac:dyDescent="0.25">
      <c r="A920" s="102" t="s">
        <v>164</v>
      </c>
      <c r="B920" s="108">
        <v>62.18</v>
      </c>
      <c r="C920" s="108">
        <v>62.18</v>
      </c>
      <c r="N920" s="109">
        <f t="shared" si="966"/>
        <v>62.18</v>
      </c>
      <c r="O920" s="109">
        <f t="shared" si="967"/>
        <v>124.36</v>
      </c>
      <c r="P920" s="129"/>
      <c r="Q920" s="130">
        <v>0.1086</v>
      </c>
      <c r="R920" s="11">
        <f t="shared" si="968"/>
        <v>0</v>
      </c>
      <c r="S920" s="6">
        <f t="shared" si="969"/>
        <v>62.18</v>
      </c>
      <c r="T920" s="20">
        <f t="shared" si="970"/>
        <v>62.18</v>
      </c>
      <c r="U920" s="6">
        <f t="shared" si="971"/>
        <v>0</v>
      </c>
      <c r="V920" s="6">
        <f t="shared" si="972"/>
        <v>6.7527480000000004</v>
      </c>
      <c r="W920" s="20">
        <f t="shared" si="973"/>
        <v>6.7527480000000004</v>
      </c>
      <c r="X920" s="6">
        <f t="shared" si="974"/>
        <v>0</v>
      </c>
      <c r="Y920" s="6">
        <f t="shared" si="975"/>
        <v>55.427251999999996</v>
      </c>
      <c r="Z920" s="20">
        <f t="shared" si="976"/>
        <v>55.427251999999996</v>
      </c>
      <c r="AA920" s="25">
        <f t="shared" si="977"/>
        <v>0</v>
      </c>
      <c r="AB920" s="25">
        <f t="shared" si="978"/>
        <v>124.36</v>
      </c>
      <c r="AC920" s="25">
        <f t="shared" si="979"/>
        <v>124.36</v>
      </c>
      <c r="AD920" s="25">
        <f t="shared" si="980"/>
        <v>0</v>
      </c>
      <c r="AE920" s="25">
        <f t="shared" si="981"/>
        <v>13.505496000000001</v>
      </c>
      <c r="AF920" s="25">
        <f t="shared" si="982"/>
        <v>13.505496000000001</v>
      </c>
      <c r="AG920" s="25">
        <f t="shared" si="983"/>
        <v>0</v>
      </c>
      <c r="AH920" s="25">
        <f t="shared" si="984"/>
        <v>110.85450399999999</v>
      </c>
      <c r="AI920" s="25">
        <f t="shared" si="985"/>
        <v>110.85450399999999</v>
      </c>
      <c r="AJ920" s="19" t="s">
        <v>60</v>
      </c>
    </row>
    <row r="921" spans="1:36" outlineLevel="3" x14ac:dyDescent="0.25">
      <c r="A921" s="102" t="s">
        <v>164</v>
      </c>
      <c r="B921" s="108">
        <v>486.07</v>
      </c>
      <c r="C921" s="108">
        <v>120.83</v>
      </c>
      <c r="N921" s="109">
        <f t="shared" si="966"/>
        <v>120.83</v>
      </c>
      <c r="O921" s="109">
        <f t="shared" si="967"/>
        <v>606.9</v>
      </c>
      <c r="P921" s="129"/>
      <c r="Q921" s="130">
        <v>0.1086</v>
      </c>
      <c r="R921" s="11">
        <f t="shared" si="968"/>
        <v>0</v>
      </c>
      <c r="S921" s="6">
        <f t="shared" si="969"/>
        <v>120.83</v>
      </c>
      <c r="T921" s="20">
        <f t="shared" si="970"/>
        <v>120.83</v>
      </c>
      <c r="U921" s="6">
        <f t="shared" si="971"/>
        <v>0</v>
      </c>
      <c r="V921" s="6">
        <f t="shared" si="972"/>
        <v>13.122138</v>
      </c>
      <c r="W921" s="20">
        <f t="shared" si="973"/>
        <v>13.122138</v>
      </c>
      <c r="X921" s="6">
        <f t="shared" si="974"/>
        <v>0</v>
      </c>
      <c r="Y921" s="6">
        <f t="shared" si="975"/>
        <v>107.70786200000001</v>
      </c>
      <c r="Z921" s="20">
        <f t="shared" si="976"/>
        <v>107.70786200000001</v>
      </c>
      <c r="AA921" s="25">
        <f t="shared" si="977"/>
        <v>0</v>
      </c>
      <c r="AB921" s="25">
        <f t="shared" si="978"/>
        <v>606.9</v>
      </c>
      <c r="AC921" s="25">
        <f t="shared" si="979"/>
        <v>606.9</v>
      </c>
      <c r="AD921" s="25">
        <f t="shared" si="980"/>
        <v>0</v>
      </c>
      <c r="AE921" s="25">
        <f t="shared" si="981"/>
        <v>65.90934</v>
      </c>
      <c r="AF921" s="25">
        <f t="shared" si="982"/>
        <v>65.90934</v>
      </c>
      <c r="AG921" s="25">
        <f t="shared" si="983"/>
        <v>0</v>
      </c>
      <c r="AH921" s="25">
        <f t="shared" si="984"/>
        <v>540.99065999999993</v>
      </c>
      <c r="AI921" s="25">
        <f t="shared" si="985"/>
        <v>540.99065999999993</v>
      </c>
      <c r="AJ921" s="19" t="s">
        <v>60</v>
      </c>
    </row>
    <row r="922" spans="1:36" outlineLevel="3" x14ac:dyDescent="0.25">
      <c r="A922" s="102" t="s">
        <v>164</v>
      </c>
      <c r="B922">
        <v>11006.25</v>
      </c>
      <c r="C922">
        <v>3549.45</v>
      </c>
      <c r="N922" s="109">
        <f t="shared" si="966"/>
        <v>3549.45</v>
      </c>
      <c r="O922" s="109">
        <f t="shared" si="967"/>
        <v>14555.7</v>
      </c>
      <c r="P922" s="129"/>
      <c r="Q922" s="130">
        <v>0.1086</v>
      </c>
      <c r="R922" s="11">
        <f t="shared" si="968"/>
        <v>0</v>
      </c>
      <c r="S922" s="6">
        <f t="shared" si="969"/>
        <v>3549.45</v>
      </c>
      <c r="T922" s="20">
        <f t="shared" si="970"/>
        <v>3549.45</v>
      </c>
      <c r="U922" s="6">
        <f t="shared" si="971"/>
        <v>0</v>
      </c>
      <c r="V922" s="6">
        <f t="shared" si="972"/>
        <v>385.47026999999997</v>
      </c>
      <c r="W922" s="20">
        <f t="shared" si="973"/>
        <v>385.47026999999997</v>
      </c>
      <c r="X922" s="6">
        <f t="shared" si="974"/>
        <v>0</v>
      </c>
      <c r="Y922" s="6">
        <f t="shared" si="975"/>
        <v>3163.97973</v>
      </c>
      <c r="Z922" s="20">
        <f t="shared" si="976"/>
        <v>3163.97973</v>
      </c>
      <c r="AA922" s="25">
        <f t="shared" si="977"/>
        <v>0</v>
      </c>
      <c r="AB922" s="25">
        <f t="shared" si="978"/>
        <v>14555.7</v>
      </c>
      <c r="AC922" s="25">
        <f t="shared" si="979"/>
        <v>14555.7</v>
      </c>
      <c r="AD922" s="25">
        <f t="shared" si="980"/>
        <v>0</v>
      </c>
      <c r="AE922" s="25">
        <f t="shared" si="981"/>
        <v>1580.7490200000002</v>
      </c>
      <c r="AF922" s="25">
        <f t="shared" si="982"/>
        <v>1580.7490200000002</v>
      </c>
      <c r="AG922" s="25">
        <f t="shared" si="983"/>
        <v>0</v>
      </c>
      <c r="AH922" s="25">
        <f t="shared" si="984"/>
        <v>12974.950980000001</v>
      </c>
      <c r="AI922" s="25">
        <f t="shared" si="985"/>
        <v>12974.950980000001</v>
      </c>
      <c r="AJ922" s="19" t="s">
        <v>64</v>
      </c>
    </row>
    <row r="923" spans="1:36" outlineLevel="3" x14ac:dyDescent="0.25">
      <c r="A923" s="102" t="s">
        <v>164</v>
      </c>
      <c r="B923">
        <v>809.85</v>
      </c>
      <c r="C923">
        <v>12.9</v>
      </c>
      <c r="N923" s="109">
        <f t="shared" si="966"/>
        <v>12.9</v>
      </c>
      <c r="O923" s="109">
        <f t="shared" si="967"/>
        <v>822.75</v>
      </c>
      <c r="P923" s="129"/>
      <c r="Q923" s="130">
        <v>0.1086</v>
      </c>
      <c r="R923" s="11">
        <f t="shared" si="968"/>
        <v>0</v>
      </c>
      <c r="S923" s="6">
        <f t="shared" si="969"/>
        <v>12.9</v>
      </c>
      <c r="T923" s="20">
        <f t="shared" si="970"/>
        <v>12.9</v>
      </c>
      <c r="U923" s="6">
        <f t="shared" si="971"/>
        <v>0</v>
      </c>
      <c r="V923" s="6">
        <f t="shared" si="972"/>
        <v>1.4009400000000001</v>
      </c>
      <c r="W923" s="20">
        <f t="shared" si="973"/>
        <v>1.4009400000000001</v>
      </c>
      <c r="X923" s="6">
        <f t="shared" si="974"/>
        <v>0</v>
      </c>
      <c r="Y923" s="6">
        <f t="shared" si="975"/>
        <v>11.49906</v>
      </c>
      <c r="Z923" s="20">
        <f t="shared" si="976"/>
        <v>11.49906</v>
      </c>
      <c r="AA923" s="25">
        <f t="shared" si="977"/>
        <v>0</v>
      </c>
      <c r="AB923" s="25">
        <f t="shared" si="978"/>
        <v>822.75</v>
      </c>
      <c r="AC923" s="25">
        <f t="shared" si="979"/>
        <v>822.75</v>
      </c>
      <c r="AD923" s="25">
        <f t="shared" si="980"/>
        <v>0</v>
      </c>
      <c r="AE923" s="25">
        <f t="shared" si="981"/>
        <v>89.350650000000002</v>
      </c>
      <c r="AF923" s="25">
        <f t="shared" si="982"/>
        <v>89.350650000000002</v>
      </c>
      <c r="AG923" s="25">
        <f t="shared" si="983"/>
        <v>0</v>
      </c>
      <c r="AH923" s="25">
        <f t="shared" si="984"/>
        <v>733.39935000000003</v>
      </c>
      <c r="AI923" s="25">
        <f t="shared" si="985"/>
        <v>733.39935000000003</v>
      </c>
      <c r="AJ923" s="19" t="s">
        <v>64</v>
      </c>
    </row>
    <row r="924" spans="1:36" outlineLevel="2" x14ac:dyDescent="0.25">
      <c r="A924" s="102"/>
      <c r="B924" s="101"/>
      <c r="C924" s="101"/>
      <c r="D924" s="101"/>
      <c r="E924" s="101"/>
      <c r="F924" s="101"/>
      <c r="G924" s="101"/>
      <c r="H924" s="101"/>
      <c r="I924" s="101"/>
      <c r="J924" s="101"/>
      <c r="K924" s="101"/>
      <c r="L924" s="101"/>
      <c r="M924" s="101"/>
      <c r="N924" s="109"/>
      <c r="O924" s="109"/>
      <c r="P924" s="129"/>
      <c r="Q924" s="130"/>
      <c r="R924" s="11">
        <f t="shared" ref="R924:Z924" si="986">SUBTOTAL(9,R917:R923)</f>
        <v>0</v>
      </c>
      <c r="S924" s="6">
        <f t="shared" si="986"/>
        <v>17070.620000000003</v>
      </c>
      <c r="T924" s="20">
        <f t="shared" si="986"/>
        <v>17070.620000000003</v>
      </c>
      <c r="U924" s="6">
        <f t="shared" si="986"/>
        <v>0</v>
      </c>
      <c r="V924" s="6">
        <f t="shared" si="986"/>
        <v>1853.8693320000002</v>
      </c>
      <c r="W924" s="20">
        <f t="shared" si="986"/>
        <v>1853.8693320000002</v>
      </c>
      <c r="X924" s="6">
        <f t="shared" si="986"/>
        <v>0</v>
      </c>
      <c r="Y924" s="6">
        <f t="shared" si="986"/>
        <v>15216.750667999999</v>
      </c>
      <c r="Z924" s="20">
        <f t="shared" si="986"/>
        <v>15216.750667999999</v>
      </c>
      <c r="AA924" s="25"/>
      <c r="AB924" s="25"/>
      <c r="AC924" s="25"/>
      <c r="AD924" s="25"/>
      <c r="AE924" s="25"/>
      <c r="AF924" s="25"/>
      <c r="AG924" s="25"/>
      <c r="AH924" s="25"/>
      <c r="AI924" s="25"/>
      <c r="AJ924" s="131" t="s">
        <v>266</v>
      </c>
    </row>
    <row r="925" spans="1:36" outlineLevel="3" x14ac:dyDescent="0.25">
      <c r="A925" s="102" t="s">
        <v>164</v>
      </c>
      <c r="B925">
        <v>859.01</v>
      </c>
      <c r="C925">
        <v>1482.39</v>
      </c>
      <c r="N925" s="109">
        <f>C925</f>
        <v>1482.39</v>
      </c>
      <c r="O925" s="109">
        <f>SUM(B925:M925)</f>
        <v>2341.4</v>
      </c>
      <c r="P925" s="129"/>
      <c r="Q925" s="130">
        <v>0.2535</v>
      </c>
      <c r="R925" s="11">
        <f>IF(LEFT(AJ925,6)="Direct",N925,0)</f>
        <v>0</v>
      </c>
      <c r="S925" s="6">
        <f>N925-R925</f>
        <v>1482.39</v>
      </c>
      <c r="T925" s="20">
        <f>R925+S925</f>
        <v>1482.39</v>
      </c>
      <c r="U925" s="6">
        <f>IF(LEFT(AJ925,9)="direct-wa", N925,0)</f>
        <v>0</v>
      </c>
      <c r="V925" s="6">
        <f>IF(AJ925="direct-wa",0,N925*Q925)</f>
        <v>375.78586500000006</v>
      </c>
      <c r="W925" s="20">
        <f>U925+V925</f>
        <v>375.78586500000006</v>
      </c>
      <c r="X925" s="6">
        <f>IF(LEFT(AJ925,9)="direct-or",N925,0)</f>
        <v>0</v>
      </c>
      <c r="Y925" s="6">
        <f>S925-V925</f>
        <v>1106.604135</v>
      </c>
      <c r="Z925" s="20">
        <f>X925+Y925</f>
        <v>1106.604135</v>
      </c>
      <c r="AA925" s="25">
        <f>IF(LEFT(AJ925,6)="Direct",O925,0)</f>
        <v>0</v>
      </c>
      <c r="AB925" s="25">
        <f>O925-AA925</f>
        <v>2341.4</v>
      </c>
      <c r="AC925" s="25">
        <f>AA925+AB925</f>
        <v>2341.4</v>
      </c>
      <c r="AD925" s="25">
        <f>IF(LEFT(AJ925,9)="direct-wa", O925,0)</f>
        <v>0</v>
      </c>
      <c r="AE925" s="25">
        <f>IF(AJ925="direct-wa",0,O925*Q925)</f>
        <v>593.54489999999998</v>
      </c>
      <c r="AF925" s="25">
        <f>AD925+AE925</f>
        <v>593.54489999999998</v>
      </c>
      <c r="AG925" s="25">
        <f>IF(LEFT(AJ925,9)="direct-or",O925,0)</f>
        <v>0</v>
      </c>
      <c r="AH925" s="25">
        <f>AB925-AE925</f>
        <v>1747.8551000000002</v>
      </c>
      <c r="AI925" s="25">
        <f>AG925+AH925</f>
        <v>1747.8551000000002</v>
      </c>
      <c r="AJ925" s="19" t="s">
        <v>51</v>
      </c>
    </row>
    <row r="926" spans="1:36" outlineLevel="2" x14ac:dyDescent="0.25">
      <c r="A926" s="102"/>
      <c r="B926" s="101"/>
      <c r="C926" s="101"/>
      <c r="D926" s="101"/>
      <c r="E926" s="101"/>
      <c r="F926" s="101"/>
      <c r="G926" s="101"/>
      <c r="H926" s="101"/>
      <c r="I926" s="101"/>
      <c r="J926" s="101"/>
      <c r="K926" s="101"/>
      <c r="L926" s="101"/>
      <c r="M926" s="101"/>
      <c r="N926" s="109"/>
      <c r="O926" s="109"/>
      <c r="P926" s="129"/>
      <c r="Q926" s="130"/>
      <c r="R926" s="11">
        <f t="shared" ref="R926:Z926" si="987">SUBTOTAL(9,R925:R925)</f>
        <v>0</v>
      </c>
      <c r="S926" s="6">
        <f t="shared" si="987"/>
        <v>1482.39</v>
      </c>
      <c r="T926" s="20">
        <f t="shared" si="987"/>
        <v>1482.39</v>
      </c>
      <c r="U926" s="6">
        <f t="shared" si="987"/>
        <v>0</v>
      </c>
      <c r="V926" s="6">
        <f t="shared" si="987"/>
        <v>375.78586500000006</v>
      </c>
      <c r="W926" s="20">
        <f t="shared" si="987"/>
        <v>375.78586500000006</v>
      </c>
      <c r="X926" s="6">
        <f t="shared" si="987"/>
        <v>0</v>
      </c>
      <c r="Y926" s="6">
        <f t="shared" si="987"/>
        <v>1106.604135</v>
      </c>
      <c r="Z926" s="20">
        <f t="shared" si="987"/>
        <v>1106.604135</v>
      </c>
      <c r="AA926" s="25"/>
      <c r="AB926" s="25"/>
      <c r="AC926" s="25"/>
      <c r="AD926" s="25"/>
      <c r="AE926" s="25"/>
      <c r="AF926" s="25"/>
      <c r="AG926" s="25"/>
      <c r="AH926" s="25"/>
      <c r="AI926" s="25"/>
      <c r="AJ926" s="131" t="s">
        <v>280</v>
      </c>
    </row>
    <row r="927" spans="1:36" outlineLevel="3" x14ac:dyDescent="0.25">
      <c r="A927" s="102" t="s">
        <v>164</v>
      </c>
      <c r="B927">
        <v>142.88999999999999</v>
      </c>
      <c r="C927">
        <v>69.11</v>
      </c>
      <c r="N927" s="109">
        <f t="shared" ref="N927:N942" si="988">C927</f>
        <v>69.11</v>
      </c>
      <c r="O927" s="109">
        <f t="shared" ref="O927:O942" si="989">SUM(B927:M927)</f>
        <v>212</v>
      </c>
      <c r="P927" s="129"/>
      <c r="Q927" s="130">
        <v>0</v>
      </c>
      <c r="R927" s="11">
        <f t="shared" ref="R927:R942" si="990">IF(LEFT(AJ927,6)="Direct",N927,0)</f>
        <v>69.11</v>
      </c>
      <c r="S927" s="6">
        <f t="shared" ref="S927:S942" si="991">N927-R927</f>
        <v>0</v>
      </c>
      <c r="T927" s="20">
        <f t="shared" ref="T927:T942" si="992">R927+S927</f>
        <v>69.11</v>
      </c>
      <c r="U927" s="6">
        <f t="shared" ref="U927:U942" si="993">IF(LEFT(AJ927,9)="direct-wa", N927,0)</f>
        <v>0</v>
      </c>
      <c r="V927" s="6">
        <f t="shared" ref="V927:V942" si="994">IF(AJ927="direct-wa",0,N927*Q927)</f>
        <v>0</v>
      </c>
      <c r="W927" s="20">
        <f t="shared" ref="W927:W942" si="995">U927+V927</f>
        <v>0</v>
      </c>
      <c r="X927" s="6">
        <f t="shared" ref="X927:X942" si="996">IF(LEFT(AJ927,9)="direct-or",N927,0)</f>
        <v>69.11</v>
      </c>
      <c r="Y927" s="6">
        <f t="shared" ref="Y927:Y942" si="997">S927-V927</f>
        <v>0</v>
      </c>
      <c r="Z927" s="20">
        <f t="shared" ref="Z927:Z942" si="998">X927+Y927</f>
        <v>69.11</v>
      </c>
      <c r="AA927" s="25">
        <f t="shared" ref="AA927:AA942" si="999">IF(LEFT(AJ927,6)="Direct",O927,0)</f>
        <v>212</v>
      </c>
      <c r="AB927" s="25">
        <f t="shared" ref="AB927:AB942" si="1000">O927-AA927</f>
        <v>0</v>
      </c>
      <c r="AC927" s="25">
        <f t="shared" ref="AC927:AC942" si="1001">AA927+AB927</f>
        <v>212</v>
      </c>
      <c r="AD927" s="25">
        <f t="shared" ref="AD927:AD942" si="1002">IF(LEFT(AJ927,9)="direct-wa", O927,0)</f>
        <v>0</v>
      </c>
      <c r="AE927" s="25">
        <f t="shared" ref="AE927:AE942" si="1003">IF(AJ927="direct-wa",0,O927*Q927)</f>
        <v>0</v>
      </c>
      <c r="AF927" s="25">
        <f t="shared" ref="AF927:AF942" si="1004">AD927+AE927</f>
        <v>0</v>
      </c>
      <c r="AG927" s="25">
        <f t="shared" ref="AG927:AG942" si="1005">IF(LEFT(AJ927,9)="direct-or",O927,0)</f>
        <v>212</v>
      </c>
      <c r="AH927" s="25">
        <f t="shared" ref="AH927:AH942" si="1006">AB927-AE927</f>
        <v>0</v>
      </c>
      <c r="AI927" s="25">
        <f t="shared" ref="AI927:AI942" si="1007">AG927+AH927</f>
        <v>212</v>
      </c>
      <c r="AJ927" s="19" t="s">
        <v>61</v>
      </c>
    </row>
    <row r="928" spans="1:36" outlineLevel="3" x14ac:dyDescent="0.25">
      <c r="A928" s="102" t="s">
        <v>164</v>
      </c>
      <c r="B928">
        <v>750</v>
      </c>
      <c r="C928">
        <v>750</v>
      </c>
      <c r="N928" s="109">
        <f t="shared" si="988"/>
        <v>750</v>
      </c>
      <c r="O928" s="109">
        <f t="shared" si="989"/>
        <v>1500</v>
      </c>
      <c r="P928" s="129"/>
      <c r="Q928" s="130">
        <v>0</v>
      </c>
      <c r="R928" s="11">
        <f t="shared" si="990"/>
        <v>750</v>
      </c>
      <c r="S928" s="6">
        <f t="shared" si="991"/>
        <v>0</v>
      </c>
      <c r="T928" s="20">
        <f t="shared" si="992"/>
        <v>750</v>
      </c>
      <c r="U928" s="6">
        <f t="shared" si="993"/>
        <v>0</v>
      </c>
      <c r="V928" s="6">
        <f t="shared" si="994"/>
        <v>0</v>
      </c>
      <c r="W928" s="20">
        <f t="shared" si="995"/>
        <v>0</v>
      </c>
      <c r="X928" s="6">
        <f t="shared" si="996"/>
        <v>750</v>
      </c>
      <c r="Y928" s="6">
        <f t="shared" si="997"/>
        <v>0</v>
      </c>
      <c r="Z928" s="20">
        <f t="shared" si="998"/>
        <v>750</v>
      </c>
      <c r="AA928" s="25">
        <f t="shared" si="999"/>
        <v>1500</v>
      </c>
      <c r="AB928" s="25">
        <f t="shared" si="1000"/>
        <v>0</v>
      </c>
      <c r="AC928" s="25">
        <f t="shared" si="1001"/>
        <v>1500</v>
      </c>
      <c r="AD928" s="25">
        <f t="shared" si="1002"/>
        <v>0</v>
      </c>
      <c r="AE928" s="25">
        <f t="shared" si="1003"/>
        <v>0</v>
      </c>
      <c r="AF928" s="25">
        <f t="shared" si="1004"/>
        <v>0</v>
      </c>
      <c r="AG928" s="25">
        <f t="shared" si="1005"/>
        <v>1500</v>
      </c>
      <c r="AH928" s="25">
        <f t="shared" si="1006"/>
        <v>0</v>
      </c>
      <c r="AI928" s="25">
        <f t="shared" si="1007"/>
        <v>1500</v>
      </c>
      <c r="AJ928" s="19" t="s">
        <v>61</v>
      </c>
    </row>
    <row r="929" spans="1:36" outlineLevel="3" x14ac:dyDescent="0.25">
      <c r="A929" s="102" t="s">
        <v>164</v>
      </c>
      <c r="B929">
        <v>1590.74</v>
      </c>
      <c r="C929">
        <v>1345.68</v>
      </c>
      <c r="N929" s="109">
        <f t="shared" si="988"/>
        <v>1345.68</v>
      </c>
      <c r="O929" s="109">
        <f t="shared" si="989"/>
        <v>2936.42</v>
      </c>
      <c r="P929" s="129"/>
      <c r="Q929" s="130">
        <v>0</v>
      </c>
      <c r="R929" s="11">
        <f t="shared" si="990"/>
        <v>1345.68</v>
      </c>
      <c r="S929" s="6">
        <f t="shared" si="991"/>
        <v>0</v>
      </c>
      <c r="T929" s="20">
        <f t="shared" si="992"/>
        <v>1345.68</v>
      </c>
      <c r="U929" s="6">
        <f t="shared" si="993"/>
        <v>0</v>
      </c>
      <c r="V929" s="6">
        <f t="shared" si="994"/>
        <v>0</v>
      </c>
      <c r="W929" s="20">
        <f t="shared" si="995"/>
        <v>0</v>
      </c>
      <c r="X929" s="6">
        <f t="shared" si="996"/>
        <v>1345.68</v>
      </c>
      <c r="Y929" s="6">
        <f t="shared" si="997"/>
        <v>0</v>
      </c>
      <c r="Z929" s="20">
        <f t="shared" si="998"/>
        <v>1345.68</v>
      </c>
      <c r="AA929" s="25">
        <f t="shared" si="999"/>
        <v>2936.42</v>
      </c>
      <c r="AB929" s="25">
        <f t="shared" si="1000"/>
        <v>0</v>
      </c>
      <c r="AC929" s="25">
        <f t="shared" si="1001"/>
        <v>2936.42</v>
      </c>
      <c r="AD929" s="25">
        <f t="shared" si="1002"/>
        <v>0</v>
      </c>
      <c r="AE929" s="25">
        <f t="shared" si="1003"/>
        <v>0</v>
      </c>
      <c r="AF929" s="25">
        <f t="shared" si="1004"/>
        <v>0</v>
      </c>
      <c r="AG929" s="25">
        <f t="shared" si="1005"/>
        <v>2936.42</v>
      </c>
      <c r="AH929" s="25">
        <f t="shared" si="1006"/>
        <v>0</v>
      </c>
      <c r="AI929" s="25">
        <f t="shared" si="1007"/>
        <v>2936.42</v>
      </c>
      <c r="AJ929" s="19" t="s">
        <v>61</v>
      </c>
    </row>
    <row r="930" spans="1:36" outlineLevel="3" x14ac:dyDescent="0.25">
      <c r="A930" s="102" t="s">
        <v>164</v>
      </c>
      <c r="B930">
        <v>2803.44</v>
      </c>
      <c r="C930">
        <v>1046.1500000000001</v>
      </c>
      <c r="N930" s="109">
        <f t="shared" si="988"/>
        <v>1046.1500000000001</v>
      </c>
      <c r="O930" s="109">
        <f t="shared" si="989"/>
        <v>3849.59</v>
      </c>
      <c r="P930" s="129"/>
      <c r="Q930" s="130">
        <v>0</v>
      </c>
      <c r="R930" s="11">
        <f t="shared" si="990"/>
        <v>1046.1500000000001</v>
      </c>
      <c r="S930" s="6">
        <f t="shared" si="991"/>
        <v>0</v>
      </c>
      <c r="T930" s="20">
        <f t="shared" si="992"/>
        <v>1046.1500000000001</v>
      </c>
      <c r="U930" s="6">
        <f t="shared" si="993"/>
        <v>0</v>
      </c>
      <c r="V930" s="6">
        <f t="shared" si="994"/>
        <v>0</v>
      </c>
      <c r="W930" s="20">
        <f t="shared" si="995"/>
        <v>0</v>
      </c>
      <c r="X930" s="6">
        <f t="shared" si="996"/>
        <v>1046.1500000000001</v>
      </c>
      <c r="Y930" s="6">
        <f t="shared" si="997"/>
        <v>0</v>
      </c>
      <c r="Z930" s="20">
        <f t="shared" si="998"/>
        <v>1046.1500000000001</v>
      </c>
      <c r="AA930" s="25">
        <f t="shared" si="999"/>
        <v>3849.59</v>
      </c>
      <c r="AB930" s="25">
        <f t="shared" si="1000"/>
        <v>0</v>
      </c>
      <c r="AC930" s="25">
        <f t="shared" si="1001"/>
        <v>3849.59</v>
      </c>
      <c r="AD930" s="25">
        <f t="shared" si="1002"/>
        <v>0</v>
      </c>
      <c r="AE930" s="25">
        <f t="shared" si="1003"/>
        <v>0</v>
      </c>
      <c r="AF930" s="25">
        <f t="shared" si="1004"/>
        <v>0</v>
      </c>
      <c r="AG930" s="25">
        <f t="shared" si="1005"/>
        <v>3849.59</v>
      </c>
      <c r="AH930" s="25">
        <f t="shared" si="1006"/>
        <v>0</v>
      </c>
      <c r="AI930" s="25">
        <f t="shared" si="1007"/>
        <v>3849.59</v>
      </c>
      <c r="AJ930" s="19" t="s">
        <v>61</v>
      </c>
    </row>
    <row r="931" spans="1:36" outlineLevel="3" x14ac:dyDescent="0.25">
      <c r="A931" s="102" t="s">
        <v>164</v>
      </c>
      <c r="B931">
        <v>1.63</v>
      </c>
      <c r="C931">
        <v>3.26</v>
      </c>
      <c r="N931" s="109">
        <f t="shared" si="988"/>
        <v>3.26</v>
      </c>
      <c r="O931" s="109">
        <f t="shared" si="989"/>
        <v>4.8899999999999997</v>
      </c>
      <c r="P931" s="129"/>
      <c r="Q931" s="130">
        <v>0</v>
      </c>
      <c r="R931" s="11">
        <f t="shared" si="990"/>
        <v>3.26</v>
      </c>
      <c r="S931" s="6">
        <f t="shared" si="991"/>
        <v>0</v>
      </c>
      <c r="T931" s="20">
        <f t="shared" si="992"/>
        <v>3.26</v>
      </c>
      <c r="U931" s="6">
        <f t="shared" si="993"/>
        <v>0</v>
      </c>
      <c r="V931" s="6">
        <f t="shared" si="994"/>
        <v>0</v>
      </c>
      <c r="W931" s="20">
        <f t="shared" si="995"/>
        <v>0</v>
      </c>
      <c r="X931" s="6">
        <f t="shared" si="996"/>
        <v>3.26</v>
      </c>
      <c r="Y931" s="6">
        <f t="shared" si="997"/>
        <v>0</v>
      </c>
      <c r="Z931" s="20">
        <f t="shared" si="998"/>
        <v>3.26</v>
      </c>
      <c r="AA931" s="25">
        <f t="shared" si="999"/>
        <v>4.8899999999999997</v>
      </c>
      <c r="AB931" s="25">
        <f t="shared" si="1000"/>
        <v>0</v>
      </c>
      <c r="AC931" s="25">
        <f t="shared" si="1001"/>
        <v>4.8899999999999997</v>
      </c>
      <c r="AD931" s="25">
        <f t="shared" si="1002"/>
        <v>0</v>
      </c>
      <c r="AE931" s="25">
        <f t="shared" si="1003"/>
        <v>0</v>
      </c>
      <c r="AF931" s="25">
        <f t="shared" si="1004"/>
        <v>0</v>
      </c>
      <c r="AG931" s="25">
        <f t="shared" si="1005"/>
        <v>4.8899999999999997</v>
      </c>
      <c r="AH931" s="25">
        <f t="shared" si="1006"/>
        <v>0</v>
      </c>
      <c r="AI931" s="25">
        <f t="shared" si="1007"/>
        <v>4.8899999999999997</v>
      </c>
      <c r="AJ931" s="19" t="s">
        <v>61</v>
      </c>
    </row>
    <row r="932" spans="1:36" outlineLevel="3" x14ac:dyDescent="0.25">
      <c r="A932" s="102" t="s">
        <v>164</v>
      </c>
      <c r="B932">
        <v>8617.68</v>
      </c>
      <c r="C932">
        <v>4186.3599999999997</v>
      </c>
      <c r="N932" s="109">
        <f t="shared" si="988"/>
        <v>4186.3599999999997</v>
      </c>
      <c r="O932" s="109">
        <f t="shared" si="989"/>
        <v>12804.04</v>
      </c>
      <c r="P932" s="129"/>
      <c r="Q932" s="130">
        <v>0</v>
      </c>
      <c r="R932" s="11">
        <f t="shared" si="990"/>
        <v>4186.3599999999997</v>
      </c>
      <c r="S932" s="6">
        <f t="shared" si="991"/>
        <v>0</v>
      </c>
      <c r="T932" s="20">
        <f t="shared" si="992"/>
        <v>4186.3599999999997</v>
      </c>
      <c r="U932" s="6">
        <f t="shared" si="993"/>
        <v>0</v>
      </c>
      <c r="V932" s="6">
        <f t="shared" si="994"/>
        <v>0</v>
      </c>
      <c r="W932" s="20">
        <f t="shared" si="995"/>
        <v>0</v>
      </c>
      <c r="X932" s="6">
        <f t="shared" si="996"/>
        <v>4186.3599999999997</v>
      </c>
      <c r="Y932" s="6">
        <f t="shared" si="997"/>
        <v>0</v>
      </c>
      <c r="Z932" s="20">
        <f t="shared" si="998"/>
        <v>4186.3599999999997</v>
      </c>
      <c r="AA932" s="25">
        <f t="shared" si="999"/>
        <v>12804.04</v>
      </c>
      <c r="AB932" s="25">
        <f t="shared" si="1000"/>
        <v>0</v>
      </c>
      <c r="AC932" s="25">
        <f t="shared" si="1001"/>
        <v>12804.04</v>
      </c>
      <c r="AD932" s="25">
        <f t="shared" si="1002"/>
        <v>0</v>
      </c>
      <c r="AE932" s="25">
        <f t="shared" si="1003"/>
        <v>0</v>
      </c>
      <c r="AF932" s="25">
        <f t="shared" si="1004"/>
        <v>0</v>
      </c>
      <c r="AG932" s="25">
        <f t="shared" si="1005"/>
        <v>12804.04</v>
      </c>
      <c r="AH932" s="25">
        <f t="shared" si="1006"/>
        <v>0</v>
      </c>
      <c r="AI932" s="25">
        <f t="shared" si="1007"/>
        <v>12804.04</v>
      </c>
      <c r="AJ932" s="19" t="s">
        <v>61</v>
      </c>
    </row>
    <row r="933" spans="1:36" outlineLevel="3" x14ac:dyDescent="0.25">
      <c r="A933" s="102" t="s">
        <v>164</v>
      </c>
      <c r="B933">
        <v>5293.54</v>
      </c>
      <c r="C933">
        <v>22864.65</v>
      </c>
      <c r="N933" s="109">
        <f t="shared" si="988"/>
        <v>22864.65</v>
      </c>
      <c r="O933" s="109">
        <f t="shared" si="989"/>
        <v>28158.190000000002</v>
      </c>
      <c r="P933" s="129"/>
      <c r="Q933" s="130">
        <v>0</v>
      </c>
      <c r="R933" s="11">
        <f t="shared" si="990"/>
        <v>22864.65</v>
      </c>
      <c r="S933" s="6">
        <f t="shared" si="991"/>
        <v>0</v>
      </c>
      <c r="T933" s="20">
        <f t="shared" si="992"/>
        <v>22864.65</v>
      </c>
      <c r="U933" s="6">
        <f t="shared" si="993"/>
        <v>0</v>
      </c>
      <c r="V933" s="6">
        <f t="shared" si="994"/>
        <v>0</v>
      </c>
      <c r="W933" s="20">
        <f t="shared" si="995"/>
        <v>0</v>
      </c>
      <c r="X933" s="6">
        <f t="shared" si="996"/>
        <v>22864.65</v>
      </c>
      <c r="Y933" s="6">
        <f t="shared" si="997"/>
        <v>0</v>
      </c>
      <c r="Z933" s="20">
        <f t="shared" si="998"/>
        <v>22864.65</v>
      </c>
      <c r="AA933" s="25">
        <f t="shared" si="999"/>
        <v>28158.190000000002</v>
      </c>
      <c r="AB933" s="25">
        <f t="shared" si="1000"/>
        <v>0</v>
      </c>
      <c r="AC933" s="25">
        <f t="shared" si="1001"/>
        <v>28158.190000000002</v>
      </c>
      <c r="AD933" s="25">
        <f t="shared" si="1002"/>
        <v>0</v>
      </c>
      <c r="AE933" s="25">
        <f t="shared" si="1003"/>
        <v>0</v>
      </c>
      <c r="AF933" s="25">
        <f t="shared" si="1004"/>
        <v>0</v>
      </c>
      <c r="AG933" s="25">
        <f t="shared" si="1005"/>
        <v>28158.190000000002</v>
      </c>
      <c r="AH933" s="25">
        <f t="shared" si="1006"/>
        <v>0</v>
      </c>
      <c r="AI933" s="25">
        <f t="shared" si="1007"/>
        <v>28158.190000000002</v>
      </c>
      <c r="AJ933" s="19" t="s">
        <v>61</v>
      </c>
    </row>
    <row r="934" spans="1:36" outlineLevel="3" x14ac:dyDescent="0.25">
      <c r="A934" s="102" t="s">
        <v>164</v>
      </c>
      <c r="B934">
        <v>1442.66</v>
      </c>
      <c r="C934">
        <v>1488.81</v>
      </c>
      <c r="N934" s="109">
        <f t="shared" si="988"/>
        <v>1488.81</v>
      </c>
      <c r="O934" s="109">
        <f t="shared" si="989"/>
        <v>2931.4700000000003</v>
      </c>
      <c r="P934" s="129"/>
      <c r="Q934" s="130">
        <v>0</v>
      </c>
      <c r="R934" s="11">
        <f t="shared" si="990"/>
        <v>1488.81</v>
      </c>
      <c r="S934" s="6">
        <f t="shared" si="991"/>
        <v>0</v>
      </c>
      <c r="T934" s="20">
        <f t="shared" si="992"/>
        <v>1488.81</v>
      </c>
      <c r="U934" s="6">
        <f t="shared" si="993"/>
        <v>0</v>
      </c>
      <c r="V934" s="6">
        <f t="shared" si="994"/>
        <v>0</v>
      </c>
      <c r="W934" s="20">
        <f t="shared" si="995"/>
        <v>0</v>
      </c>
      <c r="X934" s="6">
        <f t="shared" si="996"/>
        <v>1488.81</v>
      </c>
      <c r="Y934" s="6">
        <f t="shared" si="997"/>
        <v>0</v>
      </c>
      <c r="Z934" s="20">
        <f t="shared" si="998"/>
        <v>1488.81</v>
      </c>
      <c r="AA934" s="25">
        <f t="shared" si="999"/>
        <v>2931.4700000000003</v>
      </c>
      <c r="AB934" s="25">
        <f t="shared" si="1000"/>
        <v>0</v>
      </c>
      <c r="AC934" s="25">
        <f t="shared" si="1001"/>
        <v>2931.4700000000003</v>
      </c>
      <c r="AD934" s="25">
        <f t="shared" si="1002"/>
        <v>0</v>
      </c>
      <c r="AE934" s="25">
        <f t="shared" si="1003"/>
        <v>0</v>
      </c>
      <c r="AF934" s="25">
        <f t="shared" si="1004"/>
        <v>0</v>
      </c>
      <c r="AG934" s="25">
        <f t="shared" si="1005"/>
        <v>2931.4700000000003</v>
      </c>
      <c r="AH934" s="25">
        <f t="shared" si="1006"/>
        <v>0</v>
      </c>
      <c r="AI934" s="25">
        <f t="shared" si="1007"/>
        <v>2931.4700000000003</v>
      </c>
      <c r="AJ934" s="19" t="s">
        <v>61</v>
      </c>
    </row>
    <row r="935" spans="1:36" outlineLevel="3" x14ac:dyDescent="0.25">
      <c r="A935" s="102" t="s">
        <v>164</v>
      </c>
      <c r="B935">
        <v>2690.52</v>
      </c>
      <c r="C935">
        <v>2985.58</v>
      </c>
      <c r="N935" s="109">
        <f t="shared" si="988"/>
        <v>2985.58</v>
      </c>
      <c r="O935" s="109">
        <f t="shared" si="989"/>
        <v>5676.1</v>
      </c>
      <c r="P935" s="129"/>
      <c r="Q935" s="130">
        <v>0</v>
      </c>
      <c r="R935" s="11">
        <f t="shared" si="990"/>
        <v>2985.58</v>
      </c>
      <c r="S935" s="6">
        <f t="shared" si="991"/>
        <v>0</v>
      </c>
      <c r="T935" s="20">
        <f t="shared" si="992"/>
        <v>2985.58</v>
      </c>
      <c r="U935" s="6">
        <f t="shared" si="993"/>
        <v>0</v>
      </c>
      <c r="V935" s="6">
        <f t="shared" si="994"/>
        <v>0</v>
      </c>
      <c r="W935" s="20">
        <f t="shared" si="995"/>
        <v>0</v>
      </c>
      <c r="X935" s="6">
        <f t="shared" si="996"/>
        <v>2985.58</v>
      </c>
      <c r="Y935" s="6">
        <f t="shared" si="997"/>
        <v>0</v>
      </c>
      <c r="Z935" s="20">
        <f t="shared" si="998"/>
        <v>2985.58</v>
      </c>
      <c r="AA935" s="25">
        <f t="shared" si="999"/>
        <v>5676.1</v>
      </c>
      <c r="AB935" s="25">
        <f t="shared" si="1000"/>
        <v>0</v>
      </c>
      <c r="AC935" s="25">
        <f t="shared" si="1001"/>
        <v>5676.1</v>
      </c>
      <c r="AD935" s="25">
        <f t="shared" si="1002"/>
        <v>0</v>
      </c>
      <c r="AE935" s="25">
        <f t="shared" si="1003"/>
        <v>0</v>
      </c>
      <c r="AF935" s="25">
        <f t="shared" si="1004"/>
        <v>0</v>
      </c>
      <c r="AG935" s="25">
        <f t="shared" si="1005"/>
        <v>5676.1</v>
      </c>
      <c r="AH935" s="25">
        <f t="shared" si="1006"/>
        <v>0</v>
      </c>
      <c r="AI935" s="25">
        <f t="shared" si="1007"/>
        <v>5676.1</v>
      </c>
      <c r="AJ935" s="19" t="s">
        <v>61</v>
      </c>
    </row>
    <row r="936" spans="1:36" outlineLevel="3" x14ac:dyDescent="0.25">
      <c r="A936" s="102" t="s">
        <v>164</v>
      </c>
      <c r="B936">
        <v>14579.32</v>
      </c>
      <c r="C936">
        <v>13117.4</v>
      </c>
      <c r="N936" s="109">
        <f t="shared" si="988"/>
        <v>13117.4</v>
      </c>
      <c r="O936" s="109">
        <f t="shared" si="989"/>
        <v>27696.720000000001</v>
      </c>
      <c r="P936" s="129"/>
      <c r="Q936" s="130">
        <v>0</v>
      </c>
      <c r="R936" s="11">
        <f t="shared" si="990"/>
        <v>13117.4</v>
      </c>
      <c r="S936" s="6">
        <f t="shared" si="991"/>
        <v>0</v>
      </c>
      <c r="T936" s="20">
        <f t="shared" si="992"/>
        <v>13117.4</v>
      </c>
      <c r="U936" s="6">
        <f t="shared" si="993"/>
        <v>0</v>
      </c>
      <c r="V936" s="6">
        <f t="shared" si="994"/>
        <v>0</v>
      </c>
      <c r="W936" s="20">
        <f t="shared" si="995"/>
        <v>0</v>
      </c>
      <c r="X936" s="6">
        <f t="shared" si="996"/>
        <v>13117.4</v>
      </c>
      <c r="Y936" s="6">
        <f t="shared" si="997"/>
        <v>0</v>
      </c>
      <c r="Z936" s="20">
        <f t="shared" si="998"/>
        <v>13117.4</v>
      </c>
      <c r="AA936" s="25">
        <f t="shared" si="999"/>
        <v>27696.720000000001</v>
      </c>
      <c r="AB936" s="25">
        <f t="shared" si="1000"/>
        <v>0</v>
      </c>
      <c r="AC936" s="25">
        <f t="shared" si="1001"/>
        <v>27696.720000000001</v>
      </c>
      <c r="AD936" s="25">
        <f t="shared" si="1002"/>
        <v>0</v>
      </c>
      <c r="AE936" s="25">
        <f t="shared" si="1003"/>
        <v>0</v>
      </c>
      <c r="AF936" s="25">
        <f t="shared" si="1004"/>
        <v>0</v>
      </c>
      <c r="AG936" s="25">
        <f t="shared" si="1005"/>
        <v>27696.720000000001</v>
      </c>
      <c r="AH936" s="25">
        <f t="shared" si="1006"/>
        <v>0</v>
      </c>
      <c r="AI936" s="25">
        <f t="shared" si="1007"/>
        <v>27696.720000000001</v>
      </c>
      <c r="AJ936" s="19" t="s">
        <v>61</v>
      </c>
    </row>
    <row r="937" spans="1:36" outlineLevel="3" x14ac:dyDescent="0.25">
      <c r="A937" s="102" t="s">
        <v>164</v>
      </c>
      <c r="B937">
        <v>3598.92</v>
      </c>
      <c r="C937">
        <v>4139.75</v>
      </c>
      <c r="N937" s="109">
        <f t="shared" si="988"/>
        <v>4139.75</v>
      </c>
      <c r="O937" s="109">
        <f t="shared" si="989"/>
        <v>7738.67</v>
      </c>
      <c r="P937" s="129"/>
      <c r="Q937" s="130">
        <v>0</v>
      </c>
      <c r="R937" s="11">
        <f t="shared" si="990"/>
        <v>4139.75</v>
      </c>
      <c r="S937" s="6">
        <f t="shared" si="991"/>
        <v>0</v>
      </c>
      <c r="T937" s="20">
        <f t="shared" si="992"/>
        <v>4139.75</v>
      </c>
      <c r="U937" s="6">
        <f t="shared" si="993"/>
        <v>0</v>
      </c>
      <c r="V937" s="6">
        <f t="shared" si="994"/>
        <v>0</v>
      </c>
      <c r="W937" s="20">
        <f t="shared" si="995"/>
        <v>0</v>
      </c>
      <c r="X937" s="6">
        <f t="shared" si="996"/>
        <v>4139.75</v>
      </c>
      <c r="Y937" s="6">
        <f t="shared" si="997"/>
        <v>0</v>
      </c>
      <c r="Z937" s="20">
        <f t="shared" si="998"/>
        <v>4139.75</v>
      </c>
      <c r="AA937" s="25">
        <f t="shared" si="999"/>
        <v>7738.67</v>
      </c>
      <c r="AB937" s="25">
        <f t="shared" si="1000"/>
        <v>0</v>
      </c>
      <c r="AC937" s="25">
        <f t="shared" si="1001"/>
        <v>7738.67</v>
      </c>
      <c r="AD937" s="25">
        <f t="shared" si="1002"/>
        <v>0</v>
      </c>
      <c r="AE937" s="25">
        <f t="shared" si="1003"/>
        <v>0</v>
      </c>
      <c r="AF937" s="25">
        <f t="shared" si="1004"/>
        <v>0</v>
      </c>
      <c r="AG937" s="25">
        <f t="shared" si="1005"/>
        <v>7738.67</v>
      </c>
      <c r="AH937" s="25">
        <f t="shared" si="1006"/>
        <v>0</v>
      </c>
      <c r="AI937" s="25">
        <f t="shared" si="1007"/>
        <v>7738.67</v>
      </c>
      <c r="AJ937" s="19" t="s">
        <v>61</v>
      </c>
    </row>
    <row r="938" spans="1:36" outlineLevel="3" x14ac:dyDescent="0.25">
      <c r="A938" s="102" t="s">
        <v>164</v>
      </c>
      <c r="B938">
        <v>2269.6999999999998</v>
      </c>
      <c r="C938">
        <v>2264.9499999999998</v>
      </c>
      <c r="N938" s="109">
        <f t="shared" si="988"/>
        <v>2264.9499999999998</v>
      </c>
      <c r="O938" s="109">
        <f t="shared" si="989"/>
        <v>4534.6499999999996</v>
      </c>
      <c r="P938" s="129"/>
      <c r="Q938" s="130">
        <v>0</v>
      </c>
      <c r="R938" s="11">
        <f t="shared" si="990"/>
        <v>2264.9499999999998</v>
      </c>
      <c r="S938" s="6">
        <f t="shared" si="991"/>
        <v>0</v>
      </c>
      <c r="T938" s="20">
        <f t="shared" si="992"/>
        <v>2264.9499999999998</v>
      </c>
      <c r="U938" s="6">
        <f t="shared" si="993"/>
        <v>0</v>
      </c>
      <c r="V938" s="6">
        <f t="shared" si="994"/>
        <v>0</v>
      </c>
      <c r="W938" s="20">
        <f t="shared" si="995"/>
        <v>0</v>
      </c>
      <c r="X938" s="6">
        <f t="shared" si="996"/>
        <v>2264.9499999999998</v>
      </c>
      <c r="Y938" s="6">
        <f t="shared" si="997"/>
        <v>0</v>
      </c>
      <c r="Z938" s="20">
        <f t="shared" si="998"/>
        <v>2264.9499999999998</v>
      </c>
      <c r="AA938" s="25">
        <f t="shared" si="999"/>
        <v>4534.6499999999996</v>
      </c>
      <c r="AB938" s="25">
        <f t="shared" si="1000"/>
        <v>0</v>
      </c>
      <c r="AC938" s="25">
        <f t="shared" si="1001"/>
        <v>4534.6499999999996</v>
      </c>
      <c r="AD938" s="25">
        <f t="shared" si="1002"/>
        <v>0</v>
      </c>
      <c r="AE938" s="25">
        <f t="shared" si="1003"/>
        <v>0</v>
      </c>
      <c r="AF938" s="25">
        <f t="shared" si="1004"/>
        <v>0</v>
      </c>
      <c r="AG938" s="25">
        <f t="shared" si="1005"/>
        <v>4534.6499999999996</v>
      </c>
      <c r="AH938" s="25">
        <f t="shared" si="1006"/>
        <v>0</v>
      </c>
      <c r="AI938" s="25">
        <f t="shared" si="1007"/>
        <v>4534.6499999999996</v>
      </c>
      <c r="AJ938" s="19" t="s">
        <v>61</v>
      </c>
    </row>
    <row r="939" spans="1:36" outlineLevel="3" x14ac:dyDescent="0.25">
      <c r="A939" s="102" t="s">
        <v>164</v>
      </c>
      <c r="N939" s="109">
        <f t="shared" si="988"/>
        <v>0</v>
      </c>
      <c r="O939" s="109">
        <f t="shared" si="989"/>
        <v>0</v>
      </c>
      <c r="P939" s="129"/>
      <c r="Q939" s="130">
        <v>0</v>
      </c>
      <c r="R939" s="11">
        <f t="shared" si="990"/>
        <v>0</v>
      </c>
      <c r="S939" s="6">
        <f t="shared" si="991"/>
        <v>0</v>
      </c>
      <c r="T939" s="20">
        <f t="shared" si="992"/>
        <v>0</v>
      </c>
      <c r="U939" s="6">
        <f t="shared" si="993"/>
        <v>0</v>
      </c>
      <c r="V939" s="6">
        <f t="shared" si="994"/>
        <v>0</v>
      </c>
      <c r="W939" s="20">
        <f t="shared" si="995"/>
        <v>0</v>
      </c>
      <c r="X939" s="6">
        <f t="shared" si="996"/>
        <v>0</v>
      </c>
      <c r="Y939" s="6">
        <f t="shared" si="997"/>
        <v>0</v>
      </c>
      <c r="Z939" s="20">
        <f t="shared" si="998"/>
        <v>0</v>
      </c>
      <c r="AA939" s="25">
        <f t="shared" si="999"/>
        <v>0</v>
      </c>
      <c r="AB939" s="25">
        <f t="shared" si="1000"/>
        <v>0</v>
      </c>
      <c r="AC939" s="25">
        <f t="shared" si="1001"/>
        <v>0</v>
      </c>
      <c r="AD939" s="25">
        <f t="shared" si="1002"/>
        <v>0</v>
      </c>
      <c r="AE939" s="25">
        <f t="shared" si="1003"/>
        <v>0</v>
      </c>
      <c r="AF939" s="25">
        <f t="shared" si="1004"/>
        <v>0</v>
      </c>
      <c r="AG939" s="25">
        <f t="shared" si="1005"/>
        <v>0</v>
      </c>
      <c r="AH939" s="25">
        <f t="shared" si="1006"/>
        <v>0</v>
      </c>
      <c r="AI939" s="25">
        <f t="shared" si="1007"/>
        <v>0</v>
      </c>
      <c r="AJ939" s="19" t="s">
        <v>61</v>
      </c>
    </row>
    <row r="940" spans="1:36" outlineLevel="3" x14ac:dyDescent="0.25">
      <c r="A940" s="102" t="s">
        <v>164</v>
      </c>
      <c r="B940">
        <v>3142.31</v>
      </c>
      <c r="C940">
        <v>18286.66</v>
      </c>
      <c r="N940" s="109">
        <f t="shared" si="988"/>
        <v>18286.66</v>
      </c>
      <c r="O940" s="109">
        <f t="shared" si="989"/>
        <v>21428.97</v>
      </c>
      <c r="P940" s="129"/>
      <c r="Q940" s="130">
        <v>0</v>
      </c>
      <c r="R940" s="11">
        <f t="shared" si="990"/>
        <v>18286.66</v>
      </c>
      <c r="S940" s="6">
        <f t="shared" si="991"/>
        <v>0</v>
      </c>
      <c r="T940" s="20">
        <f t="shared" si="992"/>
        <v>18286.66</v>
      </c>
      <c r="U940" s="6">
        <f t="shared" si="993"/>
        <v>0</v>
      </c>
      <c r="V940" s="6">
        <f t="shared" si="994"/>
        <v>0</v>
      </c>
      <c r="W940" s="20">
        <f t="shared" si="995"/>
        <v>0</v>
      </c>
      <c r="X940" s="6">
        <f t="shared" si="996"/>
        <v>18286.66</v>
      </c>
      <c r="Y940" s="6">
        <f t="shared" si="997"/>
        <v>0</v>
      </c>
      <c r="Z940" s="20">
        <f t="shared" si="998"/>
        <v>18286.66</v>
      </c>
      <c r="AA940" s="25">
        <f t="shared" si="999"/>
        <v>21428.97</v>
      </c>
      <c r="AB940" s="25">
        <f t="shared" si="1000"/>
        <v>0</v>
      </c>
      <c r="AC940" s="25">
        <f t="shared" si="1001"/>
        <v>21428.97</v>
      </c>
      <c r="AD940" s="25">
        <f t="shared" si="1002"/>
        <v>0</v>
      </c>
      <c r="AE940" s="25">
        <f t="shared" si="1003"/>
        <v>0</v>
      </c>
      <c r="AF940" s="25">
        <f t="shared" si="1004"/>
        <v>0</v>
      </c>
      <c r="AG940" s="25">
        <f t="shared" si="1005"/>
        <v>21428.97</v>
      </c>
      <c r="AH940" s="25">
        <f t="shared" si="1006"/>
        <v>0</v>
      </c>
      <c r="AI940" s="25">
        <f t="shared" si="1007"/>
        <v>21428.97</v>
      </c>
      <c r="AJ940" s="19" t="s">
        <v>61</v>
      </c>
    </row>
    <row r="941" spans="1:36" outlineLevel="3" x14ac:dyDescent="0.25">
      <c r="A941" s="102" t="s">
        <v>164</v>
      </c>
      <c r="B941">
        <v>4250.25</v>
      </c>
      <c r="C941">
        <v>4814.28</v>
      </c>
      <c r="N941" s="109">
        <f t="shared" si="988"/>
        <v>4814.28</v>
      </c>
      <c r="O941" s="109">
        <f t="shared" si="989"/>
        <v>9064.5299999999988</v>
      </c>
      <c r="P941" s="129"/>
      <c r="Q941" s="130">
        <v>0</v>
      </c>
      <c r="R941" s="11">
        <f t="shared" si="990"/>
        <v>4814.28</v>
      </c>
      <c r="S941" s="6">
        <f t="shared" si="991"/>
        <v>0</v>
      </c>
      <c r="T941" s="20">
        <f t="shared" si="992"/>
        <v>4814.28</v>
      </c>
      <c r="U941" s="6">
        <f t="shared" si="993"/>
        <v>0</v>
      </c>
      <c r="V941" s="6">
        <f t="shared" si="994"/>
        <v>0</v>
      </c>
      <c r="W941" s="20">
        <f t="shared" si="995"/>
        <v>0</v>
      </c>
      <c r="X941" s="6">
        <f t="shared" si="996"/>
        <v>4814.28</v>
      </c>
      <c r="Y941" s="6">
        <f t="shared" si="997"/>
        <v>0</v>
      </c>
      <c r="Z941" s="20">
        <f t="shared" si="998"/>
        <v>4814.28</v>
      </c>
      <c r="AA941" s="25">
        <f t="shared" si="999"/>
        <v>9064.5299999999988</v>
      </c>
      <c r="AB941" s="25">
        <f t="shared" si="1000"/>
        <v>0</v>
      </c>
      <c r="AC941" s="25">
        <f t="shared" si="1001"/>
        <v>9064.5299999999988</v>
      </c>
      <c r="AD941" s="25">
        <f t="shared" si="1002"/>
        <v>0</v>
      </c>
      <c r="AE941" s="25">
        <f t="shared" si="1003"/>
        <v>0</v>
      </c>
      <c r="AF941" s="25">
        <f t="shared" si="1004"/>
        <v>0</v>
      </c>
      <c r="AG941" s="25">
        <f t="shared" si="1005"/>
        <v>9064.5299999999988</v>
      </c>
      <c r="AH941" s="25">
        <f t="shared" si="1006"/>
        <v>0</v>
      </c>
      <c r="AI941" s="25">
        <f t="shared" si="1007"/>
        <v>9064.5299999999988</v>
      </c>
      <c r="AJ941" s="19" t="s">
        <v>61</v>
      </c>
    </row>
    <row r="942" spans="1:36" outlineLevel="3" x14ac:dyDescent="0.25">
      <c r="A942" s="102" t="s">
        <v>164</v>
      </c>
      <c r="B942">
        <v>638.32000000000005</v>
      </c>
      <c r="C942">
        <v>6488.03</v>
      </c>
      <c r="N942" s="109">
        <f t="shared" si="988"/>
        <v>6488.03</v>
      </c>
      <c r="O942" s="109">
        <f t="shared" si="989"/>
        <v>7126.3499999999995</v>
      </c>
      <c r="P942" s="129"/>
      <c r="Q942" s="130">
        <v>0</v>
      </c>
      <c r="R942" s="11">
        <f t="shared" si="990"/>
        <v>6488.03</v>
      </c>
      <c r="S942" s="6">
        <f t="shared" si="991"/>
        <v>0</v>
      </c>
      <c r="T942" s="20">
        <f t="shared" si="992"/>
        <v>6488.03</v>
      </c>
      <c r="U942" s="6">
        <f t="shared" si="993"/>
        <v>0</v>
      </c>
      <c r="V942" s="6">
        <f t="shared" si="994"/>
        <v>0</v>
      </c>
      <c r="W942" s="20">
        <f t="shared" si="995"/>
        <v>0</v>
      </c>
      <c r="X942" s="6">
        <f t="shared" si="996"/>
        <v>6488.03</v>
      </c>
      <c r="Y942" s="6">
        <f t="shared" si="997"/>
        <v>0</v>
      </c>
      <c r="Z942" s="20">
        <f t="shared" si="998"/>
        <v>6488.03</v>
      </c>
      <c r="AA942" s="25">
        <f t="shared" si="999"/>
        <v>7126.3499999999995</v>
      </c>
      <c r="AB942" s="25">
        <f t="shared" si="1000"/>
        <v>0</v>
      </c>
      <c r="AC942" s="25">
        <f t="shared" si="1001"/>
        <v>7126.3499999999995</v>
      </c>
      <c r="AD942" s="25">
        <f t="shared" si="1002"/>
        <v>0</v>
      </c>
      <c r="AE942" s="25">
        <f t="shared" si="1003"/>
        <v>0</v>
      </c>
      <c r="AF942" s="25">
        <f t="shared" si="1004"/>
        <v>0</v>
      </c>
      <c r="AG942" s="25">
        <f t="shared" si="1005"/>
        <v>7126.3499999999995</v>
      </c>
      <c r="AH942" s="25">
        <f t="shared" si="1006"/>
        <v>0</v>
      </c>
      <c r="AI942" s="25">
        <f t="shared" si="1007"/>
        <v>7126.3499999999995</v>
      </c>
      <c r="AJ942" s="19" t="s">
        <v>61</v>
      </c>
    </row>
    <row r="943" spans="1:36" outlineLevel="2" x14ac:dyDescent="0.25">
      <c r="A943" s="102"/>
      <c r="B943" s="101"/>
      <c r="C943" s="101"/>
      <c r="D943" s="101"/>
      <c r="E943" s="101"/>
      <c r="F943" s="101"/>
      <c r="G943" s="101"/>
      <c r="H943" s="101"/>
      <c r="I943" s="101"/>
      <c r="J943" s="101"/>
      <c r="K943" s="101"/>
      <c r="L943" s="101"/>
      <c r="M943" s="101"/>
      <c r="N943" s="109"/>
      <c r="O943" s="109"/>
      <c r="P943" s="129"/>
      <c r="Q943" s="130"/>
      <c r="R943" s="11">
        <f t="shared" ref="R943:Z943" si="1008">SUBTOTAL(9,R927:R942)</f>
        <v>83850.67</v>
      </c>
      <c r="S943" s="6">
        <f t="shared" si="1008"/>
        <v>0</v>
      </c>
      <c r="T943" s="20">
        <f t="shared" si="1008"/>
        <v>83850.67</v>
      </c>
      <c r="U943" s="6">
        <f t="shared" si="1008"/>
        <v>0</v>
      </c>
      <c r="V943" s="6">
        <f t="shared" si="1008"/>
        <v>0</v>
      </c>
      <c r="W943" s="20">
        <f t="shared" si="1008"/>
        <v>0</v>
      </c>
      <c r="X943" s="6">
        <f t="shared" si="1008"/>
        <v>83850.67</v>
      </c>
      <c r="Y943" s="6">
        <f t="shared" si="1008"/>
        <v>0</v>
      </c>
      <c r="Z943" s="20">
        <f t="shared" si="1008"/>
        <v>83850.67</v>
      </c>
      <c r="AA943" s="25"/>
      <c r="AB943" s="25"/>
      <c r="AC943" s="25"/>
      <c r="AD943" s="25"/>
      <c r="AE943" s="25"/>
      <c r="AF943" s="25"/>
      <c r="AG943" s="25"/>
      <c r="AH943" s="25"/>
      <c r="AI943" s="25"/>
      <c r="AJ943" s="131" t="s">
        <v>267</v>
      </c>
    </row>
    <row r="944" spans="1:36" outlineLevel="3" x14ac:dyDescent="0.25">
      <c r="A944" s="102" t="s">
        <v>164</v>
      </c>
      <c r="B944">
        <v>5914.63</v>
      </c>
      <c r="C944">
        <v>4512.1499999999996</v>
      </c>
      <c r="N944" s="109">
        <f>C944</f>
        <v>4512.1499999999996</v>
      </c>
      <c r="O944" s="109">
        <f>SUM(B944:M944)</f>
        <v>10426.779999999999</v>
      </c>
      <c r="P944" s="129"/>
      <c r="Q944" s="130">
        <v>1</v>
      </c>
      <c r="R944" s="11">
        <f>IF(LEFT(AJ944,6)="Direct",N944,0)</f>
        <v>4512.1499999999996</v>
      </c>
      <c r="S944" s="6">
        <f>N944-R944</f>
        <v>0</v>
      </c>
      <c r="T944" s="20">
        <f>R944+S944</f>
        <v>4512.1499999999996</v>
      </c>
      <c r="U944" s="6">
        <f>IF(LEFT(AJ944,9)="direct-wa", N944,0)</f>
        <v>4512.1499999999996</v>
      </c>
      <c r="V944" s="6">
        <f>IF(AJ944="direct-wa",0,N944*Q944)</f>
        <v>0</v>
      </c>
      <c r="W944" s="20">
        <f>U944+V944</f>
        <v>4512.1499999999996</v>
      </c>
      <c r="X944" s="6">
        <f>IF(LEFT(AJ944,9)="direct-or",N944,0)</f>
        <v>0</v>
      </c>
      <c r="Y944" s="6">
        <f>S944-V944</f>
        <v>0</v>
      </c>
      <c r="Z944" s="20">
        <f>X944+Y944</f>
        <v>0</v>
      </c>
      <c r="AA944" s="25">
        <f>IF(LEFT(AJ944,6)="Direct",O944,0)</f>
        <v>10426.779999999999</v>
      </c>
      <c r="AB944" s="25">
        <f>O944-AA944</f>
        <v>0</v>
      </c>
      <c r="AC944" s="25">
        <f>AA944+AB944</f>
        <v>10426.779999999999</v>
      </c>
      <c r="AD944" s="25">
        <f>IF(LEFT(AJ944,9)="direct-wa", O944,0)</f>
        <v>10426.779999999999</v>
      </c>
      <c r="AE944" s="25">
        <f>IF(AJ944="direct-wa",0,O944*Q944)</f>
        <v>0</v>
      </c>
      <c r="AF944" s="25">
        <f>AD944+AE944</f>
        <v>10426.779999999999</v>
      </c>
      <c r="AG944" s="25">
        <f>IF(LEFT(AJ944,9)="direct-or",O944,0)</f>
        <v>0</v>
      </c>
      <c r="AH944" s="25">
        <f>AB944-AE944</f>
        <v>0</v>
      </c>
      <c r="AI944" s="25">
        <f>AG944+AH944</f>
        <v>0</v>
      </c>
      <c r="AJ944" s="19" t="s">
        <v>66</v>
      </c>
    </row>
    <row r="945" spans="1:37" outlineLevel="2" x14ac:dyDescent="0.25">
      <c r="A945" s="102"/>
      <c r="B945" s="101"/>
      <c r="C945" s="101"/>
      <c r="D945" s="101"/>
      <c r="E945" s="101"/>
      <c r="F945" s="101"/>
      <c r="G945" s="101"/>
      <c r="H945" s="101"/>
      <c r="I945" s="101"/>
      <c r="J945" s="101"/>
      <c r="K945" s="101"/>
      <c r="L945" s="101"/>
      <c r="M945" s="101"/>
      <c r="N945" s="109"/>
      <c r="O945" s="109"/>
      <c r="P945" s="129"/>
      <c r="Q945" s="130"/>
      <c r="R945" s="11">
        <f t="shared" ref="R945:Z945" si="1009">SUBTOTAL(9,R944:R944)</f>
        <v>4512.1499999999996</v>
      </c>
      <c r="S945" s="6">
        <f t="shared" si="1009"/>
        <v>0</v>
      </c>
      <c r="T945" s="20">
        <f t="shared" si="1009"/>
        <v>4512.1499999999996</v>
      </c>
      <c r="U945" s="6">
        <f t="shared" si="1009"/>
        <v>4512.1499999999996</v>
      </c>
      <c r="V945" s="6">
        <f t="shared" si="1009"/>
        <v>0</v>
      </c>
      <c r="W945" s="20">
        <f t="shared" si="1009"/>
        <v>4512.1499999999996</v>
      </c>
      <c r="X945" s="6">
        <f t="shared" si="1009"/>
        <v>0</v>
      </c>
      <c r="Y945" s="6">
        <f t="shared" si="1009"/>
        <v>0</v>
      </c>
      <c r="Z945" s="20">
        <f t="shared" si="1009"/>
        <v>0</v>
      </c>
      <c r="AA945" s="25"/>
      <c r="AB945" s="25"/>
      <c r="AC945" s="25"/>
      <c r="AD945" s="25"/>
      <c r="AE945" s="25"/>
      <c r="AF945" s="25"/>
      <c r="AG945" s="25"/>
      <c r="AH945" s="25"/>
      <c r="AI945" s="25"/>
      <c r="AJ945" s="131" t="s">
        <v>272</v>
      </c>
    </row>
    <row r="946" spans="1:37" outlineLevel="3" x14ac:dyDescent="0.25">
      <c r="A946" s="102" t="s">
        <v>164</v>
      </c>
      <c r="B946" s="108"/>
      <c r="C946" s="108"/>
      <c r="N946" s="109">
        <f>C946</f>
        <v>0</v>
      </c>
      <c r="O946" s="109">
        <f>SUM(B946:M946)</f>
        <v>0</v>
      </c>
      <c r="P946" s="129"/>
      <c r="Q946" s="130">
        <v>9.3100000000000002E-2</v>
      </c>
      <c r="R946" s="11">
        <f>IF(LEFT(AJ946,6)="Direct",N946,0)</f>
        <v>0</v>
      </c>
      <c r="S946" s="6">
        <f>N946-R946</f>
        <v>0</v>
      </c>
      <c r="T946" s="20">
        <f>R946+S946</f>
        <v>0</v>
      </c>
      <c r="U946" s="6">
        <f>IF(LEFT(AJ946,9)="direct-wa", N946,0)</f>
        <v>0</v>
      </c>
      <c r="V946" s="6">
        <f>IF(AJ946="direct-wa",0,N946*Q946)</f>
        <v>0</v>
      </c>
      <c r="W946" s="20">
        <f>U946+V946</f>
        <v>0</v>
      </c>
      <c r="X946" s="6">
        <f>IF(LEFT(AJ946,9)="direct-or",N946,0)</f>
        <v>0</v>
      </c>
      <c r="Y946" s="6">
        <f>S946-V946</f>
        <v>0</v>
      </c>
      <c r="Z946" s="20">
        <f>X946+Y946</f>
        <v>0</v>
      </c>
      <c r="AA946" s="25">
        <f>IF(LEFT(AJ946,6)="Direct",O946,0)</f>
        <v>0</v>
      </c>
      <c r="AB946" s="25">
        <f>O946-AA946</f>
        <v>0</v>
      </c>
      <c r="AC946" s="25">
        <f>AA946+AB946</f>
        <v>0</v>
      </c>
      <c r="AD946" s="25">
        <f>IF(LEFT(AJ946,9)="direct-wa", O946,0)</f>
        <v>0</v>
      </c>
      <c r="AE946" s="25">
        <f>IF(AJ946="direct-wa",0,O946*Q946)</f>
        <v>0</v>
      </c>
      <c r="AF946" s="25">
        <f>AD946+AE946</f>
        <v>0</v>
      </c>
      <c r="AG946" s="25">
        <f>IF(LEFT(AJ946,9)="direct-or",O946,0)</f>
        <v>0</v>
      </c>
      <c r="AH946" s="25">
        <f>AB946-AE946</f>
        <v>0</v>
      </c>
      <c r="AI946" s="25">
        <f>AG946+AH946</f>
        <v>0</v>
      </c>
      <c r="AJ946" s="19" t="s">
        <v>62</v>
      </c>
    </row>
    <row r="947" spans="1:37" outlineLevel="3" x14ac:dyDescent="0.25">
      <c r="A947" s="102" t="s">
        <v>164</v>
      </c>
      <c r="B947">
        <v>369.12</v>
      </c>
      <c r="C947">
        <v>369.12</v>
      </c>
      <c r="N947" s="109">
        <f>C947</f>
        <v>369.12</v>
      </c>
      <c r="O947" s="109">
        <f>SUM(B947:M947)</f>
        <v>738.24</v>
      </c>
      <c r="P947" s="129"/>
      <c r="Q947" s="130">
        <v>9.3100000000000002E-2</v>
      </c>
      <c r="R947" s="11">
        <f>IF(LEFT(AJ947,6)="Direct",N947,0)</f>
        <v>0</v>
      </c>
      <c r="S947" s="6">
        <f>N947-R947</f>
        <v>369.12</v>
      </c>
      <c r="T947" s="20">
        <f>R947+S947</f>
        <v>369.12</v>
      </c>
      <c r="U947" s="6">
        <f>IF(LEFT(AJ947,9)="direct-wa", N947,0)</f>
        <v>0</v>
      </c>
      <c r="V947" s="6">
        <f>IF(AJ947="direct-wa",0,N947*Q947)</f>
        <v>34.365071999999998</v>
      </c>
      <c r="W947" s="20">
        <f>U947+V947</f>
        <v>34.365071999999998</v>
      </c>
      <c r="X947" s="6">
        <f>IF(LEFT(AJ947,9)="direct-or",N947,0)</f>
        <v>0</v>
      </c>
      <c r="Y947" s="6">
        <f>S947-V947</f>
        <v>334.75492800000001</v>
      </c>
      <c r="Z947" s="20">
        <f>X947+Y947</f>
        <v>334.75492800000001</v>
      </c>
      <c r="AA947" s="25">
        <f>IF(LEFT(AJ947,6)="Direct",O947,0)</f>
        <v>0</v>
      </c>
      <c r="AB947" s="25">
        <f>O947-AA947</f>
        <v>738.24</v>
      </c>
      <c r="AC947" s="25">
        <f>AA947+AB947</f>
        <v>738.24</v>
      </c>
      <c r="AD947" s="25">
        <f>IF(LEFT(AJ947,9)="direct-wa", O947,0)</f>
        <v>0</v>
      </c>
      <c r="AE947" s="25">
        <f>IF(AJ947="direct-wa",0,O947*Q947)</f>
        <v>68.730143999999996</v>
      </c>
      <c r="AF947" s="25">
        <f>AD947+AE947</f>
        <v>68.730143999999996</v>
      </c>
      <c r="AG947" s="25">
        <f>IF(LEFT(AJ947,9)="direct-or",O947,0)</f>
        <v>0</v>
      </c>
      <c r="AH947" s="25">
        <f>AB947-AE947</f>
        <v>669.50985600000001</v>
      </c>
      <c r="AI947" s="25">
        <f>AG947+AH947</f>
        <v>669.50985600000001</v>
      </c>
      <c r="AJ947" s="19" t="s">
        <v>62</v>
      </c>
    </row>
    <row r="948" spans="1:37" outlineLevel="3" x14ac:dyDescent="0.25">
      <c r="A948" s="102" t="s">
        <v>164</v>
      </c>
      <c r="B948">
        <v>0</v>
      </c>
      <c r="C948">
        <v>753</v>
      </c>
      <c r="N948" s="109">
        <f>C948</f>
        <v>753</v>
      </c>
      <c r="O948" s="109">
        <f>SUM(B948:M948)</f>
        <v>753</v>
      </c>
      <c r="P948" s="129"/>
      <c r="Q948" s="130">
        <v>9.3100000000000002E-2</v>
      </c>
      <c r="R948" s="11">
        <f>IF(LEFT(AJ948,6)="Direct",N948,0)</f>
        <v>0</v>
      </c>
      <c r="S948" s="6">
        <f>N948-R948</f>
        <v>753</v>
      </c>
      <c r="T948" s="20">
        <f>R948+S948</f>
        <v>753</v>
      </c>
      <c r="U948" s="6">
        <f>IF(LEFT(AJ948,9)="direct-wa", N948,0)</f>
        <v>0</v>
      </c>
      <c r="V948" s="6">
        <f>IF(AJ948="direct-wa",0,N948*Q948)</f>
        <v>70.104299999999995</v>
      </c>
      <c r="W948" s="20">
        <f>U948+V948</f>
        <v>70.104299999999995</v>
      </c>
      <c r="X948" s="6">
        <f>IF(LEFT(AJ948,9)="direct-or",N948,0)</f>
        <v>0</v>
      </c>
      <c r="Y948" s="6">
        <f>S948-V948</f>
        <v>682.89570000000003</v>
      </c>
      <c r="Z948" s="20">
        <f>X948+Y948</f>
        <v>682.89570000000003</v>
      </c>
      <c r="AA948" s="25">
        <f>IF(LEFT(AJ948,6)="Direct",O948,0)</f>
        <v>0</v>
      </c>
      <c r="AB948" s="25">
        <f>O948-AA948</f>
        <v>753</v>
      </c>
      <c r="AC948" s="25">
        <f>AA948+AB948</f>
        <v>753</v>
      </c>
      <c r="AD948" s="25">
        <f>IF(LEFT(AJ948,9)="direct-wa", O948,0)</f>
        <v>0</v>
      </c>
      <c r="AE948" s="25">
        <f>IF(AJ948="direct-wa",0,O948*Q948)</f>
        <v>70.104299999999995</v>
      </c>
      <c r="AF948" s="25">
        <f>AD948+AE948</f>
        <v>70.104299999999995</v>
      </c>
      <c r="AG948" s="25">
        <f>IF(LEFT(AJ948,9)="direct-or",O948,0)</f>
        <v>0</v>
      </c>
      <c r="AH948" s="25">
        <f>AB948-AE948</f>
        <v>682.89570000000003</v>
      </c>
      <c r="AI948" s="25">
        <f>AG948+AH948</f>
        <v>682.89570000000003</v>
      </c>
      <c r="AJ948" s="19" t="s">
        <v>62</v>
      </c>
    </row>
    <row r="949" spans="1:37" outlineLevel="3" x14ac:dyDescent="0.25">
      <c r="A949" s="102" t="s">
        <v>164</v>
      </c>
      <c r="B949">
        <v>36421.31</v>
      </c>
      <c r="C949">
        <v>-30434.44</v>
      </c>
      <c r="N949" s="109">
        <f>C949</f>
        <v>-30434.44</v>
      </c>
      <c r="O949" s="109">
        <f>SUM(B949:M949)</f>
        <v>5986.869999999999</v>
      </c>
      <c r="P949" s="129"/>
      <c r="Q949" s="130">
        <v>9.3100000000000002E-2</v>
      </c>
      <c r="R949" s="11">
        <f>IF(LEFT(AJ949,6)="Direct",N949,0)</f>
        <v>0</v>
      </c>
      <c r="S949" s="6">
        <f>N949-R949</f>
        <v>-30434.44</v>
      </c>
      <c r="T949" s="20">
        <f>R949+S949</f>
        <v>-30434.44</v>
      </c>
      <c r="U949" s="6">
        <f>IF(LEFT(AJ949,9)="direct-wa", N949,0)</f>
        <v>0</v>
      </c>
      <c r="V949" s="6">
        <f>IF(AJ949="direct-wa",0,N949*Q949)</f>
        <v>-2833.4463639999999</v>
      </c>
      <c r="W949" s="20">
        <f>U949+V949</f>
        <v>-2833.4463639999999</v>
      </c>
      <c r="X949" s="6">
        <f>IF(LEFT(AJ949,9)="direct-or",N949,0)</f>
        <v>0</v>
      </c>
      <c r="Y949" s="6">
        <f>S949-V949</f>
        <v>-27600.993635999999</v>
      </c>
      <c r="Z949" s="20">
        <f>X949+Y949</f>
        <v>-27600.993635999999</v>
      </c>
      <c r="AA949" s="25">
        <f>IF(LEFT(AJ949,6)="Direct",O949,0)</f>
        <v>0</v>
      </c>
      <c r="AB949" s="25">
        <f>O949-AA949</f>
        <v>5986.869999999999</v>
      </c>
      <c r="AC949" s="25">
        <f>AA949+AB949</f>
        <v>5986.869999999999</v>
      </c>
      <c r="AD949" s="25">
        <f>IF(LEFT(AJ949,9)="direct-wa", O949,0)</f>
        <v>0</v>
      </c>
      <c r="AE949" s="25">
        <f>IF(AJ949="direct-wa",0,O949*Q949)</f>
        <v>557.37759699999992</v>
      </c>
      <c r="AF949" s="25">
        <f>AD949+AE949</f>
        <v>557.37759699999992</v>
      </c>
      <c r="AG949" s="25">
        <f>IF(LEFT(AJ949,9)="direct-or",O949,0)</f>
        <v>0</v>
      </c>
      <c r="AH949" s="25">
        <f>AB949-AE949</f>
        <v>5429.4924029999993</v>
      </c>
      <c r="AI949" s="25">
        <f>AG949+AH949</f>
        <v>5429.4924029999993</v>
      </c>
      <c r="AJ949" s="19" t="s">
        <v>62</v>
      </c>
    </row>
    <row r="950" spans="1:37" outlineLevel="2" x14ac:dyDescent="0.25">
      <c r="A950" s="102"/>
      <c r="B950" s="101"/>
      <c r="C950" s="101"/>
      <c r="D950" s="101"/>
      <c r="E950" s="101"/>
      <c r="F950" s="101"/>
      <c r="G950" s="101"/>
      <c r="H950" s="101"/>
      <c r="I950" s="101"/>
      <c r="J950" s="101"/>
      <c r="K950" s="101"/>
      <c r="L950" s="101"/>
      <c r="M950" s="101"/>
      <c r="N950" s="109"/>
      <c r="O950" s="109"/>
      <c r="P950" s="129"/>
      <c r="Q950" s="130"/>
      <c r="R950" s="11">
        <f t="shared" ref="R950:Z950" si="1010">SUBTOTAL(9,R946:R949)</f>
        <v>0</v>
      </c>
      <c r="S950" s="6">
        <f t="shared" si="1010"/>
        <v>-29312.32</v>
      </c>
      <c r="T950" s="20">
        <f t="shared" si="1010"/>
        <v>-29312.32</v>
      </c>
      <c r="U950" s="6">
        <f t="shared" si="1010"/>
        <v>0</v>
      </c>
      <c r="V950" s="6">
        <f t="shared" si="1010"/>
        <v>-2728.9769919999999</v>
      </c>
      <c r="W950" s="20">
        <f t="shared" si="1010"/>
        <v>-2728.9769919999999</v>
      </c>
      <c r="X950" s="6">
        <f t="shared" si="1010"/>
        <v>0</v>
      </c>
      <c r="Y950" s="6">
        <f t="shared" si="1010"/>
        <v>-26583.343008</v>
      </c>
      <c r="Z950" s="20">
        <f t="shared" si="1010"/>
        <v>-26583.343008</v>
      </c>
      <c r="AA950" s="25"/>
      <c r="AB950" s="25"/>
      <c r="AC950" s="25"/>
      <c r="AD950" s="25"/>
      <c r="AE950" s="25"/>
      <c r="AF950" s="25"/>
      <c r="AG950" s="25"/>
      <c r="AH950" s="25"/>
      <c r="AI950" s="25"/>
      <c r="AJ950" s="131" t="s">
        <v>265</v>
      </c>
    </row>
    <row r="951" spans="1:37" outlineLevel="3" x14ac:dyDescent="0.25">
      <c r="A951" s="102" t="s">
        <v>164</v>
      </c>
      <c r="B951" s="108"/>
      <c r="C951" s="108">
        <v>330.25</v>
      </c>
      <c r="N951" s="109">
        <f>C951</f>
        <v>330.25</v>
      </c>
      <c r="O951" s="109">
        <f>SUM(B951:M951)</f>
        <v>330.25</v>
      </c>
      <c r="P951" s="129"/>
      <c r="Q951" s="130">
        <v>7.9699999999999993E-2</v>
      </c>
      <c r="R951" s="11">
        <f>IF(LEFT(AJ951,6)="Direct",N951,0)</f>
        <v>0</v>
      </c>
      <c r="S951" s="6">
        <f>N951-R951</f>
        <v>330.25</v>
      </c>
      <c r="T951" s="20">
        <f>R951+S951</f>
        <v>330.25</v>
      </c>
      <c r="U951" s="6">
        <f>IF(LEFT(AJ951,9)="direct-wa", N951,0)</f>
        <v>0</v>
      </c>
      <c r="V951" s="6">
        <f>IF(AJ951="direct-wa",0,N951*Q951)</f>
        <v>26.320924999999999</v>
      </c>
      <c r="W951" s="20">
        <f>U951+V951</f>
        <v>26.320924999999999</v>
      </c>
      <c r="X951" s="6">
        <f>IF(LEFT(AJ951,9)="direct-or",N951,0)</f>
        <v>0</v>
      </c>
      <c r="Y951" s="6">
        <f>S951-V951</f>
        <v>303.92907500000001</v>
      </c>
      <c r="Z951" s="20">
        <f>X951+Y951</f>
        <v>303.92907500000001</v>
      </c>
      <c r="AA951" s="25">
        <f>IF(LEFT(AJ951,6)="Direct",O951,0)</f>
        <v>0</v>
      </c>
      <c r="AB951" s="25">
        <f>O951-AA951</f>
        <v>330.25</v>
      </c>
      <c r="AC951" s="25">
        <f>AA951+AB951</f>
        <v>330.25</v>
      </c>
      <c r="AD951" s="25">
        <f>IF(LEFT(AJ951,9)="direct-wa", O951,0)</f>
        <v>0</v>
      </c>
      <c r="AE951" s="25">
        <f>IF(AJ951="direct-wa",0,O951*Q951)</f>
        <v>26.320924999999999</v>
      </c>
      <c r="AF951" s="25">
        <f>AD951+AE951</f>
        <v>26.320924999999999</v>
      </c>
      <c r="AG951" s="25">
        <f>IF(LEFT(AJ951,9)="direct-or",O951,0)</f>
        <v>0</v>
      </c>
      <c r="AH951" s="25">
        <f>AB951-AE951</f>
        <v>303.92907500000001</v>
      </c>
      <c r="AI951" s="25">
        <f>AG951+AH951</f>
        <v>303.92907500000001</v>
      </c>
      <c r="AJ951" s="19" t="s">
        <v>48</v>
      </c>
    </row>
    <row r="952" spans="1:37" outlineLevel="3" x14ac:dyDescent="0.25">
      <c r="A952" s="102" t="s">
        <v>164</v>
      </c>
      <c r="B952" s="108">
        <v>3369.63</v>
      </c>
      <c r="C952" s="108">
        <v>1903.66</v>
      </c>
      <c r="N952" s="109">
        <f>C952</f>
        <v>1903.66</v>
      </c>
      <c r="O952" s="109">
        <f>SUM(B952:M952)</f>
        <v>5273.29</v>
      </c>
      <c r="P952" s="129"/>
      <c r="Q952" s="130">
        <v>7.9699999999999993E-2</v>
      </c>
      <c r="R952" s="11">
        <f>IF(LEFT(AJ952,6)="Direct",N952,0)</f>
        <v>0</v>
      </c>
      <c r="S952" s="6">
        <f>N952-R952</f>
        <v>1903.66</v>
      </c>
      <c r="T952" s="20">
        <f>R952+S952</f>
        <v>1903.66</v>
      </c>
      <c r="U952" s="6">
        <f>IF(LEFT(AJ952,9)="direct-wa", N952,0)</f>
        <v>0</v>
      </c>
      <c r="V952" s="6">
        <f>IF(AJ952="direct-wa",0,N952*Q952)</f>
        <v>151.72170199999999</v>
      </c>
      <c r="W952" s="20">
        <f>U952+V952</f>
        <v>151.72170199999999</v>
      </c>
      <c r="X952" s="6">
        <f>IF(LEFT(AJ952,9)="direct-or",N952,0)</f>
        <v>0</v>
      </c>
      <c r="Y952" s="6">
        <f>S952-V952</f>
        <v>1751.938298</v>
      </c>
      <c r="Z952" s="20">
        <f>X952+Y952</f>
        <v>1751.938298</v>
      </c>
      <c r="AA952" s="25">
        <f>IF(LEFT(AJ952,6)="Direct",O952,0)</f>
        <v>0</v>
      </c>
      <c r="AB952" s="25">
        <f>O952-AA952</f>
        <v>5273.29</v>
      </c>
      <c r="AC952" s="25">
        <f>AA952+AB952</f>
        <v>5273.29</v>
      </c>
      <c r="AD952" s="25">
        <f>IF(LEFT(AJ952,9)="direct-wa", O952,0)</f>
        <v>0</v>
      </c>
      <c r="AE952" s="25">
        <f>IF(AJ952="direct-wa",0,O952*Q952)</f>
        <v>420.28121299999998</v>
      </c>
      <c r="AF952" s="25">
        <f>AD952+AE952</f>
        <v>420.28121299999998</v>
      </c>
      <c r="AG952" s="25">
        <f>IF(LEFT(AJ952,9)="direct-or",O952,0)</f>
        <v>0</v>
      </c>
      <c r="AH952" s="25">
        <f>AB952-AE952</f>
        <v>4853.0087869999998</v>
      </c>
      <c r="AI952" s="25">
        <f>AG952+AH952</f>
        <v>4853.0087869999998</v>
      </c>
      <c r="AJ952" s="19" t="s">
        <v>48</v>
      </c>
    </row>
    <row r="953" spans="1:37" outlineLevel="3" x14ac:dyDescent="0.25">
      <c r="A953" s="102" t="s">
        <v>164</v>
      </c>
      <c r="B953" s="108">
        <v>504.81</v>
      </c>
      <c r="C953" s="108">
        <v>2497.94</v>
      </c>
      <c r="N953" s="109">
        <f>C953</f>
        <v>2497.94</v>
      </c>
      <c r="O953" s="109">
        <f>SUM(B953:M953)</f>
        <v>3002.75</v>
      </c>
      <c r="P953" s="129"/>
      <c r="Q953" s="130">
        <v>7.9699999999999993E-2</v>
      </c>
      <c r="R953" s="11">
        <f>IF(LEFT(AJ953,6)="Direct",N953,0)</f>
        <v>0</v>
      </c>
      <c r="S953" s="6">
        <f>N953-R953</f>
        <v>2497.94</v>
      </c>
      <c r="T953" s="20">
        <f>R953+S953</f>
        <v>2497.94</v>
      </c>
      <c r="U953" s="6">
        <f>IF(LEFT(AJ953,9)="direct-wa", N953,0)</f>
        <v>0</v>
      </c>
      <c r="V953" s="6">
        <f>IF(AJ953="direct-wa",0,N953*Q953)</f>
        <v>199.08581799999999</v>
      </c>
      <c r="W953" s="20">
        <f>U953+V953</f>
        <v>199.08581799999999</v>
      </c>
      <c r="X953" s="6">
        <f>IF(LEFT(AJ953,9)="direct-or",N953,0)</f>
        <v>0</v>
      </c>
      <c r="Y953" s="6">
        <f>S953-V953</f>
        <v>2298.854182</v>
      </c>
      <c r="Z953" s="20">
        <f>X953+Y953</f>
        <v>2298.854182</v>
      </c>
      <c r="AA953" s="25">
        <f>IF(LEFT(AJ953,6)="Direct",O953,0)</f>
        <v>0</v>
      </c>
      <c r="AB953" s="25">
        <f>O953-AA953</f>
        <v>3002.75</v>
      </c>
      <c r="AC953" s="25">
        <f>AA953+AB953</f>
        <v>3002.75</v>
      </c>
      <c r="AD953" s="25">
        <f>IF(LEFT(AJ953,9)="direct-wa", O953,0)</f>
        <v>0</v>
      </c>
      <c r="AE953" s="25">
        <f>IF(AJ953="direct-wa",0,O953*Q953)</f>
        <v>239.31917499999997</v>
      </c>
      <c r="AF953" s="25">
        <f>AD953+AE953</f>
        <v>239.31917499999997</v>
      </c>
      <c r="AG953" s="25">
        <f>IF(LEFT(AJ953,9)="direct-or",O953,0)</f>
        <v>0</v>
      </c>
      <c r="AH953" s="25">
        <f>AB953-AE953</f>
        <v>2763.4308249999999</v>
      </c>
      <c r="AI953" s="25">
        <f>AG953+AH953</f>
        <v>2763.4308249999999</v>
      </c>
      <c r="AJ953" s="19" t="s">
        <v>48</v>
      </c>
    </row>
    <row r="954" spans="1:37" outlineLevel="3" x14ac:dyDescent="0.25">
      <c r="A954" s="102" t="s">
        <v>164</v>
      </c>
      <c r="B954" s="108"/>
      <c r="C954" s="108"/>
      <c r="N954" s="109">
        <f>C954</f>
        <v>0</v>
      </c>
      <c r="O954" s="109">
        <f>SUM(B954:M954)</f>
        <v>0</v>
      </c>
      <c r="P954" s="129"/>
      <c r="Q954" s="130">
        <v>7.9699999999999993E-2</v>
      </c>
      <c r="R954" s="11">
        <f>IF(LEFT(AJ954,6)="Direct",N954,0)</f>
        <v>0</v>
      </c>
      <c r="S954" s="6">
        <f>N954-R954</f>
        <v>0</v>
      </c>
      <c r="T954" s="20">
        <f>R954+S954</f>
        <v>0</v>
      </c>
      <c r="U954" s="6">
        <f>IF(LEFT(AJ954,9)="direct-wa", N954,0)</f>
        <v>0</v>
      </c>
      <c r="V954" s="6">
        <f>IF(AJ954="direct-wa",0,N954*Q954)</f>
        <v>0</v>
      </c>
      <c r="W954" s="20">
        <f>U954+V954</f>
        <v>0</v>
      </c>
      <c r="X954" s="6">
        <f>IF(LEFT(AJ954,9)="direct-or",N954,0)</f>
        <v>0</v>
      </c>
      <c r="Y954" s="6">
        <f>S954-V954</f>
        <v>0</v>
      </c>
      <c r="Z954" s="20">
        <f>X954+Y954</f>
        <v>0</v>
      </c>
      <c r="AA954" s="25">
        <f>IF(LEFT(AJ954,6)="Direct",O954,0)</f>
        <v>0</v>
      </c>
      <c r="AB954" s="25">
        <f>O954-AA954</f>
        <v>0</v>
      </c>
      <c r="AC954" s="25">
        <f>AA954+AB954</f>
        <v>0</v>
      </c>
      <c r="AD954" s="25">
        <f>IF(LEFT(AJ954,9)="direct-wa", O954,0)</f>
        <v>0</v>
      </c>
      <c r="AE954" s="25">
        <f>IF(AJ954="direct-wa",0,O954*Q954)</f>
        <v>0</v>
      </c>
      <c r="AF954" s="25">
        <f>AD954+AE954</f>
        <v>0</v>
      </c>
      <c r="AG954" s="25">
        <f>IF(LEFT(AJ954,9)="direct-or",O954,0)</f>
        <v>0</v>
      </c>
      <c r="AH954" s="25">
        <f>AB954-AE954</f>
        <v>0</v>
      </c>
      <c r="AI954" s="25">
        <f>AG954+AH954</f>
        <v>0</v>
      </c>
      <c r="AJ954" s="19" t="s">
        <v>48</v>
      </c>
    </row>
    <row r="955" spans="1:37" outlineLevel="2" x14ac:dyDescent="0.25">
      <c r="A955" s="102"/>
      <c r="B955" s="108"/>
      <c r="C955" s="108"/>
      <c r="D955" s="101"/>
      <c r="E955" s="101"/>
      <c r="F955" s="101"/>
      <c r="G955" s="101"/>
      <c r="H955" s="101"/>
      <c r="I955" s="101"/>
      <c r="J955" s="101"/>
      <c r="K955" s="101"/>
      <c r="L955" s="101"/>
      <c r="M955" s="101"/>
      <c r="N955" s="109"/>
      <c r="O955" s="109"/>
      <c r="P955" s="129"/>
      <c r="Q955" s="130"/>
      <c r="R955" s="11">
        <f t="shared" ref="R955:Z955" si="1011">SUBTOTAL(9,R951:R954)</f>
        <v>0</v>
      </c>
      <c r="S955" s="6">
        <f t="shared" si="1011"/>
        <v>4731.8500000000004</v>
      </c>
      <c r="T955" s="20">
        <f t="shared" si="1011"/>
        <v>4731.8500000000004</v>
      </c>
      <c r="U955" s="6">
        <f t="shared" si="1011"/>
        <v>0</v>
      </c>
      <c r="V955" s="6">
        <f t="shared" si="1011"/>
        <v>377.12844499999994</v>
      </c>
      <c r="W955" s="20">
        <f t="shared" si="1011"/>
        <v>377.12844499999994</v>
      </c>
      <c r="X955" s="6">
        <f t="shared" si="1011"/>
        <v>0</v>
      </c>
      <c r="Y955" s="6">
        <f t="shared" si="1011"/>
        <v>4354.7215550000001</v>
      </c>
      <c r="Z955" s="20">
        <f t="shared" si="1011"/>
        <v>4354.7215550000001</v>
      </c>
      <c r="AA955" s="25"/>
      <c r="AB955" s="25"/>
      <c r="AC955" s="25"/>
      <c r="AD955" s="25"/>
      <c r="AE955" s="25"/>
      <c r="AF955" s="25"/>
      <c r="AG955" s="25"/>
      <c r="AH955" s="25"/>
      <c r="AI955" s="25"/>
      <c r="AJ955" s="131" t="s">
        <v>269</v>
      </c>
    </row>
    <row r="956" spans="1:37" outlineLevel="3" x14ac:dyDescent="0.25">
      <c r="A956" s="102" t="s">
        <v>164</v>
      </c>
      <c r="B956" s="108"/>
      <c r="C956" s="108">
        <v>164.92</v>
      </c>
      <c r="N956" s="109">
        <f>C956</f>
        <v>164.92</v>
      </c>
      <c r="O956" s="109">
        <f>SUM(B956:M956)</f>
        <v>164.92</v>
      </c>
      <c r="P956" s="129"/>
      <c r="Q956" s="130">
        <v>1.17E-2</v>
      </c>
      <c r="R956" s="11">
        <f>IF(LEFT(AJ956,6)="Direct",N956,0)</f>
        <v>0</v>
      </c>
      <c r="S956" s="6">
        <f>N956-R956</f>
        <v>164.92</v>
      </c>
      <c r="T956" s="20">
        <f>R956+S956</f>
        <v>164.92</v>
      </c>
      <c r="U956" s="6">
        <f>IF(LEFT(AJ956,9)="direct-wa", N956,0)</f>
        <v>0</v>
      </c>
      <c r="V956" s="6">
        <f>IF(AJ956="direct-wa",0,N956*Q956)</f>
        <v>1.9295639999999998</v>
      </c>
      <c r="W956" s="20">
        <f>U956+V956</f>
        <v>1.9295639999999998</v>
      </c>
      <c r="X956" s="6">
        <f>IF(LEFT(AJ956,9)="direct-or",N956,0)</f>
        <v>0</v>
      </c>
      <c r="Y956" s="6">
        <f>S956-V956</f>
        <v>162.99043599999999</v>
      </c>
      <c r="Z956" s="20">
        <f>X956+Y956</f>
        <v>162.99043599999999</v>
      </c>
      <c r="AA956" s="25">
        <f>IF(LEFT(AJ956,6)="Direct",O956,0)</f>
        <v>0</v>
      </c>
      <c r="AB956" s="25">
        <f>O956-AA956</f>
        <v>164.92</v>
      </c>
      <c r="AC956" s="25">
        <f>AA956+AB956</f>
        <v>164.92</v>
      </c>
      <c r="AD956" s="25">
        <f>IF(LEFT(AJ956,9)="direct-wa", O956,0)</f>
        <v>0</v>
      </c>
      <c r="AE956" s="25">
        <f>IF(AJ956="direct-wa",0,O956*Q956)</f>
        <v>1.9295639999999998</v>
      </c>
      <c r="AF956" s="25">
        <f>AD956+AE956</f>
        <v>1.9295639999999998</v>
      </c>
      <c r="AG956" s="25">
        <f>IF(LEFT(AJ956,9)="direct-or",O956,0)</f>
        <v>0</v>
      </c>
      <c r="AH956" s="25">
        <f>AB956-AE956</f>
        <v>162.99043599999999</v>
      </c>
      <c r="AI956" s="25">
        <f>AG956+AH956</f>
        <v>162.99043599999999</v>
      </c>
      <c r="AJ956" s="19" t="s">
        <v>262</v>
      </c>
    </row>
    <row r="957" spans="1:37" outlineLevel="3" x14ac:dyDescent="0.25">
      <c r="A957" s="102" t="s">
        <v>164</v>
      </c>
      <c r="B957" s="108"/>
      <c r="C957" s="108"/>
      <c r="N957" s="109">
        <f>C957</f>
        <v>0</v>
      </c>
      <c r="O957" s="109">
        <f>SUM(B957:M957)</f>
        <v>0</v>
      </c>
      <c r="P957" s="129"/>
      <c r="Q957" s="130">
        <v>1.17E-2</v>
      </c>
      <c r="R957" s="11">
        <f>IF(LEFT(AJ957,6)="Direct",N957,0)</f>
        <v>0</v>
      </c>
      <c r="S957" s="6">
        <f>N957-R957</f>
        <v>0</v>
      </c>
      <c r="T957" s="20">
        <f>R957+S957</f>
        <v>0</v>
      </c>
      <c r="U957" s="6">
        <f>IF(LEFT(AJ957,9)="direct-wa", N957,0)</f>
        <v>0</v>
      </c>
      <c r="V957" s="6">
        <f>IF(AJ957="direct-wa",0,N957*Q957)</f>
        <v>0</v>
      </c>
      <c r="W957" s="20">
        <f>U957+V957</f>
        <v>0</v>
      </c>
      <c r="X957" s="6">
        <f>IF(LEFT(AJ957,9)="direct-or",N957,0)</f>
        <v>0</v>
      </c>
      <c r="Y957" s="6">
        <f>S957-V957</f>
        <v>0</v>
      </c>
      <c r="Z957" s="20">
        <f>X957+Y957</f>
        <v>0</v>
      </c>
      <c r="AA957" s="25">
        <f>IF(LEFT(AJ957,6)="Direct",O957,0)</f>
        <v>0</v>
      </c>
      <c r="AB957" s="25">
        <f>O957-AA957</f>
        <v>0</v>
      </c>
      <c r="AC957" s="25">
        <f>AA957+AB957</f>
        <v>0</v>
      </c>
      <c r="AD957" s="25">
        <f>IF(LEFT(AJ957,9)="direct-wa", O957,0)</f>
        <v>0</v>
      </c>
      <c r="AE957" s="25">
        <f>IF(AJ957="direct-wa",0,O957*Q957)</f>
        <v>0</v>
      </c>
      <c r="AF957" s="25">
        <f>AD957+AE957</f>
        <v>0</v>
      </c>
      <c r="AG957" s="25">
        <f>IF(LEFT(AJ957,9)="direct-or",O957,0)</f>
        <v>0</v>
      </c>
      <c r="AH957" s="25">
        <f>AB957-AE957</f>
        <v>0</v>
      </c>
      <c r="AI957" s="25">
        <f>AG957+AH957</f>
        <v>0</v>
      </c>
      <c r="AJ957" s="19" t="s">
        <v>262</v>
      </c>
    </row>
    <row r="958" spans="1:37" outlineLevel="3" x14ac:dyDescent="0.25">
      <c r="A958" s="102" t="s">
        <v>164</v>
      </c>
      <c r="B958" s="108">
        <v>195.51</v>
      </c>
      <c r="C958" s="108"/>
      <c r="N958" s="109">
        <f>C958</f>
        <v>0</v>
      </c>
      <c r="O958" s="109">
        <f>SUM(B958:M958)</f>
        <v>195.51</v>
      </c>
      <c r="P958" s="129"/>
      <c r="Q958" s="130">
        <v>1.17E-2</v>
      </c>
      <c r="R958" s="11">
        <f>IF(LEFT(AJ958,6)="Direct",N958,0)</f>
        <v>0</v>
      </c>
      <c r="S958" s="6">
        <f>N958-R958</f>
        <v>0</v>
      </c>
      <c r="T958" s="20">
        <f>R958+S958</f>
        <v>0</v>
      </c>
      <c r="U958" s="6">
        <f>IF(LEFT(AJ958,9)="direct-wa", N958,0)</f>
        <v>0</v>
      </c>
      <c r="V958" s="6">
        <f>IF(AJ958="direct-wa",0,N958*Q958)</f>
        <v>0</v>
      </c>
      <c r="W958" s="20">
        <f>U958+V958</f>
        <v>0</v>
      </c>
      <c r="X958" s="6">
        <f>IF(LEFT(AJ958,9)="direct-or",N958,0)</f>
        <v>0</v>
      </c>
      <c r="Y958" s="6">
        <f>S958-V958</f>
        <v>0</v>
      </c>
      <c r="Z958" s="20">
        <f>X958+Y958</f>
        <v>0</v>
      </c>
      <c r="AA958" s="25">
        <f>IF(LEFT(AJ958,6)="Direct",O958,0)</f>
        <v>0</v>
      </c>
      <c r="AB958" s="25">
        <f>O958-AA958</f>
        <v>195.51</v>
      </c>
      <c r="AC958" s="25">
        <f>AA958+AB958</f>
        <v>195.51</v>
      </c>
      <c r="AD958" s="25">
        <f>IF(LEFT(AJ958,9)="direct-wa", O958,0)</f>
        <v>0</v>
      </c>
      <c r="AE958" s="25">
        <f>IF(AJ958="direct-wa",0,O958*Q958)</f>
        <v>2.2874669999999999</v>
      </c>
      <c r="AF958" s="25">
        <f>AD958+AE958</f>
        <v>2.2874669999999999</v>
      </c>
      <c r="AG958" s="25">
        <f>IF(LEFT(AJ958,9)="direct-or",O958,0)</f>
        <v>0</v>
      </c>
      <c r="AH958" s="25">
        <f>AB958-AE958</f>
        <v>193.222533</v>
      </c>
      <c r="AI958" s="25">
        <f>AG958+AH958</f>
        <v>193.222533</v>
      </c>
      <c r="AJ958" s="19" t="s">
        <v>262</v>
      </c>
    </row>
    <row r="959" spans="1:37" outlineLevel="2" x14ac:dyDescent="0.25">
      <c r="A959" s="102"/>
      <c r="B959" s="108"/>
      <c r="C959" s="108"/>
      <c r="D959" s="101"/>
      <c r="E959" s="101"/>
      <c r="F959" s="101"/>
      <c r="G959" s="101"/>
      <c r="H959" s="101"/>
      <c r="I959" s="101"/>
      <c r="J959" s="101"/>
      <c r="K959" s="101"/>
      <c r="L959" s="101"/>
      <c r="M959" s="101"/>
      <c r="N959" s="109"/>
      <c r="O959" s="109"/>
      <c r="P959" s="129"/>
      <c r="Q959" s="130"/>
      <c r="R959" s="11">
        <f t="shared" ref="R959:Z959" si="1012">SUBTOTAL(9,R956:R958)</f>
        <v>0</v>
      </c>
      <c r="S959" s="6">
        <f t="shared" si="1012"/>
        <v>164.92</v>
      </c>
      <c r="T959" s="6">
        <f t="shared" si="1012"/>
        <v>164.92</v>
      </c>
      <c r="U959" s="11">
        <f t="shared" si="1012"/>
        <v>0</v>
      </c>
      <c r="V959" s="6">
        <f t="shared" si="1012"/>
        <v>1.9295639999999998</v>
      </c>
      <c r="W959" s="6">
        <f t="shared" si="1012"/>
        <v>1.9295639999999998</v>
      </c>
      <c r="X959" s="11">
        <f t="shared" si="1012"/>
        <v>0</v>
      </c>
      <c r="Y959" s="6">
        <f t="shared" si="1012"/>
        <v>162.99043599999999</v>
      </c>
      <c r="Z959" s="6">
        <f t="shared" si="1012"/>
        <v>162.99043599999999</v>
      </c>
      <c r="AA959" s="11"/>
      <c r="AB959" s="25"/>
      <c r="AC959" s="25"/>
      <c r="AD959" s="25"/>
      <c r="AE959" s="25"/>
      <c r="AF959" s="25"/>
      <c r="AG959" s="25"/>
      <c r="AH959" s="25"/>
      <c r="AI959" s="25"/>
      <c r="AJ959" s="142" t="s">
        <v>270</v>
      </c>
      <c r="AK959" s="141"/>
    </row>
    <row r="960" spans="1:37" outlineLevel="1" x14ac:dyDescent="0.25">
      <c r="A960" s="128" t="s">
        <v>163</v>
      </c>
      <c r="B960" s="132"/>
      <c r="C960" s="132"/>
      <c r="D960" s="120"/>
      <c r="E960" s="120"/>
      <c r="F960" s="120"/>
      <c r="G960" s="120"/>
      <c r="H960" s="120"/>
      <c r="I960" s="120"/>
      <c r="J960" s="120"/>
      <c r="K960" s="120"/>
      <c r="L960" s="120"/>
      <c r="M960" s="120"/>
      <c r="N960" s="121"/>
      <c r="O960" s="121"/>
      <c r="P960" s="133"/>
      <c r="Q960" s="134"/>
      <c r="R960" s="125">
        <f t="shared" ref="R960:Z960" si="1013">SUBTOTAL(9,R891:R958)</f>
        <v>88362.819999999992</v>
      </c>
      <c r="S960" s="125">
        <f t="shared" si="1013"/>
        <v>180971.75000000003</v>
      </c>
      <c r="T960" s="125">
        <f t="shared" si="1013"/>
        <v>269334.57</v>
      </c>
      <c r="U960" s="125">
        <f t="shared" si="1013"/>
        <v>4512.1499999999996</v>
      </c>
      <c r="V960" s="125">
        <f t="shared" si="1013"/>
        <v>18975.463553000001</v>
      </c>
      <c r="W960" s="125">
        <f t="shared" si="1013"/>
        <v>23487.613553000003</v>
      </c>
      <c r="X960" s="125">
        <f t="shared" si="1013"/>
        <v>83850.67</v>
      </c>
      <c r="Y960" s="125">
        <f t="shared" si="1013"/>
        <v>161996.28644699999</v>
      </c>
      <c r="Z960" s="125">
        <f t="shared" si="1013"/>
        <v>245846.95644699995</v>
      </c>
      <c r="AA960" s="125"/>
      <c r="AB960" s="125"/>
      <c r="AC960" s="125"/>
      <c r="AD960" s="125"/>
      <c r="AE960" s="125"/>
      <c r="AF960" s="125"/>
      <c r="AG960" s="125"/>
      <c r="AH960" s="125"/>
      <c r="AI960" s="125"/>
      <c r="AJ960" s="136"/>
      <c r="AK960" s="141"/>
    </row>
    <row r="961" spans="1:36" x14ac:dyDescent="0.25">
      <c r="A961" s="100" t="s">
        <v>165</v>
      </c>
      <c r="B961" s="108"/>
      <c r="C961" s="108"/>
      <c r="D961" s="101"/>
      <c r="E961" s="101"/>
      <c r="F961" s="101"/>
      <c r="G961" s="101"/>
      <c r="H961" s="101"/>
      <c r="I961" s="101"/>
      <c r="J961" s="101"/>
      <c r="K961" s="101"/>
      <c r="L961" s="101"/>
      <c r="M961" s="101"/>
      <c r="N961" s="109"/>
      <c r="O961" s="109"/>
      <c r="P961" s="129"/>
      <c r="Q961" s="130"/>
      <c r="R961" s="6">
        <f t="shared" ref="R961:Z961" si="1014">SUBTOTAL(9,R8:R958)</f>
        <v>1001529.4300000004</v>
      </c>
      <c r="S961" s="6">
        <f t="shared" si="1014"/>
        <v>10534177.599999996</v>
      </c>
      <c r="T961" s="6">
        <f t="shared" si="1014"/>
        <v>11535707.029999994</v>
      </c>
      <c r="U961" s="6">
        <f t="shared" si="1014"/>
        <v>55771.579999999994</v>
      </c>
      <c r="V961" s="6">
        <f t="shared" si="1014"/>
        <v>1093947.5780817992</v>
      </c>
      <c r="W961" s="6">
        <f t="shared" si="1014"/>
        <v>1149719.1580817993</v>
      </c>
      <c r="X961" s="6">
        <f t="shared" si="1014"/>
        <v>945757.85000000021</v>
      </c>
      <c r="Y961" s="6">
        <f t="shared" si="1014"/>
        <v>9440230.0219182037</v>
      </c>
      <c r="Z961" s="6">
        <f t="shared" si="1014"/>
        <v>10385987.871918203</v>
      </c>
      <c r="AA961" s="25"/>
      <c r="AB961" s="25"/>
      <c r="AC961" s="25"/>
      <c r="AD961" s="25"/>
      <c r="AE961" s="25"/>
      <c r="AF961" s="25"/>
      <c r="AG961" s="25"/>
      <c r="AH961" s="25"/>
      <c r="AI961" s="25"/>
      <c r="AJ961" s="102"/>
    </row>
  </sheetData>
  <sortState ref="A8:AJ766">
    <sortCondition ref="A8:A766"/>
    <sortCondition ref="AJ8:AJ766"/>
  </sortState>
  <mergeCells count="3">
    <mergeCell ref="R5:T5"/>
    <mergeCell ref="U5:W5"/>
    <mergeCell ref="X5:Z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7"/>
  <sheetViews>
    <sheetView showGridLines="0" topLeftCell="C1" workbookViewId="0">
      <selection activeCell="R63" sqref="R63"/>
    </sheetView>
  </sheetViews>
  <sheetFormatPr defaultRowHeight="15" outlineLevelCol="1" x14ac:dyDescent="0.25"/>
  <cols>
    <col min="1" max="1" width="0" hidden="1" customWidth="1" outlineLevel="1"/>
    <col min="2" max="2" width="53.85546875" hidden="1" customWidth="1" outlineLevel="1"/>
    <col min="3" max="3" width="1.5703125" customWidth="1" collapsed="1"/>
    <col min="4" max="4" width="2.42578125" customWidth="1"/>
    <col min="6" max="6" width="53.28515625" bestFit="1" customWidth="1"/>
    <col min="7" max="7" width="11.5703125" customWidth="1"/>
    <col min="8" max="8" width="4.42578125" customWidth="1"/>
    <col min="9" max="9" width="11.5703125" customWidth="1"/>
    <col min="10" max="10" width="4.7109375" customWidth="1"/>
    <col min="11" max="11" width="11.5703125" customWidth="1"/>
  </cols>
  <sheetData>
    <row r="1" spans="1:11" x14ac:dyDescent="0.25">
      <c r="A1" s="41"/>
      <c r="B1" s="41"/>
      <c r="C1" s="45" t="s">
        <v>171</v>
      </c>
      <c r="D1" s="45"/>
      <c r="E1" s="45"/>
      <c r="F1" s="46"/>
      <c r="G1" s="41"/>
      <c r="H1" s="41"/>
      <c r="I1" s="41"/>
      <c r="J1" s="41"/>
      <c r="K1" s="47"/>
    </row>
    <row r="2" spans="1:11" x14ac:dyDescent="0.25">
      <c r="A2" s="48"/>
      <c r="B2" s="48"/>
      <c r="C2" s="45" t="s">
        <v>194</v>
      </c>
      <c r="D2" s="45"/>
      <c r="E2" s="45"/>
      <c r="F2" s="45"/>
      <c r="G2" s="48"/>
      <c r="H2" s="48"/>
      <c r="I2" s="48"/>
      <c r="J2" s="48"/>
      <c r="K2" s="47"/>
    </row>
    <row r="3" spans="1:11" x14ac:dyDescent="0.25">
      <c r="A3" s="48"/>
      <c r="B3" s="48"/>
      <c r="C3" s="45" t="s">
        <v>195</v>
      </c>
      <c r="D3" s="45"/>
      <c r="E3" s="45"/>
      <c r="F3" s="45"/>
      <c r="G3" s="46"/>
      <c r="H3" s="48"/>
      <c r="I3" s="48"/>
      <c r="J3" s="48"/>
      <c r="K3" s="48"/>
    </row>
    <row r="4" spans="1:11" x14ac:dyDescent="0.25">
      <c r="A4" s="48"/>
      <c r="B4" s="48"/>
      <c r="C4" s="104" t="s">
        <v>292</v>
      </c>
      <c r="D4" s="49"/>
      <c r="E4" s="49"/>
      <c r="F4" s="49"/>
      <c r="G4" s="44" t="s">
        <v>196</v>
      </c>
      <c r="H4" s="48"/>
      <c r="I4" s="48"/>
      <c r="J4" s="48"/>
      <c r="K4" s="48"/>
    </row>
    <row r="5" spans="1:11" x14ac:dyDescent="0.25">
      <c r="A5" s="48"/>
      <c r="B5" s="48"/>
      <c r="C5" s="50"/>
      <c r="D5" s="50"/>
      <c r="E5" s="51"/>
      <c r="F5" s="52"/>
      <c r="G5" s="48"/>
      <c r="H5" s="48"/>
      <c r="I5" s="48"/>
      <c r="J5" s="48"/>
      <c r="K5" s="48"/>
    </row>
    <row r="6" spans="1:11" x14ac:dyDescent="0.25">
      <c r="A6" s="48"/>
      <c r="B6" s="48"/>
      <c r="C6" s="41"/>
      <c r="D6" s="45"/>
      <c r="E6" s="45"/>
      <c r="F6" s="45"/>
      <c r="G6" s="54" t="s">
        <v>169</v>
      </c>
      <c r="H6" s="41"/>
      <c r="I6" s="54" t="s">
        <v>167</v>
      </c>
      <c r="J6" s="41"/>
      <c r="K6" s="55" t="s">
        <v>168</v>
      </c>
    </row>
    <row r="7" spans="1:11" x14ac:dyDescent="0.25">
      <c r="A7" s="48"/>
      <c r="B7" s="48"/>
      <c r="C7" s="53" t="s">
        <v>197</v>
      </c>
      <c r="D7" s="45"/>
      <c r="E7" s="45"/>
      <c r="F7" s="45"/>
      <c r="G7" s="71"/>
      <c r="H7" s="41"/>
      <c r="I7" s="71"/>
      <c r="J7" s="41"/>
      <c r="K7" s="72"/>
    </row>
    <row r="8" spans="1:11" x14ac:dyDescent="0.25">
      <c r="A8" s="48"/>
      <c r="B8" s="48"/>
      <c r="C8" s="52"/>
      <c r="D8" s="50" t="s">
        <v>198</v>
      </c>
      <c r="E8" s="56"/>
      <c r="F8" s="50"/>
      <c r="G8" s="57"/>
      <c r="H8" s="41"/>
      <c r="I8" s="57"/>
      <c r="J8" s="48"/>
      <c r="K8" s="48"/>
    </row>
    <row r="9" spans="1:11" x14ac:dyDescent="0.25">
      <c r="A9" s="48"/>
      <c r="B9" s="48"/>
      <c r="C9" s="50"/>
      <c r="D9" s="50"/>
      <c r="E9" s="58" t="s">
        <v>199</v>
      </c>
      <c r="F9" s="58"/>
      <c r="G9" s="57"/>
      <c r="H9" s="41"/>
      <c r="I9" s="57"/>
      <c r="J9" s="48"/>
      <c r="K9" s="48"/>
    </row>
    <row r="10" spans="1:11" x14ac:dyDescent="0.25">
      <c r="A10" s="44" t="s">
        <v>0</v>
      </c>
      <c r="B10" s="44" t="s">
        <v>72</v>
      </c>
      <c r="C10" s="50"/>
      <c r="D10" s="50"/>
      <c r="E10" s="51" t="s">
        <v>0</v>
      </c>
      <c r="F10" s="52" t="s">
        <v>200</v>
      </c>
      <c r="G10" s="59">
        <f>VLOOKUP(B10,'FEB Detail Report'!$A$7:$Z$910,20,FALSE)</f>
        <v>18255.439999999999</v>
      </c>
      <c r="H10" s="41"/>
      <c r="I10" s="59">
        <f>VLOOKUP(B10,'FEB Detail Report'!$A$7:$Z$910,23,FALSE)</f>
        <v>1699.5814640000001</v>
      </c>
      <c r="J10" s="41"/>
      <c r="K10" s="59">
        <f>VLOOKUP(B10,'FEB Detail Report'!$A$7:$Z$910,26,FALSE)</f>
        <v>16555.858535999996</v>
      </c>
    </row>
    <row r="11" spans="1:11" x14ac:dyDescent="0.25">
      <c r="A11" s="44" t="s">
        <v>1</v>
      </c>
      <c r="B11" s="44" t="s">
        <v>74</v>
      </c>
      <c r="C11" s="50"/>
      <c r="D11" s="50"/>
      <c r="E11" s="51" t="s">
        <v>1</v>
      </c>
      <c r="F11" s="60" t="s">
        <v>201</v>
      </c>
      <c r="G11" s="59">
        <v>0</v>
      </c>
      <c r="H11" s="41"/>
      <c r="I11" s="59">
        <v>0</v>
      </c>
      <c r="J11" s="41"/>
      <c r="K11" s="59">
        <v>0</v>
      </c>
    </row>
    <row r="12" spans="1:11" x14ac:dyDescent="0.25">
      <c r="A12" s="44" t="s">
        <v>2</v>
      </c>
      <c r="B12" s="44" t="s">
        <v>75</v>
      </c>
      <c r="C12" s="50"/>
      <c r="D12" s="50"/>
      <c r="E12" s="61" t="s">
        <v>2</v>
      </c>
      <c r="F12" s="60" t="s">
        <v>202</v>
      </c>
      <c r="G12" s="59">
        <f>VLOOKUP(B12,'FEB Detail Report'!$A$7:$Z$910,20,FALSE)</f>
        <v>0.01</v>
      </c>
      <c r="H12" s="41"/>
      <c r="I12" s="59">
        <f>VLOOKUP(B12,'FEB Detail Report'!$A$7:$Z$910,23,FALSE)</f>
        <v>9.3100000000000008E-4</v>
      </c>
      <c r="J12" s="41"/>
      <c r="K12" s="59">
        <f>VLOOKUP(B12,'FEB Detail Report'!$A$7:$Z$910,26,FALSE)</f>
        <v>9.0690000000000007E-3</v>
      </c>
    </row>
    <row r="13" spans="1:11" x14ac:dyDescent="0.25">
      <c r="A13" s="44" t="s">
        <v>3</v>
      </c>
      <c r="B13" s="44" t="s">
        <v>77</v>
      </c>
      <c r="C13" s="50"/>
      <c r="D13" s="50"/>
      <c r="E13" s="51" t="s">
        <v>3</v>
      </c>
      <c r="F13" s="60" t="s">
        <v>203</v>
      </c>
      <c r="G13" s="59">
        <f>VLOOKUP(B13,'FEB Detail Report'!$A$7:$Z$910,20,FALSE)</f>
        <v>188110.01</v>
      </c>
      <c r="H13" s="41"/>
      <c r="I13" s="59">
        <f>VLOOKUP(B13,'FEB Detail Report'!$A$7:$Z$910,23,FALSE)</f>
        <v>17496.906770000001</v>
      </c>
      <c r="J13" s="41"/>
      <c r="K13" s="59">
        <f>VLOOKUP(B13,'FEB Detail Report'!$A$7:$Z$910,26,FALSE)</f>
        <v>170613.10323000001</v>
      </c>
    </row>
    <row r="14" spans="1:11" x14ac:dyDescent="0.25">
      <c r="A14" s="44" t="s">
        <v>4</v>
      </c>
      <c r="B14" s="44" t="s">
        <v>79</v>
      </c>
      <c r="C14" s="50"/>
      <c r="D14" s="50"/>
      <c r="E14" s="51" t="s">
        <v>4</v>
      </c>
      <c r="F14" s="52" t="s">
        <v>204</v>
      </c>
      <c r="G14" s="59">
        <f>VLOOKUP(B14,'FEB Detail Report'!$A$7:$Z$910,20,FALSE)</f>
        <v>17088.21</v>
      </c>
      <c r="H14" s="41"/>
      <c r="I14" s="59">
        <f>VLOOKUP(B14,'FEB Detail Report'!$A$7:$Z$910,23,FALSE)</f>
        <v>1590.9123509999999</v>
      </c>
      <c r="J14" s="41"/>
      <c r="K14" s="59">
        <f>VLOOKUP(B14,'FEB Detail Report'!$A$7:$Z$910,26,FALSE)</f>
        <v>15497.297649</v>
      </c>
    </row>
    <row r="15" spans="1:11" x14ac:dyDescent="0.25">
      <c r="A15" s="48"/>
      <c r="B15" s="48"/>
      <c r="C15" s="50"/>
      <c r="D15" s="50"/>
      <c r="E15" s="51"/>
      <c r="F15" s="52"/>
      <c r="G15" s="57"/>
      <c r="H15" s="41"/>
      <c r="I15" s="69"/>
      <c r="J15" s="41"/>
      <c r="K15" s="69"/>
    </row>
    <row r="16" spans="1:11" x14ac:dyDescent="0.25">
      <c r="A16" s="41"/>
      <c r="B16" s="44" t="s">
        <v>205</v>
      </c>
      <c r="C16" s="50"/>
      <c r="D16" s="50"/>
      <c r="E16" s="58" t="s">
        <v>206</v>
      </c>
      <c r="F16" s="58"/>
      <c r="G16" s="57"/>
      <c r="H16" s="41"/>
      <c r="I16" s="69"/>
      <c r="J16" s="41"/>
      <c r="K16" s="69"/>
    </row>
    <row r="17" spans="1:11" x14ac:dyDescent="0.25">
      <c r="A17" s="44" t="s">
        <v>5</v>
      </c>
      <c r="B17" s="44" t="s">
        <v>81</v>
      </c>
      <c r="C17" s="50"/>
      <c r="D17" s="50"/>
      <c r="E17" s="51" t="s">
        <v>5</v>
      </c>
      <c r="F17" s="52" t="s">
        <v>200</v>
      </c>
      <c r="G17" s="40">
        <f>VLOOKUP(B17,'FEB Detail Report'!$A$7:$Z$910,20,FALSE)</f>
        <v>38943.53</v>
      </c>
      <c r="H17" s="41"/>
      <c r="I17" s="40">
        <f>VLOOKUP(B17,'FEB Detail Report'!$A$7:$Z$910,23,FALSE)</f>
        <v>3625.6426430000001</v>
      </c>
      <c r="J17" s="41"/>
      <c r="K17" s="40">
        <f>VLOOKUP(B17,'FEB Detail Report'!$A$7:$Z$910,26,FALSE)</f>
        <v>35317.887357</v>
      </c>
    </row>
    <row r="18" spans="1:11" x14ac:dyDescent="0.25">
      <c r="A18" s="48"/>
      <c r="B18" s="48"/>
      <c r="C18" s="50"/>
      <c r="D18" s="50"/>
      <c r="E18" s="51"/>
      <c r="F18" s="52" t="s">
        <v>207</v>
      </c>
      <c r="G18" s="57">
        <f>SUM(G10:G17)</f>
        <v>262397.2</v>
      </c>
      <c r="H18" s="57"/>
      <c r="I18" s="57">
        <f>SUM(I10:I17)</f>
        <v>24413.044159000001</v>
      </c>
      <c r="J18" s="57"/>
      <c r="K18" s="57">
        <f>SUM(K10:K17)</f>
        <v>237984.155841</v>
      </c>
    </row>
    <row r="19" spans="1:11" x14ac:dyDescent="0.25">
      <c r="A19" s="48"/>
      <c r="B19" s="48"/>
      <c r="C19" s="50"/>
      <c r="D19" s="50"/>
      <c r="E19" s="51"/>
      <c r="F19" s="52"/>
      <c r="G19" s="57"/>
      <c r="H19" s="41"/>
      <c r="I19" s="57"/>
      <c r="J19" s="41"/>
      <c r="K19" s="57"/>
    </row>
    <row r="20" spans="1:11" x14ac:dyDescent="0.25">
      <c r="A20" s="48"/>
      <c r="B20" s="48"/>
      <c r="C20" s="52"/>
      <c r="D20" s="50" t="s">
        <v>208</v>
      </c>
      <c r="E20" s="56"/>
      <c r="F20" s="50"/>
      <c r="G20" s="57"/>
      <c r="H20" s="41"/>
      <c r="I20" s="57"/>
      <c r="J20" s="41"/>
      <c r="K20" s="57"/>
    </row>
    <row r="21" spans="1:11" x14ac:dyDescent="0.25">
      <c r="A21" s="41"/>
      <c r="B21" s="44" t="s">
        <v>209</v>
      </c>
      <c r="C21" s="50"/>
      <c r="D21" s="50"/>
      <c r="E21" s="58" t="s">
        <v>199</v>
      </c>
      <c r="F21" s="58"/>
      <c r="G21" s="57"/>
      <c r="H21" s="41"/>
      <c r="I21" s="57"/>
      <c r="J21" s="41"/>
      <c r="K21" s="57"/>
    </row>
    <row r="22" spans="1:11" x14ac:dyDescent="0.25">
      <c r="A22" s="44" t="s">
        <v>6</v>
      </c>
      <c r="B22" s="44" t="s">
        <v>83</v>
      </c>
      <c r="C22" s="50"/>
      <c r="D22" s="50"/>
      <c r="E22" s="51" t="s">
        <v>6</v>
      </c>
      <c r="F22" s="46" t="s">
        <v>210</v>
      </c>
      <c r="G22" s="40">
        <f>VLOOKUP(B22,'FEB Detail Report'!$A$7:$Z$910,20,FALSE)</f>
        <v>12609.279999999999</v>
      </c>
      <c r="H22" s="41"/>
      <c r="I22" s="40">
        <f>VLOOKUP(B22,'FEB Detail Report'!$A$7:$Z$910,23,FALSE)</f>
        <v>1173.9239679999998</v>
      </c>
      <c r="J22" s="41"/>
      <c r="K22" s="40">
        <f>VLOOKUP(B22,'FEB Detail Report'!$A$7:$Z$910,26,FALSE)</f>
        <v>11435.356032</v>
      </c>
    </row>
    <row r="23" spans="1:11" x14ac:dyDescent="0.25">
      <c r="A23" s="48"/>
      <c r="B23" s="48"/>
      <c r="C23" s="50"/>
      <c r="D23" s="50"/>
      <c r="E23" s="51"/>
      <c r="F23" s="60" t="s">
        <v>211</v>
      </c>
      <c r="G23" s="57">
        <f>G22</f>
        <v>12609.279999999999</v>
      </c>
      <c r="H23" s="41"/>
      <c r="I23" s="57">
        <f>I22</f>
        <v>1173.9239679999998</v>
      </c>
      <c r="J23" s="41"/>
      <c r="K23" s="57">
        <f>K22</f>
        <v>11435.356032</v>
      </c>
    </row>
    <row r="24" spans="1:11" x14ac:dyDescent="0.25">
      <c r="A24" s="48"/>
      <c r="B24" s="48"/>
      <c r="C24" s="50"/>
      <c r="D24" s="50"/>
      <c r="E24" s="51"/>
      <c r="F24" s="46"/>
      <c r="G24" s="57"/>
      <c r="H24" s="41"/>
      <c r="I24" s="57"/>
      <c r="J24" s="41"/>
      <c r="K24" s="57"/>
    </row>
    <row r="25" spans="1:11" x14ac:dyDescent="0.25">
      <c r="A25" s="48"/>
      <c r="B25" s="48"/>
      <c r="C25" s="52"/>
      <c r="D25" s="50" t="s">
        <v>212</v>
      </c>
      <c r="E25" s="56"/>
      <c r="F25" s="50"/>
      <c r="G25" s="57"/>
      <c r="H25" s="41"/>
      <c r="I25" s="57"/>
      <c r="J25" s="41"/>
      <c r="K25" s="57"/>
    </row>
    <row r="26" spans="1:11" x14ac:dyDescent="0.25">
      <c r="A26" s="48"/>
      <c r="B26" s="48"/>
      <c r="C26" s="50"/>
      <c r="D26" s="50"/>
      <c r="E26" s="58" t="s">
        <v>199</v>
      </c>
      <c r="F26" s="58"/>
      <c r="G26" s="57"/>
      <c r="H26" s="41"/>
      <c r="I26" s="57"/>
      <c r="J26" s="41"/>
      <c r="K26" s="57"/>
    </row>
    <row r="27" spans="1:11" x14ac:dyDescent="0.25">
      <c r="A27" s="44" t="s">
        <v>7</v>
      </c>
      <c r="B27" s="44" t="s">
        <v>85</v>
      </c>
      <c r="C27" s="50"/>
      <c r="D27" s="50"/>
      <c r="E27" s="51" t="s">
        <v>7</v>
      </c>
      <c r="F27" s="46" t="s">
        <v>210</v>
      </c>
      <c r="G27" s="59">
        <f>VLOOKUP(B27,'FEB Detail Report'!$A$7:$Z$910,20,FALSE)</f>
        <v>112616.26</v>
      </c>
      <c r="H27" s="41"/>
      <c r="I27" s="59">
        <f>VLOOKUP(B27,'FEB Detail Report'!$A$7:$Z$910,23,FALSE)</f>
        <v>10484.573806</v>
      </c>
      <c r="J27" s="41"/>
      <c r="K27" s="59">
        <f>VLOOKUP(B27,'FEB Detail Report'!$A$7:$Z$910,26,FALSE)</f>
        <v>102131.68619399999</v>
      </c>
    </row>
    <row r="28" spans="1:11" x14ac:dyDescent="0.25">
      <c r="A28" s="44" t="s">
        <v>87</v>
      </c>
      <c r="B28" s="44" t="s">
        <v>88</v>
      </c>
      <c r="C28" s="50"/>
      <c r="D28" s="50"/>
      <c r="E28" s="61" t="s">
        <v>87</v>
      </c>
      <c r="F28" s="46" t="s">
        <v>213</v>
      </c>
      <c r="G28" s="59">
        <v>0</v>
      </c>
      <c r="H28" s="41"/>
      <c r="I28" s="59">
        <v>0</v>
      </c>
      <c r="J28" s="41"/>
      <c r="K28" s="59">
        <v>0</v>
      </c>
    </row>
    <row r="29" spans="1:11" x14ac:dyDescent="0.25">
      <c r="A29" s="48"/>
      <c r="B29" s="48"/>
      <c r="C29" s="50"/>
      <c r="D29" s="50"/>
      <c r="E29" s="51"/>
      <c r="F29" s="52"/>
      <c r="G29" s="57"/>
      <c r="H29" s="41"/>
      <c r="I29" s="57"/>
      <c r="J29" s="41"/>
      <c r="K29" s="57"/>
    </row>
    <row r="30" spans="1:11" x14ac:dyDescent="0.25">
      <c r="A30" s="48"/>
      <c r="B30" s="48"/>
      <c r="C30" s="50"/>
      <c r="D30" s="50"/>
      <c r="E30" s="58" t="s">
        <v>206</v>
      </c>
      <c r="F30" s="58"/>
      <c r="G30" s="57"/>
      <c r="H30" s="41"/>
      <c r="I30" s="57"/>
      <c r="J30" s="41"/>
      <c r="K30" s="57"/>
    </row>
    <row r="31" spans="1:11" x14ac:dyDescent="0.25">
      <c r="A31" s="44" t="s">
        <v>8</v>
      </c>
      <c r="B31" s="44" t="s">
        <v>89</v>
      </c>
      <c r="C31" s="50"/>
      <c r="D31" s="50"/>
      <c r="E31" s="51" t="s">
        <v>8</v>
      </c>
      <c r="F31" s="46" t="s">
        <v>210</v>
      </c>
      <c r="G31" s="40">
        <f>VLOOKUP(B31,'FEB Detail Report'!$A$7:$Z$910,20,FALSE)</f>
        <v>88698.109999999986</v>
      </c>
      <c r="H31" s="41"/>
      <c r="I31" s="40">
        <f>VLOOKUP(B31,'FEB Detail Report'!$A$7:$Z$910,23,FALSE)</f>
        <v>8257.7940409999992</v>
      </c>
      <c r="J31" s="41"/>
      <c r="K31" s="40">
        <f>VLOOKUP(B31,'FEB Detail Report'!$A$7:$Z$910,26,FALSE)</f>
        <v>80440.315959</v>
      </c>
    </row>
    <row r="32" spans="1:11" x14ac:dyDescent="0.25">
      <c r="A32" s="48"/>
      <c r="B32" s="48"/>
      <c r="C32" s="50"/>
      <c r="D32" s="50"/>
      <c r="E32" s="51"/>
      <c r="F32" s="60" t="s">
        <v>214</v>
      </c>
      <c r="G32" s="57">
        <f>G27+G28+G31</f>
        <v>201314.37</v>
      </c>
      <c r="H32" s="57"/>
      <c r="I32" s="57">
        <f>I27+I28+I31</f>
        <v>18742.367847000001</v>
      </c>
      <c r="J32" s="57"/>
      <c r="K32" s="57">
        <f>K27+K28+K31</f>
        <v>182572.00215299998</v>
      </c>
    </row>
    <row r="33" spans="1:11" x14ac:dyDescent="0.25">
      <c r="A33" s="48"/>
      <c r="B33" s="48"/>
      <c r="C33" s="50"/>
      <c r="D33" s="50"/>
      <c r="E33" s="51"/>
      <c r="F33" s="46"/>
      <c r="G33" s="62"/>
      <c r="H33" s="41"/>
      <c r="I33" s="62"/>
      <c r="J33" s="41"/>
      <c r="K33" s="62"/>
    </row>
    <row r="34" spans="1:11" x14ac:dyDescent="0.25">
      <c r="A34" s="48"/>
      <c r="B34" s="48"/>
      <c r="C34" s="50"/>
      <c r="D34" s="50"/>
      <c r="E34" s="51"/>
      <c r="F34" s="60" t="s">
        <v>215</v>
      </c>
      <c r="G34" s="57">
        <f>G32+G23+G18</f>
        <v>476320.85</v>
      </c>
      <c r="H34" s="57"/>
      <c r="I34" s="57">
        <f>I32+I23+I18</f>
        <v>44329.335974000001</v>
      </c>
      <c r="J34" s="57"/>
      <c r="K34" s="57">
        <f>K32+K23+K18</f>
        <v>431991.51402599999</v>
      </c>
    </row>
    <row r="35" spans="1:11" x14ac:dyDescent="0.25">
      <c r="A35" s="48"/>
      <c r="B35" s="48"/>
      <c r="C35" s="50"/>
      <c r="D35" s="50"/>
      <c r="E35" s="51"/>
      <c r="F35" s="46"/>
      <c r="G35" s="57"/>
      <c r="H35" s="41"/>
      <c r="I35" s="57"/>
      <c r="J35" s="41"/>
      <c r="K35" s="57"/>
    </row>
    <row r="36" spans="1:11" x14ac:dyDescent="0.25">
      <c r="A36" s="48"/>
      <c r="B36" s="48"/>
      <c r="C36" s="50" t="s">
        <v>216</v>
      </c>
      <c r="D36" s="50"/>
      <c r="E36" s="56"/>
      <c r="F36" s="50"/>
      <c r="G36" s="57"/>
      <c r="H36" s="41"/>
      <c r="I36" s="57"/>
      <c r="J36" s="41"/>
      <c r="K36" s="57"/>
    </row>
    <row r="37" spans="1:11" x14ac:dyDescent="0.25">
      <c r="A37" s="48"/>
      <c r="B37" s="48"/>
      <c r="C37" s="50"/>
      <c r="D37" s="50"/>
      <c r="E37" s="58" t="s">
        <v>199</v>
      </c>
      <c r="F37" s="58"/>
      <c r="G37" s="57"/>
      <c r="H37" s="41"/>
      <c r="I37" s="57"/>
      <c r="J37" s="41"/>
      <c r="K37" s="57"/>
    </row>
    <row r="38" spans="1:11" x14ac:dyDescent="0.25">
      <c r="A38" s="44" t="s">
        <v>9</v>
      </c>
      <c r="B38" s="44" t="s">
        <v>91</v>
      </c>
      <c r="C38" s="50"/>
      <c r="D38" s="50"/>
      <c r="E38" s="51" t="s">
        <v>9</v>
      </c>
      <c r="F38" s="60" t="s">
        <v>217</v>
      </c>
      <c r="G38" s="59">
        <f>VLOOKUP(B38,'FEB Detail Report'!$A$7:$Z$910,20,FALSE)</f>
        <v>132745.53999999998</v>
      </c>
      <c r="H38" s="41"/>
      <c r="I38" s="59">
        <f>VLOOKUP(B38,'FEB Detail Report'!$A$7:$Z$910,23,FALSE)</f>
        <v>4028.2175679999996</v>
      </c>
      <c r="J38" s="41"/>
      <c r="K38" s="59">
        <f>VLOOKUP(B38,'FEB Detail Report'!$A$7:$Z$910,26,FALSE)</f>
        <v>128717.322432</v>
      </c>
    </row>
    <row r="39" spans="1:11" x14ac:dyDescent="0.25">
      <c r="A39" s="48"/>
      <c r="B39" s="48"/>
      <c r="C39" s="50"/>
      <c r="D39" s="50"/>
      <c r="E39" s="51"/>
      <c r="F39" s="46"/>
      <c r="G39" s="57"/>
      <c r="H39" s="41"/>
      <c r="I39" s="57"/>
      <c r="J39" s="41"/>
      <c r="K39" s="57"/>
    </row>
    <row r="40" spans="1:11" x14ac:dyDescent="0.25">
      <c r="A40" s="48"/>
      <c r="B40" s="48"/>
      <c r="C40" s="50"/>
      <c r="D40" s="50"/>
      <c r="E40" s="58" t="s">
        <v>206</v>
      </c>
      <c r="F40" s="58"/>
      <c r="G40" s="57"/>
      <c r="H40" s="41"/>
      <c r="I40" s="57"/>
      <c r="J40" s="41"/>
      <c r="K40" s="57"/>
    </row>
    <row r="41" spans="1:11" x14ac:dyDescent="0.25">
      <c r="A41" s="44" t="s">
        <v>10</v>
      </c>
      <c r="B41" s="44" t="s">
        <v>93</v>
      </c>
      <c r="C41" s="50"/>
      <c r="D41" s="50"/>
      <c r="E41" s="51" t="s">
        <v>10</v>
      </c>
      <c r="F41" s="52" t="s">
        <v>218</v>
      </c>
      <c r="G41" s="40">
        <f>VLOOKUP(B41,'FEB Detail Report'!$A$7:$Z$910,20,FALSE)</f>
        <v>74213.38</v>
      </c>
      <c r="H41" s="41"/>
      <c r="I41" s="40">
        <f>VLOOKUP(B41,'FEB Detail Report'!$A$7:$Z$910,23,FALSE)</f>
        <v>7533.9410900000003</v>
      </c>
      <c r="J41" s="41"/>
      <c r="K41" s="40">
        <f>VLOOKUP(B41,'FEB Detail Report'!$A$7:$Z$910,26,FALSE)</f>
        <v>66679.438909999997</v>
      </c>
    </row>
    <row r="42" spans="1:11" x14ac:dyDescent="0.25">
      <c r="A42" s="48"/>
      <c r="B42" s="48"/>
      <c r="C42" s="50"/>
      <c r="D42" s="50"/>
      <c r="E42" s="51"/>
      <c r="F42" s="60" t="s">
        <v>219</v>
      </c>
      <c r="G42" s="57">
        <f>SUM(G38:G41)</f>
        <v>206958.91999999998</v>
      </c>
      <c r="H42" s="57"/>
      <c r="I42" s="57">
        <f>SUM(I38:I41)</f>
        <v>11562.158658</v>
      </c>
      <c r="J42" s="57"/>
      <c r="K42" s="57">
        <f>SUM(K38:K41)</f>
        <v>195396.76134199998</v>
      </c>
    </row>
    <row r="43" spans="1:11" x14ac:dyDescent="0.25">
      <c r="A43" s="48"/>
      <c r="B43" s="48"/>
      <c r="C43" s="50"/>
      <c r="D43" s="50"/>
      <c r="E43" s="51"/>
      <c r="F43" s="52"/>
      <c r="G43" s="57"/>
      <c r="H43" s="41"/>
      <c r="I43" s="57"/>
      <c r="J43" s="41"/>
      <c r="K43" s="57"/>
    </row>
    <row r="44" spans="1:11" x14ac:dyDescent="0.25">
      <c r="A44" s="48"/>
      <c r="B44" s="48"/>
      <c r="C44" s="50" t="s">
        <v>220</v>
      </c>
      <c r="D44" s="50"/>
      <c r="E44" s="56"/>
      <c r="F44" s="50"/>
      <c r="G44" s="57"/>
      <c r="H44" s="41"/>
      <c r="I44" s="57"/>
      <c r="J44" s="41"/>
      <c r="K44" s="57"/>
    </row>
    <row r="45" spans="1:11" x14ac:dyDescent="0.25">
      <c r="A45" s="48"/>
      <c r="B45" s="48"/>
      <c r="C45" s="50"/>
      <c r="D45" s="50"/>
      <c r="E45" s="58" t="s">
        <v>199</v>
      </c>
      <c r="F45" s="58"/>
      <c r="G45" s="57"/>
      <c r="H45" s="41"/>
      <c r="I45" s="57"/>
      <c r="J45" s="41"/>
      <c r="K45" s="57"/>
    </row>
    <row r="46" spans="1:11" x14ac:dyDescent="0.25">
      <c r="A46" s="44" t="s">
        <v>11</v>
      </c>
      <c r="B46" s="44" t="s">
        <v>95</v>
      </c>
      <c r="C46" s="50"/>
      <c r="D46" s="50"/>
      <c r="E46" s="51" t="s">
        <v>11</v>
      </c>
      <c r="F46" s="52" t="s">
        <v>210</v>
      </c>
      <c r="G46" s="59">
        <f>VLOOKUP(B46,'FEB Detail Report'!$A$7:$Z$910,20,FALSE)</f>
        <v>259732.32999999996</v>
      </c>
      <c r="H46" s="41"/>
      <c r="I46" s="59">
        <f>VLOOKUP(B46,'FEB Detail Report'!$A$7:$Z$910,23,FALSE)</f>
        <v>22654.434454999999</v>
      </c>
      <c r="J46" s="41"/>
      <c r="K46" s="59">
        <f>VLOOKUP(B46,'FEB Detail Report'!$A$7:$Z$910,26,FALSE)</f>
        <v>237077.89554499998</v>
      </c>
    </row>
    <row r="47" spans="1:11" x14ac:dyDescent="0.25">
      <c r="A47" s="44" t="s">
        <v>12</v>
      </c>
      <c r="B47" s="44" t="s">
        <v>97</v>
      </c>
      <c r="C47" s="50"/>
      <c r="D47" s="50"/>
      <c r="E47" s="51" t="s">
        <v>12</v>
      </c>
      <c r="F47" s="60" t="s">
        <v>221</v>
      </c>
      <c r="G47" s="59">
        <f>VLOOKUP(B47,'FEB Detail Report'!$A$7:$Z$910,20,FALSE)</f>
        <v>939864.4800000001</v>
      </c>
      <c r="H47" s="41"/>
      <c r="I47" s="59">
        <f>VLOOKUP(B47,'FEB Detail Report'!$A$7:$Z$910,23,FALSE)</f>
        <v>103229.24081</v>
      </c>
      <c r="J47" s="41"/>
      <c r="K47" s="59">
        <f>VLOOKUP(B47,'FEB Detail Report'!$A$7:$Z$910,26,FALSE)</f>
        <v>836635.23919000011</v>
      </c>
    </row>
    <row r="48" spans="1:11" x14ac:dyDescent="0.25">
      <c r="A48" s="44" t="s">
        <v>13</v>
      </c>
      <c r="B48" s="44" t="s">
        <v>99</v>
      </c>
      <c r="C48" s="50"/>
      <c r="D48" s="50"/>
      <c r="E48" s="51" t="s">
        <v>13</v>
      </c>
      <c r="F48" s="60" t="s">
        <v>222</v>
      </c>
      <c r="G48" s="59">
        <f>VLOOKUP(B48,'FEB Detail Report'!$A$7:$Z$910,20,FALSE)</f>
        <v>17969.25</v>
      </c>
      <c r="H48" s="41"/>
      <c r="I48" s="59">
        <f>VLOOKUP(B48,'FEB Detail Report'!$A$7:$Z$910,23,FALSE)</f>
        <v>1615.988873</v>
      </c>
      <c r="J48" s="41"/>
      <c r="K48" s="59">
        <f>VLOOKUP(B48,'FEB Detail Report'!$A$7:$Z$910,26,FALSE)</f>
        <v>16353.261126999996</v>
      </c>
    </row>
    <row r="49" spans="1:11" x14ac:dyDescent="0.25">
      <c r="A49" s="44" t="s">
        <v>14</v>
      </c>
      <c r="B49" s="44" t="s">
        <v>101</v>
      </c>
      <c r="C49" s="50"/>
      <c r="D49" s="50"/>
      <c r="E49" s="51" t="s">
        <v>14</v>
      </c>
      <c r="F49" s="60" t="s">
        <v>223</v>
      </c>
      <c r="G49" s="59">
        <f>VLOOKUP(B49,'FEB Detail Report'!$A$7:$Z$910,20,FALSE)</f>
        <v>53100.82</v>
      </c>
      <c r="H49" s="41"/>
      <c r="I49" s="59">
        <f>VLOOKUP(B49,'FEB Detail Report'!$A$7:$Z$910,23,FALSE)</f>
        <v>4439.6730199999993</v>
      </c>
      <c r="J49" s="41"/>
      <c r="K49" s="59">
        <f>VLOOKUP(B49,'FEB Detail Report'!$A$7:$Z$910,26,FALSE)</f>
        <v>48661.146980000012</v>
      </c>
    </row>
    <row r="50" spans="1:11" x14ac:dyDescent="0.25">
      <c r="A50" s="44" t="s">
        <v>15</v>
      </c>
      <c r="B50" s="44" t="s">
        <v>103</v>
      </c>
      <c r="C50" s="50"/>
      <c r="D50" s="50"/>
      <c r="E50" s="51" t="s">
        <v>15</v>
      </c>
      <c r="F50" s="52" t="s">
        <v>224</v>
      </c>
      <c r="G50" s="59">
        <f>VLOOKUP(B50,'FEB Detail Report'!$A$7:$Z$910,20,FALSE)</f>
        <v>423741.84</v>
      </c>
      <c r="H50" s="41"/>
      <c r="I50" s="59">
        <f>VLOOKUP(B50,'FEB Detail Report'!$A$7:$Z$910,23,FALSE)</f>
        <v>45860.102461000009</v>
      </c>
      <c r="J50" s="41"/>
      <c r="K50" s="59">
        <f>VLOOKUP(B50,'FEB Detail Report'!$A$7:$Z$910,26,FALSE)</f>
        <v>377881.73753899994</v>
      </c>
    </row>
    <row r="51" spans="1:11" x14ac:dyDescent="0.25">
      <c r="A51" s="44" t="s">
        <v>16</v>
      </c>
      <c r="B51" s="44" t="s">
        <v>105</v>
      </c>
      <c r="C51" s="50"/>
      <c r="D51" s="50"/>
      <c r="E51" s="51" t="s">
        <v>16</v>
      </c>
      <c r="F51" s="52" t="s">
        <v>225</v>
      </c>
      <c r="G51" s="59">
        <f>VLOOKUP(B51,'FEB Detail Report'!$A$7:$Z$910,20,FALSE)</f>
        <v>867071.27000000014</v>
      </c>
      <c r="H51" s="41"/>
      <c r="I51" s="59">
        <f>VLOOKUP(B51,'FEB Detail Report'!$A$7:$Z$910,23,FALSE)</f>
        <v>94005.892657000004</v>
      </c>
      <c r="J51" s="41"/>
      <c r="K51" s="59">
        <f>VLOOKUP(B51,'FEB Detail Report'!$A$7:$Z$910,26,FALSE)</f>
        <v>773065.37734300003</v>
      </c>
    </row>
    <row r="52" spans="1:11" x14ac:dyDescent="0.25">
      <c r="A52" s="44" t="s">
        <v>17</v>
      </c>
      <c r="B52" s="44" t="s">
        <v>107</v>
      </c>
      <c r="C52" s="50"/>
      <c r="D52" s="50"/>
      <c r="E52" s="51" t="s">
        <v>17</v>
      </c>
      <c r="F52" s="52" t="s">
        <v>226</v>
      </c>
      <c r="G52" s="59">
        <f>VLOOKUP(B52,'FEB Detail Report'!$A$7:$Z$910,20,FALSE)</f>
        <v>241706.27000000005</v>
      </c>
      <c r="H52" s="41"/>
      <c r="I52" s="59">
        <f>VLOOKUP(B52,'FEB Detail Report'!$A$7:$Z$910,23,FALSE)</f>
        <v>24346.274298</v>
      </c>
      <c r="J52" s="41"/>
      <c r="K52" s="59">
        <f>VLOOKUP(B52,'FEB Detail Report'!$A$7:$Z$910,26,FALSE)</f>
        <v>217359.99570200004</v>
      </c>
    </row>
    <row r="53" spans="1:11" x14ac:dyDescent="0.25">
      <c r="A53" s="44" t="s">
        <v>18</v>
      </c>
      <c r="B53" s="44" t="s">
        <v>109</v>
      </c>
      <c r="C53" s="50"/>
      <c r="D53" s="50"/>
      <c r="E53" s="51" t="s">
        <v>18</v>
      </c>
      <c r="F53" s="60" t="s">
        <v>227</v>
      </c>
      <c r="G53" s="59">
        <f>VLOOKUP(B53,'FEB Detail Report'!$A$7:$Z$910,20,FALSE)</f>
        <v>10645.51</v>
      </c>
      <c r="H53" s="41"/>
      <c r="I53" s="59">
        <f>VLOOKUP(B53,'FEB Detail Report'!$A$7:$Z$910,23,FALSE)</f>
        <v>1443.973041</v>
      </c>
      <c r="J53" s="41"/>
      <c r="K53" s="59">
        <f>VLOOKUP(B53,'FEB Detail Report'!$A$7:$Z$910,26,FALSE)</f>
        <v>9201.5369590000009</v>
      </c>
    </row>
    <row r="54" spans="1:11" x14ac:dyDescent="0.25">
      <c r="A54" s="48"/>
      <c r="B54" s="48"/>
      <c r="C54" s="50"/>
      <c r="D54" s="50"/>
      <c r="E54" s="51"/>
      <c r="F54" s="46"/>
      <c r="G54" s="57"/>
      <c r="H54" s="41"/>
      <c r="I54" s="57"/>
      <c r="J54" s="41"/>
      <c r="K54" s="57"/>
    </row>
    <row r="55" spans="1:11" x14ac:dyDescent="0.25">
      <c r="A55" s="48"/>
      <c r="B55" s="48"/>
      <c r="C55" s="50"/>
      <c r="D55" s="50"/>
      <c r="E55" s="51"/>
      <c r="F55" s="46"/>
      <c r="G55" s="48"/>
      <c r="H55" s="48"/>
      <c r="I55" s="48"/>
      <c r="J55" s="48"/>
      <c r="K55" s="48"/>
    </row>
    <row r="56" spans="1:11" x14ac:dyDescent="0.25">
      <c r="A56" s="48"/>
      <c r="B56" s="48"/>
      <c r="C56" s="50"/>
      <c r="D56" s="50"/>
      <c r="E56" s="58" t="s">
        <v>206</v>
      </c>
      <c r="F56" s="58"/>
      <c r="G56" s="57"/>
      <c r="H56" s="41"/>
      <c r="I56" s="57"/>
      <c r="J56" s="41"/>
      <c r="K56" s="57"/>
    </row>
    <row r="57" spans="1:11" x14ac:dyDescent="0.25">
      <c r="A57" s="44" t="s">
        <v>19</v>
      </c>
      <c r="B57" s="44" t="s">
        <v>111</v>
      </c>
      <c r="C57" s="50"/>
      <c r="D57" s="50"/>
      <c r="E57" s="51" t="s">
        <v>19</v>
      </c>
      <c r="F57" s="52" t="s">
        <v>210</v>
      </c>
      <c r="G57" s="59">
        <f>VLOOKUP(B57,'FEB Detail Report'!$A$7:$Z$910,20,FALSE)</f>
        <v>781871.44999999984</v>
      </c>
      <c r="H57" s="41"/>
      <c r="I57" s="59">
        <f>VLOOKUP(B57,'FEB Detail Report'!$A$7:$Z$910,23,FALSE)</f>
        <v>27003.666645999998</v>
      </c>
      <c r="J57" s="41"/>
      <c r="K57" s="59">
        <f>VLOOKUP(B57,'FEB Detail Report'!$A$7:$Z$910,26,FALSE)</f>
        <v>754867.78335400007</v>
      </c>
    </row>
    <row r="58" spans="1:11" x14ac:dyDescent="0.25">
      <c r="A58" s="44" t="s">
        <v>20</v>
      </c>
      <c r="B58" s="44" t="s">
        <v>113</v>
      </c>
      <c r="C58" s="50"/>
      <c r="D58" s="50"/>
      <c r="E58" s="51" t="s">
        <v>20</v>
      </c>
      <c r="F58" s="60" t="s">
        <v>228</v>
      </c>
      <c r="G58" s="57">
        <f>VLOOKUP(B58,'FEB Detail Report'!$A$7:$Z$910,20,FALSE)</f>
        <v>177341.93000000002</v>
      </c>
      <c r="H58" s="41"/>
      <c r="I58" s="69">
        <f>VLOOKUP(B58,'FEB Detail Report'!$A$7:$Z$910,23,FALSE)</f>
        <v>20584.487392999999</v>
      </c>
      <c r="J58" s="41"/>
      <c r="K58" s="69">
        <f>VLOOKUP(B58,'FEB Detail Report'!$A$7:$Z$910,26,FALSE)</f>
        <v>156757.44260699998</v>
      </c>
    </row>
    <row r="59" spans="1:11" x14ac:dyDescent="0.25">
      <c r="A59" s="44" t="s">
        <v>21</v>
      </c>
      <c r="B59" s="44" t="s">
        <v>115</v>
      </c>
      <c r="C59" s="50"/>
      <c r="D59" s="50"/>
      <c r="E59" s="51" t="s">
        <v>21</v>
      </c>
      <c r="F59" s="60" t="s">
        <v>222</v>
      </c>
      <c r="G59" s="57">
        <f>VLOOKUP(B59,'FEB Detail Report'!$A$7:$Z$910,20,FALSE)</f>
        <v>136469.60999999999</v>
      </c>
      <c r="H59" s="41"/>
      <c r="I59" s="69">
        <f>VLOOKUP(B59,'FEB Detail Report'!$A$7:$Z$910,23,FALSE)</f>
        <v>11667.618644999999</v>
      </c>
      <c r="J59" s="41"/>
      <c r="K59" s="69">
        <f>VLOOKUP(B59,'FEB Detail Report'!$A$7:$Z$910,26,FALSE)</f>
        <v>124801.99135500001</v>
      </c>
    </row>
    <row r="60" spans="1:11" x14ac:dyDescent="0.25">
      <c r="A60" s="44" t="s">
        <v>22</v>
      </c>
      <c r="B60" s="44" t="s">
        <v>117</v>
      </c>
      <c r="C60" s="50"/>
      <c r="D60" s="50"/>
      <c r="E60" s="51" t="s">
        <v>22</v>
      </c>
      <c r="F60" s="60" t="s">
        <v>223</v>
      </c>
      <c r="G60" s="57">
        <f>VLOOKUP(B60,'FEB Detail Report'!$A$7:$Z$910,20,FALSE)</f>
        <v>16301.310000000001</v>
      </c>
      <c r="H60" s="41"/>
      <c r="I60" s="69">
        <f>VLOOKUP(B60,'FEB Detail Report'!$A$7:$Z$910,23,FALSE)</f>
        <v>1222.4810209999998</v>
      </c>
      <c r="J60" s="41"/>
      <c r="K60" s="69">
        <f>VLOOKUP(B60,'FEB Detail Report'!$A$7:$Z$910,26,FALSE)</f>
        <v>15078.828979</v>
      </c>
    </row>
    <row r="61" spans="1:11" x14ac:dyDescent="0.25">
      <c r="A61" s="44" t="s">
        <v>23</v>
      </c>
      <c r="B61" s="44" t="s">
        <v>119</v>
      </c>
      <c r="C61" s="50"/>
      <c r="D61" s="50"/>
      <c r="E61" s="51" t="s">
        <v>23</v>
      </c>
      <c r="F61" s="52" t="s">
        <v>229</v>
      </c>
      <c r="G61" s="57">
        <f>VLOOKUP(B61,'FEB Detail Report'!$A$7:$Z$910,20,FALSE)</f>
        <v>66686.990000000005</v>
      </c>
      <c r="H61" s="41"/>
      <c r="I61" s="69">
        <f>VLOOKUP(B61,'FEB Detail Report'!$A$7:$Z$910,23,FALSE)</f>
        <v>1508.3238690000001</v>
      </c>
      <c r="J61" s="41"/>
      <c r="K61" s="69">
        <f>VLOOKUP(B61,'FEB Detail Report'!$A$7:$Z$910,26,FALSE)</f>
        <v>65178.666130999998</v>
      </c>
    </row>
    <row r="62" spans="1:11" x14ac:dyDescent="0.25">
      <c r="A62" s="44" t="s">
        <v>24</v>
      </c>
      <c r="B62" s="44" t="s">
        <v>121</v>
      </c>
      <c r="C62" s="50"/>
      <c r="D62" s="50"/>
      <c r="E62" s="51" t="s">
        <v>24</v>
      </c>
      <c r="F62" s="52" t="s">
        <v>230</v>
      </c>
      <c r="G62" s="57">
        <f>VLOOKUP(B62,'FEB Detail Report'!$A$7:$Z$910,20,FALSE)</f>
        <v>230948.28000000003</v>
      </c>
      <c r="H62" s="41"/>
      <c r="I62" s="69">
        <f>VLOOKUP(B62,'FEB Detail Report'!$A$7:$Z$910,23,FALSE)</f>
        <v>22388.009101</v>
      </c>
      <c r="J62" s="41"/>
      <c r="K62" s="69">
        <f>VLOOKUP(B62,'FEB Detail Report'!$A$7:$Z$910,26,FALSE)</f>
        <v>208560.270899</v>
      </c>
    </row>
    <row r="63" spans="1:11" x14ac:dyDescent="0.25">
      <c r="A63" s="44" t="s">
        <v>25</v>
      </c>
      <c r="B63" s="44" t="s">
        <v>123</v>
      </c>
      <c r="C63" s="50"/>
      <c r="D63" s="50"/>
      <c r="E63" s="51" t="s">
        <v>25</v>
      </c>
      <c r="F63" s="52" t="s">
        <v>231</v>
      </c>
      <c r="G63" s="62">
        <f>VLOOKUP(B63,'FEB Detail Report'!$A$7:$Z$910,20,FALSE)</f>
        <v>2959.4399999999996</v>
      </c>
      <c r="H63" s="41"/>
      <c r="I63" s="62">
        <f>VLOOKUP(B63,'FEB Detail Report'!$A$7:$Z$910,23,FALSE)</f>
        <v>175.55459999999999</v>
      </c>
      <c r="J63" s="41"/>
      <c r="K63" s="62">
        <f>VLOOKUP(B63,'FEB Detail Report'!$A$7:$Z$910,26,FALSE)</f>
        <v>2783.8854000000001</v>
      </c>
    </row>
    <row r="64" spans="1:11" x14ac:dyDescent="0.25">
      <c r="A64" s="48"/>
      <c r="B64" s="48"/>
      <c r="C64" s="50"/>
      <c r="D64" s="50"/>
      <c r="E64" s="51"/>
      <c r="F64" s="60" t="s">
        <v>232</v>
      </c>
      <c r="G64" s="57">
        <f>SUM(G46:G63)</f>
        <v>4226410.78</v>
      </c>
      <c r="H64" s="57"/>
      <c r="I64" s="57">
        <f>SUM(I46:I63)</f>
        <v>382145.72088999994</v>
      </c>
      <c r="J64" s="57"/>
      <c r="K64" s="57">
        <f>SUM(K46:K63)</f>
        <v>3844265.0591100003</v>
      </c>
    </row>
    <row r="65" spans="1:11" x14ac:dyDescent="0.25">
      <c r="A65" s="48"/>
      <c r="B65" s="48"/>
      <c r="C65" s="50"/>
      <c r="D65" s="50"/>
      <c r="E65" s="51"/>
      <c r="F65" s="52"/>
      <c r="G65" s="57"/>
      <c r="H65" s="41"/>
      <c r="I65" s="57"/>
      <c r="J65" s="41"/>
      <c r="K65" s="57"/>
    </row>
    <row r="66" spans="1:11" x14ac:dyDescent="0.25">
      <c r="A66" s="48"/>
      <c r="B66" s="48"/>
      <c r="C66" s="50" t="s">
        <v>233</v>
      </c>
      <c r="D66" s="50"/>
      <c r="E66" s="56"/>
      <c r="F66" s="50"/>
      <c r="G66" s="48"/>
      <c r="H66" s="48"/>
      <c r="I66" s="48"/>
      <c r="J66" s="48"/>
      <c r="K66" s="48"/>
    </row>
    <row r="67" spans="1:11" x14ac:dyDescent="0.25">
      <c r="A67" s="48"/>
      <c r="B67" s="48"/>
      <c r="C67" s="50"/>
      <c r="D67" s="50"/>
      <c r="E67" s="58" t="s">
        <v>199</v>
      </c>
      <c r="F67" s="58"/>
      <c r="G67" s="57"/>
      <c r="H67" s="41"/>
      <c r="I67" s="57"/>
      <c r="J67" s="41"/>
      <c r="K67" s="57"/>
    </row>
    <row r="68" spans="1:11" x14ac:dyDescent="0.25">
      <c r="A68" s="44" t="s">
        <v>26</v>
      </c>
      <c r="B68" s="44" t="s">
        <v>125</v>
      </c>
      <c r="C68" s="50"/>
      <c r="D68" s="50"/>
      <c r="E68" s="51" t="s">
        <v>26</v>
      </c>
      <c r="F68" s="60" t="s">
        <v>234</v>
      </c>
      <c r="G68" s="57">
        <f>VLOOKUP(B68,'FEB Detail Report'!$A$7:$Z$910,20,FALSE)</f>
        <v>139855.96</v>
      </c>
      <c r="H68" s="41"/>
      <c r="I68" s="69">
        <f>VLOOKUP(B68,'FEB Detail Report'!$A$7:$Z$910,23,FALSE)</f>
        <v>15188.357255999999</v>
      </c>
      <c r="J68" s="41"/>
      <c r="K68" s="69">
        <f>VLOOKUP(B68,'FEB Detail Report'!$A$7:$Z$910,26,FALSE)</f>
        <v>124667.60274399999</v>
      </c>
    </row>
    <row r="69" spans="1:11" x14ac:dyDescent="0.25">
      <c r="A69" s="44" t="s">
        <v>27</v>
      </c>
      <c r="B69" s="44" t="s">
        <v>127</v>
      </c>
      <c r="C69" s="50"/>
      <c r="D69" s="50"/>
      <c r="E69" s="51" t="s">
        <v>27</v>
      </c>
      <c r="F69" s="52" t="s">
        <v>235</v>
      </c>
      <c r="G69" s="57">
        <f>VLOOKUP(B69,'FEB Detail Report'!$A$7:$Z$910,20,FALSE)</f>
        <v>67813.8</v>
      </c>
      <c r="H69" s="41"/>
      <c r="I69" s="69">
        <f>VLOOKUP(B69,'FEB Detail Report'!$A$7:$Z$910,23,FALSE)</f>
        <v>7364.5786800000005</v>
      </c>
      <c r="J69" s="41"/>
      <c r="K69" s="69">
        <f>VLOOKUP(B69,'FEB Detail Report'!$A$7:$Z$910,26,FALSE)</f>
        <v>60449.221319999997</v>
      </c>
    </row>
    <row r="70" spans="1:11" x14ac:dyDescent="0.25">
      <c r="A70" s="44" t="s">
        <v>28</v>
      </c>
      <c r="B70" s="44" t="s">
        <v>129</v>
      </c>
      <c r="C70" s="50"/>
      <c r="D70" s="50"/>
      <c r="E70" s="51" t="s">
        <v>28</v>
      </c>
      <c r="F70" s="60" t="s">
        <v>236</v>
      </c>
      <c r="G70" s="57">
        <f>VLOOKUP(B70,'FEB Detail Report'!$A$7:$Z$910,20,FALSE)</f>
        <v>1458828.2</v>
      </c>
      <c r="H70" s="41"/>
      <c r="I70" s="69">
        <f>VLOOKUP(B70,'FEB Detail Report'!$A$7:$Z$910,23,FALSE)</f>
        <v>157418.74256700001</v>
      </c>
      <c r="J70" s="41"/>
      <c r="K70" s="69">
        <f>VLOOKUP(B70,'FEB Detail Report'!$A$7:$Z$910,26,FALSE)</f>
        <v>1301409.4574330002</v>
      </c>
    </row>
    <row r="71" spans="1:11" x14ac:dyDescent="0.25">
      <c r="A71" s="44" t="s">
        <v>29</v>
      </c>
      <c r="B71" s="44" t="s">
        <v>131</v>
      </c>
      <c r="C71" s="50"/>
      <c r="D71" s="50"/>
      <c r="E71" s="51" t="s">
        <v>29</v>
      </c>
      <c r="F71" s="52" t="s">
        <v>237</v>
      </c>
      <c r="G71" s="62">
        <f>VLOOKUP(B71,'FEB Detail Report'!$A$7:$Z$910,20,FALSE)</f>
        <v>122951.31000000003</v>
      </c>
      <c r="H71" s="41"/>
      <c r="I71" s="62">
        <f>VLOOKUP(B71,'FEB Detail Report'!$A$7:$Z$910,23,FALSE)</f>
        <v>12865.288471000002</v>
      </c>
      <c r="J71" s="41"/>
      <c r="K71" s="62">
        <f>VLOOKUP(B71,'FEB Detail Report'!$A$7:$Z$910,26,FALSE)</f>
        <v>110086.02152900002</v>
      </c>
    </row>
    <row r="72" spans="1:11" x14ac:dyDescent="0.25">
      <c r="A72" s="48"/>
      <c r="B72" s="48"/>
      <c r="C72" s="50"/>
      <c r="D72" s="50"/>
      <c r="E72" s="51"/>
      <c r="F72" s="60" t="s">
        <v>238</v>
      </c>
      <c r="G72" s="57">
        <f>SUM(G68:G71)</f>
        <v>1789449.27</v>
      </c>
      <c r="H72" s="57"/>
      <c r="I72" s="57">
        <f>SUM(I68:I71)</f>
        <v>192836.96697400001</v>
      </c>
      <c r="J72" s="57"/>
      <c r="K72" s="57">
        <f>SUM(K68:K71)</f>
        <v>1596612.3030260003</v>
      </c>
    </row>
    <row r="73" spans="1:11" x14ac:dyDescent="0.25">
      <c r="A73" s="48"/>
      <c r="B73" s="48"/>
      <c r="C73" s="50"/>
      <c r="D73" s="50"/>
      <c r="E73" s="51"/>
      <c r="F73" s="52"/>
      <c r="G73" s="57"/>
      <c r="H73" s="41"/>
      <c r="I73" s="57"/>
      <c r="J73" s="41"/>
      <c r="K73" s="57"/>
    </row>
    <row r="74" spans="1:11" x14ac:dyDescent="0.25">
      <c r="A74" s="48"/>
      <c r="B74" s="48"/>
      <c r="C74" s="50" t="s">
        <v>239</v>
      </c>
      <c r="D74" s="50"/>
      <c r="E74" s="56"/>
      <c r="F74" s="50"/>
      <c r="G74" s="57"/>
      <c r="H74" s="41"/>
      <c r="I74" s="57"/>
      <c r="J74" s="41"/>
      <c r="K74" s="57"/>
    </row>
    <row r="75" spans="1:11" x14ac:dyDescent="0.25">
      <c r="A75" s="48"/>
      <c r="B75" s="48"/>
      <c r="C75" s="50"/>
      <c r="D75" s="50"/>
      <c r="E75" s="58" t="s">
        <v>199</v>
      </c>
      <c r="F75" s="58"/>
      <c r="G75" s="57"/>
      <c r="H75" s="41"/>
      <c r="I75" s="57"/>
      <c r="J75" s="41"/>
      <c r="K75" s="57"/>
    </row>
    <row r="76" spans="1:11" x14ac:dyDescent="0.25">
      <c r="A76" s="44" t="s">
        <v>30</v>
      </c>
      <c r="B76" s="44" t="s">
        <v>133</v>
      </c>
      <c r="C76" s="50"/>
      <c r="D76" s="50"/>
      <c r="E76" s="51" t="s">
        <v>30</v>
      </c>
      <c r="F76" s="52" t="s">
        <v>234</v>
      </c>
      <c r="G76" s="57">
        <f>VLOOKUP(B76,'FEB Detail Report'!$A$7:$Z$910,20,FALSE)</f>
        <v>213.99</v>
      </c>
      <c r="H76" s="41"/>
      <c r="I76" s="69">
        <f>VLOOKUP(B76,'FEB Detail Report'!$A$7:$Z$910,23,FALSE)</f>
        <v>23.496102</v>
      </c>
      <c r="J76" s="41"/>
      <c r="K76" s="69">
        <f>VLOOKUP(B76,'FEB Detail Report'!$A$7:$Z$910,26,FALSE)</f>
        <v>190.493898</v>
      </c>
    </row>
    <row r="77" spans="1:11" x14ac:dyDescent="0.25">
      <c r="A77" s="44" t="s">
        <v>31</v>
      </c>
      <c r="B77" s="44" t="s">
        <v>135</v>
      </c>
      <c r="C77" s="50"/>
      <c r="D77" s="50"/>
      <c r="E77" s="51" t="s">
        <v>31</v>
      </c>
      <c r="F77" s="60" t="s">
        <v>240</v>
      </c>
      <c r="G77" s="57">
        <f>VLOOKUP(B77,'FEB Detail Report'!$A$7:$Z$910,20,FALSE)</f>
        <v>170429.26000000004</v>
      </c>
      <c r="H77" s="41"/>
      <c r="I77" s="69">
        <f>VLOOKUP(B77,'FEB Detail Report'!$A$7:$Z$910,23,FALSE)</f>
        <v>21471.341519999998</v>
      </c>
      <c r="J77" s="41"/>
      <c r="K77" s="69">
        <f>VLOOKUP(B77,'FEB Detail Report'!$A$7:$Z$910,26,FALSE)</f>
        <v>148957.91848000005</v>
      </c>
    </row>
    <row r="78" spans="1:11" x14ac:dyDescent="0.25">
      <c r="A78" s="44" t="s">
        <v>32</v>
      </c>
      <c r="B78" s="44" t="s">
        <v>137</v>
      </c>
      <c r="C78" s="48"/>
      <c r="D78" s="48"/>
      <c r="E78" s="61" t="s">
        <v>32</v>
      </c>
      <c r="F78" s="60" t="s">
        <v>241</v>
      </c>
      <c r="G78" s="57">
        <f>VLOOKUP(B78,'FEB Detail Report'!$A$7:$Z$910,20,FALSE)</f>
        <v>103528.26000000001</v>
      </c>
      <c r="H78" s="41"/>
      <c r="I78" s="69">
        <f>VLOOKUP(B78,'FEB Detail Report'!$A$7:$Z$910,23,FALSE)</f>
        <v>11243.169036000001</v>
      </c>
      <c r="J78" s="41"/>
      <c r="K78" s="69">
        <f>VLOOKUP(B78,'FEB Detail Report'!$A$7:$Z$910,26,FALSE)</f>
        <v>92285.090964000003</v>
      </c>
    </row>
    <row r="79" spans="1:11" x14ac:dyDescent="0.25">
      <c r="A79" s="44" t="s">
        <v>33</v>
      </c>
      <c r="B79" s="44" t="s">
        <v>139</v>
      </c>
      <c r="C79" s="50"/>
      <c r="D79" s="50"/>
      <c r="E79" s="51" t="s">
        <v>33</v>
      </c>
      <c r="F79" s="60" t="s">
        <v>242</v>
      </c>
      <c r="G79" s="62">
        <f>VLOOKUP(B79,'FEB Detail Report'!$A$7:$Z$910,20,FALSE)</f>
        <v>18795.689999999999</v>
      </c>
      <c r="H79" s="41"/>
      <c r="I79" s="62">
        <f>VLOOKUP(B79,'FEB Detail Report'!$A$7:$Z$910,23,FALSE)</f>
        <v>2063.7667619999997</v>
      </c>
      <c r="J79" s="41"/>
      <c r="K79" s="62">
        <f>VLOOKUP(B79,'FEB Detail Report'!$A$7:$Z$910,26,FALSE)</f>
        <v>16731.923237999999</v>
      </c>
    </row>
    <row r="80" spans="1:11" x14ac:dyDescent="0.25">
      <c r="A80" s="48"/>
      <c r="B80" s="48"/>
      <c r="C80" s="50"/>
      <c r="D80" s="50"/>
      <c r="E80" s="51"/>
      <c r="F80" s="60" t="s">
        <v>243</v>
      </c>
      <c r="G80" s="57">
        <f>SUM(G76:G79)</f>
        <v>292967.2</v>
      </c>
      <c r="H80" s="57"/>
      <c r="I80" s="57">
        <f>SUM(I76:I79)</f>
        <v>34801.773419999998</v>
      </c>
      <c r="J80" s="57"/>
      <c r="K80" s="57">
        <f>SUM(K76:K79)</f>
        <v>258165.42658000003</v>
      </c>
    </row>
    <row r="81" spans="1:11" x14ac:dyDescent="0.25">
      <c r="A81" s="48"/>
      <c r="B81" s="48"/>
      <c r="C81" s="50"/>
      <c r="D81" s="50"/>
      <c r="E81" s="51"/>
      <c r="F81" s="52"/>
      <c r="G81" s="57"/>
      <c r="H81" s="41"/>
      <c r="I81" s="57"/>
      <c r="J81" s="41"/>
      <c r="K81" s="57"/>
    </row>
    <row r="82" spans="1:11" x14ac:dyDescent="0.25">
      <c r="A82" s="48"/>
      <c r="B82" s="48"/>
      <c r="C82" s="50" t="s">
        <v>244</v>
      </c>
      <c r="D82" s="50"/>
      <c r="E82" s="56"/>
      <c r="F82" s="50"/>
      <c r="G82" s="57"/>
      <c r="H82" s="41"/>
      <c r="I82" s="57"/>
      <c r="J82" s="41"/>
      <c r="K82" s="57"/>
    </row>
    <row r="83" spans="1:11" x14ac:dyDescent="0.25">
      <c r="A83" s="48"/>
      <c r="B83" s="48"/>
      <c r="C83" s="50"/>
      <c r="D83" s="50"/>
      <c r="E83" s="58" t="s">
        <v>199</v>
      </c>
      <c r="F83" s="58"/>
      <c r="G83" s="57"/>
      <c r="H83" s="41"/>
      <c r="I83" s="57"/>
      <c r="J83" s="41"/>
      <c r="K83" s="57"/>
    </row>
    <row r="84" spans="1:11" x14ac:dyDescent="0.25">
      <c r="A84" s="44" t="s">
        <v>34</v>
      </c>
      <c r="B84" s="44" t="s">
        <v>141</v>
      </c>
      <c r="C84" s="50"/>
      <c r="D84" s="50"/>
      <c r="E84" s="51" t="s">
        <v>34</v>
      </c>
      <c r="F84" s="60" t="s">
        <v>234</v>
      </c>
      <c r="G84" s="57">
        <f>VLOOKUP(B84,'FEB Detail Report'!$A$7:$Z$910,20,FALSE)</f>
        <v>18923.689999999999</v>
      </c>
      <c r="H84" s="41"/>
      <c r="I84" s="69">
        <f>VLOOKUP(B84,'FEB Detail Report'!$A$7:$Z$910,23,FALSE)</f>
        <v>2055.1127339999998</v>
      </c>
      <c r="J84" s="41"/>
      <c r="K84" s="69">
        <f>VLOOKUP(B84,'FEB Detail Report'!$A$7:$Z$910,26,FALSE)</f>
        <v>16868.577266</v>
      </c>
    </row>
    <row r="85" spans="1:11" x14ac:dyDescent="0.25">
      <c r="A85" s="44" t="s">
        <v>35</v>
      </c>
      <c r="B85" s="44" t="s">
        <v>143</v>
      </c>
      <c r="C85" s="50"/>
      <c r="D85" s="50"/>
      <c r="E85" s="51" t="s">
        <v>35</v>
      </c>
      <c r="F85" s="60" t="s">
        <v>245</v>
      </c>
      <c r="G85" s="57">
        <f>VLOOKUP(B85,'FEB Detail Report'!$A$7:$Z$910,20,FALSE)</f>
        <v>367201.78</v>
      </c>
      <c r="H85" s="41"/>
      <c r="I85" s="69">
        <f>VLOOKUP(B85,'FEB Detail Report'!$A$7:$Z$910,23,FALSE)</f>
        <v>39749.840226</v>
      </c>
      <c r="J85" s="41"/>
      <c r="K85" s="69">
        <f>VLOOKUP(B85,'FEB Detail Report'!$A$7:$Z$910,26,FALSE)</f>
        <v>327451.93977399991</v>
      </c>
    </row>
    <row r="86" spans="1:11" x14ac:dyDescent="0.25">
      <c r="A86" s="44" t="s">
        <v>36</v>
      </c>
      <c r="B86" s="44" t="s">
        <v>145</v>
      </c>
      <c r="C86" s="50"/>
      <c r="D86" s="50"/>
      <c r="E86" s="51" t="s">
        <v>36</v>
      </c>
      <c r="F86" s="52" t="s">
        <v>246</v>
      </c>
      <c r="G86" s="57">
        <f>VLOOKUP(B86,'FEB Detail Report'!$A$7:$Z$910,20,FALSE)</f>
        <v>94479.909999999989</v>
      </c>
      <c r="H86" s="41"/>
      <c r="I86" s="69">
        <f>VLOOKUP(B86,'FEB Detail Report'!$A$7:$Z$910,23,FALSE)</f>
        <v>10260.518226</v>
      </c>
      <c r="J86" s="41"/>
      <c r="K86" s="69">
        <f>VLOOKUP(B86,'FEB Detail Report'!$A$7:$Z$910,26,FALSE)</f>
        <v>84219.391773999989</v>
      </c>
    </row>
    <row r="87" spans="1:11" x14ac:dyDescent="0.25">
      <c r="A87" s="44" t="s">
        <v>147</v>
      </c>
      <c r="B87" s="44" t="s">
        <v>148</v>
      </c>
      <c r="C87" s="50"/>
      <c r="D87" s="50"/>
      <c r="E87" s="51" t="s">
        <v>147</v>
      </c>
      <c r="F87" s="60" t="s">
        <v>247</v>
      </c>
      <c r="G87" s="62">
        <v>0</v>
      </c>
      <c r="H87" s="41"/>
      <c r="I87" s="62">
        <v>0</v>
      </c>
      <c r="J87" s="41"/>
      <c r="K87" s="62">
        <v>0</v>
      </c>
    </row>
    <row r="88" spans="1:11" x14ac:dyDescent="0.25">
      <c r="A88" s="48"/>
      <c r="B88" s="48"/>
      <c r="C88" s="50"/>
      <c r="D88" s="50"/>
      <c r="E88" s="51"/>
      <c r="F88" s="60" t="s">
        <v>248</v>
      </c>
      <c r="G88" s="57">
        <f>SUM(G84:G87)</f>
        <v>480605.38</v>
      </c>
      <c r="H88" s="57"/>
      <c r="I88" s="57">
        <f>SUM(I84:I87)</f>
        <v>52065.471186000002</v>
      </c>
      <c r="J88" s="57"/>
      <c r="K88" s="57">
        <f>SUM(K84:K87)</f>
        <v>428539.90881399985</v>
      </c>
    </row>
    <row r="89" spans="1:11" x14ac:dyDescent="0.25">
      <c r="A89" s="48"/>
      <c r="B89" s="48"/>
      <c r="C89" s="50"/>
      <c r="D89" s="50"/>
      <c r="E89" s="51"/>
      <c r="F89" s="46"/>
      <c r="G89" s="57"/>
      <c r="H89" s="41"/>
      <c r="I89" s="57"/>
      <c r="J89" s="41"/>
      <c r="K89" s="57"/>
    </row>
    <row r="90" spans="1:11" x14ac:dyDescent="0.25">
      <c r="A90" s="48"/>
      <c r="B90" s="48"/>
      <c r="C90" s="50" t="s">
        <v>249</v>
      </c>
      <c r="D90" s="50"/>
      <c r="E90" s="56"/>
      <c r="F90" s="50"/>
      <c r="G90" s="57"/>
      <c r="H90" s="41"/>
      <c r="I90" s="57"/>
      <c r="J90" s="41"/>
      <c r="K90" s="57"/>
    </row>
    <row r="91" spans="1:11" x14ac:dyDescent="0.25">
      <c r="A91" s="48"/>
      <c r="B91" s="48"/>
      <c r="C91" s="50"/>
      <c r="D91" s="50"/>
      <c r="E91" s="58" t="s">
        <v>199</v>
      </c>
      <c r="F91" s="58"/>
      <c r="G91" s="57"/>
      <c r="H91" s="41"/>
      <c r="I91" s="57"/>
      <c r="J91" s="41"/>
      <c r="K91" s="57"/>
    </row>
    <row r="92" spans="1:11" x14ac:dyDescent="0.25">
      <c r="A92" s="44" t="s">
        <v>37</v>
      </c>
      <c r="B92" s="44" t="s">
        <v>149</v>
      </c>
      <c r="C92" s="50"/>
      <c r="D92" s="50"/>
      <c r="E92" s="51" t="s">
        <v>37</v>
      </c>
      <c r="F92" s="60" t="s">
        <v>250</v>
      </c>
      <c r="G92" s="57">
        <f>VLOOKUP(B92,'FEB Detail Report'!$A$7:$Z$910,20,FALSE)</f>
        <v>4670399.7999999989</v>
      </c>
      <c r="H92" s="41"/>
      <c r="I92" s="69">
        <f>VLOOKUP(B92,'FEB Detail Report'!$A$7:$Z$910,23,FALSE)</f>
        <v>501820.07176299999</v>
      </c>
      <c r="J92" s="41"/>
      <c r="K92" s="69">
        <f>VLOOKUP(B92,'FEB Detail Report'!$A$7:$Z$910,26,FALSE)</f>
        <v>4168579.7282369989</v>
      </c>
    </row>
    <row r="93" spans="1:11" x14ac:dyDescent="0.25">
      <c r="A93" s="44" t="s">
        <v>38</v>
      </c>
      <c r="B93" s="44" t="s">
        <v>151</v>
      </c>
      <c r="C93" s="50"/>
      <c r="D93" s="50"/>
      <c r="E93" s="51" t="s">
        <v>38</v>
      </c>
      <c r="F93" s="52" t="s">
        <v>251</v>
      </c>
      <c r="G93" s="57">
        <f>VLOOKUP(B93,'FEB Detail Report'!$A$7:$Z$910,20,FALSE)</f>
        <v>-1689338.27</v>
      </c>
      <c r="H93" s="41"/>
      <c r="I93" s="69">
        <f>VLOOKUP(B93,'FEB Detail Report'!$A$7:$Z$910,23,FALSE)</f>
        <v>-175696.89731520001</v>
      </c>
      <c r="J93" s="41"/>
      <c r="K93" s="69">
        <f>VLOOKUP(B93,'FEB Detail Report'!$A$7:$Z$910,26,FALSE)</f>
        <v>-1513641.3726848001</v>
      </c>
    </row>
    <row r="94" spans="1:11" x14ac:dyDescent="0.25">
      <c r="A94" s="44" t="s">
        <v>39</v>
      </c>
      <c r="B94" s="44" t="s">
        <v>153</v>
      </c>
      <c r="C94" s="50"/>
      <c r="D94" s="50"/>
      <c r="E94" s="51" t="s">
        <v>39</v>
      </c>
      <c r="F94" s="52" t="s">
        <v>252</v>
      </c>
      <c r="G94" s="57">
        <f>VLOOKUP(B94,'FEB Detail Report'!$A$7:$Z$910,20,FALSE)</f>
        <v>266124.86</v>
      </c>
      <c r="H94" s="41"/>
      <c r="I94" s="69">
        <f>VLOOKUP(B94,'FEB Detail Report'!$A$7:$Z$910,23,FALSE)</f>
        <v>26958.448317999999</v>
      </c>
      <c r="J94" s="41"/>
      <c r="K94" s="69">
        <f>VLOOKUP(B94,'FEB Detail Report'!$A$7:$Z$910,26,FALSE)</f>
        <v>239166.41168199998</v>
      </c>
    </row>
    <row r="95" spans="1:11" x14ac:dyDescent="0.25">
      <c r="A95" s="44" t="s">
        <v>40</v>
      </c>
      <c r="B95" s="44" t="s">
        <v>155</v>
      </c>
      <c r="C95" s="50"/>
      <c r="D95" s="50"/>
      <c r="E95" s="51" t="s">
        <v>40</v>
      </c>
      <c r="F95" s="52" t="s">
        <v>253</v>
      </c>
      <c r="G95" s="57">
        <f>VLOOKUP(B95,'FEB Detail Report'!$A$7:$Z$910,20,FALSE)</f>
        <v>3045.5</v>
      </c>
      <c r="H95" s="41"/>
      <c r="I95" s="69">
        <f>VLOOKUP(B95,'FEB Detail Report'!$A$7:$Z$910,23,FALSE)</f>
        <v>885.86099100000001</v>
      </c>
      <c r="J95" s="41"/>
      <c r="K95" s="69">
        <f>VLOOKUP(B95,'FEB Detail Report'!$A$7:$Z$910,26,FALSE)</f>
        <v>2159.639009</v>
      </c>
    </row>
    <row r="96" spans="1:11" x14ac:dyDescent="0.25">
      <c r="A96" s="44" t="s">
        <v>41</v>
      </c>
      <c r="B96" s="44" t="s">
        <v>157</v>
      </c>
      <c r="C96" s="50"/>
      <c r="D96" s="50"/>
      <c r="E96" s="51" t="s">
        <v>41</v>
      </c>
      <c r="F96" s="52" t="s">
        <v>254</v>
      </c>
      <c r="G96" s="57">
        <f>VLOOKUP(B96,'FEB Detail Report'!$A$7:$Z$910,20,FALSE)</f>
        <v>39256.430000000051</v>
      </c>
      <c r="H96" s="41"/>
      <c r="I96" s="69">
        <f>VLOOKUP(B96,'FEB Detail Report'!$A$7:$Z$910,23,FALSE)</f>
        <v>3835.9633419999977</v>
      </c>
      <c r="J96" s="41"/>
      <c r="K96" s="69">
        <f>VLOOKUP(B96,'FEB Detail Report'!$A$7:$Z$910,26,FALSE)</f>
        <v>35420.466658000056</v>
      </c>
    </row>
    <row r="97" spans="1:11" x14ac:dyDescent="0.25">
      <c r="A97" s="44" t="s">
        <v>255</v>
      </c>
      <c r="B97" s="44" t="s">
        <v>256</v>
      </c>
      <c r="C97" s="50"/>
      <c r="D97" s="50"/>
      <c r="E97" s="51" t="s">
        <v>255</v>
      </c>
      <c r="F97" s="60" t="s">
        <v>257</v>
      </c>
      <c r="G97" s="57">
        <v>0</v>
      </c>
      <c r="H97" s="41"/>
      <c r="I97" s="69">
        <v>0</v>
      </c>
      <c r="J97" s="41"/>
      <c r="K97" s="69">
        <v>0</v>
      </c>
    </row>
    <row r="98" spans="1:11" x14ac:dyDescent="0.25">
      <c r="A98" s="44" t="s">
        <v>42</v>
      </c>
      <c r="B98" s="44" t="s">
        <v>159</v>
      </c>
      <c r="C98" s="50"/>
      <c r="D98" s="50"/>
      <c r="E98" s="51" t="s">
        <v>42</v>
      </c>
      <c r="F98" s="60" t="s">
        <v>258</v>
      </c>
      <c r="G98" s="57">
        <f>VLOOKUP(B98,'FEB Detail Report'!$A$7:$Z$910,20,FALSE)</f>
        <v>114063.86</v>
      </c>
      <c r="H98" s="41"/>
      <c r="I98" s="69">
        <f>VLOOKUP(B98,'FEB Detail Report'!$A$7:$Z$910,23,FALSE)</f>
        <v>11554.669018000001</v>
      </c>
      <c r="J98" s="41"/>
      <c r="K98" s="69">
        <f>VLOOKUP(B98,'FEB Detail Report'!$A$7:$Z$910,26,FALSE)</f>
        <v>102509.19098199999</v>
      </c>
    </row>
    <row r="99" spans="1:11" x14ac:dyDescent="0.25">
      <c r="A99" s="44" t="s">
        <v>43</v>
      </c>
      <c r="B99" s="44" t="s">
        <v>161</v>
      </c>
      <c r="C99" s="50"/>
      <c r="D99" s="50"/>
      <c r="E99" s="51" t="s">
        <v>43</v>
      </c>
      <c r="F99" s="60" t="s">
        <v>227</v>
      </c>
      <c r="G99" s="57">
        <f>VLOOKUP(B99,'FEB Detail Report'!$A$7:$Z$910,20,FALSE)</f>
        <v>390107.88</v>
      </c>
      <c r="H99" s="41"/>
      <c r="I99" s="69">
        <f>VLOOKUP(B99,'FEB Detail Report'!$A$7:$Z$910,23,FALSE)</f>
        <v>39132.001309999992</v>
      </c>
      <c r="J99" s="41"/>
      <c r="K99" s="69">
        <f>VLOOKUP(B99,'FEB Detail Report'!$A$7:$Z$910,26,FALSE)</f>
        <v>350975.87868999998</v>
      </c>
    </row>
    <row r="100" spans="1:11" x14ac:dyDescent="0.25">
      <c r="A100" s="48"/>
      <c r="B100" s="48"/>
      <c r="C100" s="50"/>
      <c r="D100" s="50"/>
      <c r="E100" s="51"/>
      <c r="F100" s="46"/>
      <c r="G100" s="57"/>
      <c r="H100" s="41"/>
      <c r="I100" s="57"/>
      <c r="J100" s="41"/>
      <c r="K100" s="57"/>
    </row>
    <row r="101" spans="1:11" x14ac:dyDescent="0.25">
      <c r="A101" s="48"/>
      <c r="B101" s="48"/>
      <c r="C101" s="50"/>
      <c r="D101" s="50"/>
      <c r="E101" s="58" t="s">
        <v>206</v>
      </c>
      <c r="F101" s="58"/>
      <c r="G101" s="57"/>
      <c r="H101" s="41"/>
      <c r="I101" s="57"/>
      <c r="J101" s="41"/>
      <c r="K101" s="57"/>
    </row>
    <row r="102" spans="1:11" x14ac:dyDescent="0.25">
      <c r="A102" s="44" t="s">
        <v>44</v>
      </c>
      <c r="B102" s="44" t="s">
        <v>163</v>
      </c>
      <c r="C102" s="50"/>
      <c r="D102" s="50"/>
      <c r="E102" s="51" t="s">
        <v>44</v>
      </c>
      <c r="F102" s="52" t="s">
        <v>259</v>
      </c>
      <c r="G102" s="62">
        <f>VLOOKUP(B102,'FEB Detail Report'!$A$7:$Z$961,20,FALSE)</f>
        <v>269334.57</v>
      </c>
      <c r="H102" s="41"/>
      <c r="I102" s="62">
        <f>VLOOKUP(B102,'FEB Detail Report'!$A$7:$Z$961,23,FALSE)</f>
        <v>23487.613553000003</v>
      </c>
      <c r="J102" s="41"/>
      <c r="K102" s="62">
        <f>VLOOKUP(B102,'FEB Detail Report'!$A$7:$Z$961,26,FALSE)</f>
        <v>245846.95644699995</v>
      </c>
    </row>
    <row r="103" spans="1:11" x14ac:dyDescent="0.25">
      <c r="A103" s="48"/>
      <c r="B103" s="48"/>
      <c r="C103" s="50"/>
      <c r="D103" s="50"/>
      <c r="E103" s="51"/>
      <c r="F103" s="52"/>
      <c r="G103" s="57"/>
      <c r="H103" s="41"/>
      <c r="I103" s="57"/>
      <c r="J103" s="41"/>
      <c r="K103" s="57"/>
    </row>
    <row r="104" spans="1:11" x14ac:dyDescent="0.25">
      <c r="A104" s="48"/>
      <c r="B104" s="48"/>
      <c r="C104" s="50"/>
      <c r="D104" s="50"/>
      <c r="E104" s="51"/>
      <c r="F104" s="60" t="s">
        <v>260</v>
      </c>
      <c r="G104" s="62">
        <f>SUM(G92:G102)</f>
        <v>4062994.6299999985</v>
      </c>
      <c r="H104" s="69"/>
      <c r="I104" s="62">
        <f>SUM(I92:I102)</f>
        <v>431977.73097979999</v>
      </c>
      <c r="J104" s="69"/>
      <c r="K104" s="62">
        <f>SUM(K92:K102)</f>
        <v>3631016.8990201987</v>
      </c>
    </row>
    <row r="105" spans="1:11" x14ac:dyDescent="0.25">
      <c r="A105" s="48"/>
      <c r="B105" s="48"/>
      <c r="C105" s="50"/>
      <c r="D105" s="50"/>
      <c r="E105" s="51"/>
      <c r="F105" s="52"/>
      <c r="G105" s="57"/>
      <c r="H105" s="41"/>
      <c r="I105" s="57"/>
      <c r="J105" s="41"/>
      <c r="K105" s="57"/>
    </row>
    <row r="106" spans="1:11" ht="15.75" thickBot="1" x14ac:dyDescent="0.3">
      <c r="A106" s="48"/>
      <c r="B106" s="48"/>
      <c r="C106" s="50"/>
      <c r="D106" s="50"/>
      <c r="E106" s="51"/>
      <c r="F106" s="60" t="s">
        <v>261</v>
      </c>
      <c r="G106" s="4">
        <f>G104+G88+G80+G72+G64+G42+G34</f>
        <v>11535707.029999997</v>
      </c>
      <c r="H106" s="41"/>
      <c r="I106" s="63">
        <f>I104+I88+I80+I72+I64+I42+I34</f>
        <v>1149719.1580817997</v>
      </c>
      <c r="J106" s="41"/>
      <c r="K106" s="63">
        <f>K104+K88+K80+K72+K64+K42+K34</f>
        <v>10385987.871918198</v>
      </c>
    </row>
    <row r="107" spans="1:11" ht="15.75" thickTop="1" x14ac:dyDescent="0.25">
      <c r="A107" s="48"/>
      <c r="B107" s="48"/>
      <c r="C107" s="50"/>
      <c r="D107" s="50"/>
      <c r="E107" s="51"/>
      <c r="F107" s="46"/>
      <c r="G107" s="57"/>
      <c r="H107" s="41"/>
      <c r="I107" s="64">
        <f>I106/$G$106</f>
        <v>9.9666119735168063E-2</v>
      </c>
      <c r="J107" s="64"/>
      <c r="K107" s="64">
        <f>K106/$G$106</f>
        <v>0.90033388026483196</v>
      </c>
    </row>
    <row r="108" spans="1:11" x14ac:dyDescent="0.25">
      <c r="A108" s="48"/>
      <c r="B108" s="48"/>
      <c r="C108" s="65"/>
      <c r="D108" s="41"/>
      <c r="E108" s="66"/>
      <c r="F108" s="41"/>
      <c r="G108" s="85"/>
      <c r="H108" s="43"/>
      <c r="I108" s="59"/>
      <c r="J108" s="43"/>
      <c r="K108" s="59"/>
    </row>
    <row r="109" spans="1:11" x14ac:dyDescent="0.25">
      <c r="A109" s="48"/>
      <c r="B109" s="48"/>
      <c r="C109" s="48"/>
      <c r="D109" s="48"/>
      <c r="E109" s="66"/>
      <c r="F109" s="70"/>
      <c r="G109" s="67"/>
      <c r="H109" s="41"/>
      <c r="I109" s="67"/>
      <c r="J109" s="48"/>
      <c r="K109" s="41"/>
    </row>
    <row r="110" spans="1:11" x14ac:dyDescent="0.25">
      <c r="A110" s="48"/>
      <c r="B110" s="48"/>
      <c r="C110" s="48"/>
      <c r="D110" s="48"/>
      <c r="E110" s="66"/>
      <c r="F110" s="41"/>
      <c r="G110" s="67"/>
      <c r="H110" s="41"/>
      <c r="I110" s="67"/>
      <c r="J110" s="48"/>
      <c r="K110" s="48"/>
    </row>
    <row r="111" spans="1:11" x14ac:dyDescent="0.25">
      <c r="A111" s="48"/>
      <c r="B111" s="48"/>
      <c r="C111" s="48"/>
      <c r="D111" s="48"/>
      <c r="E111" s="66"/>
      <c r="F111" s="48"/>
      <c r="G111" s="48"/>
      <c r="H111" s="48"/>
      <c r="I111" s="48"/>
      <c r="J111" s="48"/>
      <c r="K111" s="48"/>
    </row>
    <row r="112" spans="1:11" x14ac:dyDescent="0.25">
      <c r="A112" s="48"/>
      <c r="B112" s="48"/>
      <c r="C112" s="48"/>
      <c r="D112" s="48"/>
      <c r="E112" s="66"/>
      <c r="F112" s="44"/>
      <c r="G112" s="48"/>
      <c r="H112" s="48"/>
      <c r="I112" s="48"/>
      <c r="J112" s="48"/>
      <c r="K112" s="48"/>
    </row>
    <row r="113" spans="1:11" x14ac:dyDescent="0.25">
      <c r="A113" s="48"/>
      <c r="B113" s="48"/>
      <c r="C113" s="48"/>
      <c r="D113" s="48"/>
      <c r="E113" s="66"/>
      <c r="F113" s="44"/>
      <c r="G113" s="84"/>
      <c r="H113" s="48"/>
      <c r="I113" s="48"/>
      <c r="J113" s="48"/>
      <c r="K113" s="48"/>
    </row>
    <row r="114" spans="1:11" x14ac:dyDescent="0.25">
      <c r="A114" s="48"/>
      <c r="B114" s="48"/>
      <c r="C114" s="48"/>
      <c r="D114" s="48"/>
      <c r="E114" s="68"/>
      <c r="F114" s="48"/>
      <c r="G114" s="48"/>
      <c r="H114" s="48"/>
      <c r="I114" s="48"/>
      <c r="J114" s="48"/>
      <c r="K114" s="48"/>
    </row>
    <row r="116" spans="1:11" x14ac:dyDescent="0.25">
      <c r="A116" s="41"/>
      <c r="B116" s="41"/>
      <c r="C116" s="41"/>
      <c r="D116" s="41"/>
      <c r="E116" s="41"/>
      <c r="F116" s="44"/>
      <c r="G116" s="41"/>
      <c r="H116" s="41"/>
      <c r="I116" s="41"/>
      <c r="J116" s="41"/>
      <c r="K116" s="41"/>
    </row>
    <row r="117" spans="1:11" x14ac:dyDescent="0.25">
      <c r="A117" s="41"/>
      <c r="B117" s="41"/>
      <c r="C117" s="41"/>
      <c r="D117" s="41"/>
      <c r="E117" s="41"/>
      <c r="F117" s="44"/>
      <c r="G117" s="41"/>
      <c r="H117" s="41"/>
      <c r="I117" s="41"/>
      <c r="J117" s="41"/>
      <c r="K117" s="41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63"/>
  <sheetViews>
    <sheetView showGridLines="0" zoomScaleNormal="100" workbookViewId="0">
      <selection activeCell="AH11" sqref="AH11"/>
    </sheetView>
  </sheetViews>
  <sheetFormatPr defaultColWidth="9.140625" defaultRowHeight="15" outlineLevelRow="3" outlineLevelCol="1" x14ac:dyDescent="0.25"/>
  <cols>
    <col min="1" max="1" width="47.28515625" bestFit="1" customWidth="1"/>
    <col min="2" max="4" width="15" style="10" customWidth="1" outlineLevel="1"/>
    <col min="5" max="13" width="9.140625" customWidth="1" outlineLevel="1"/>
    <col min="14" max="15" width="15" style="10" customWidth="1" outlineLevel="1"/>
    <col min="16" max="16" width="2.85546875" style="1" customWidth="1" outlineLevel="1"/>
    <col min="17" max="17" width="16" style="1" customWidth="1" outlineLevel="1"/>
    <col min="18" max="26" width="16.85546875" customWidth="1"/>
    <col min="27" max="27" width="14.28515625" bestFit="1" customWidth="1" outlineLevel="1"/>
    <col min="28" max="29" width="15" bestFit="1" customWidth="1" outlineLevel="1"/>
    <col min="30" max="30" width="11.5703125" bestFit="1" customWidth="1" outlineLevel="1"/>
    <col min="31" max="32" width="13.42578125" bestFit="1" customWidth="1" outlineLevel="1"/>
    <col min="33" max="33" width="14.28515625" bestFit="1" customWidth="1" outlineLevel="1"/>
    <col min="34" max="35" width="15" bestFit="1" customWidth="1" outlineLevel="1"/>
    <col min="36" max="36" width="28.28515625" bestFit="1" customWidth="1"/>
    <col min="37" max="16384" width="9.140625" style="106"/>
  </cols>
  <sheetData>
    <row r="1" spans="1:36" x14ac:dyDescent="0.25">
      <c r="A1" s="42" t="s">
        <v>171</v>
      </c>
      <c r="P1" s="115"/>
      <c r="Q1" s="115"/>
      <c r="R1" s="25"/>
      <c r="S1" s="25"/>
      <c r="T1" s="25"/>
      <c r="U1" s="25"/>
      <c r="V1" s="25"/>
      <c r="W1" s="25"/>
      <c r="X1" s="25"/>
      <c r="Y1" s="25"/>
      <c r="Z1" s="25"/>
    </row>
    <row r="2" spans="1:36" x14ac:dyDescent="0.25">
      <c r="A2" s="42" t="s">
        <v>172</v>
      </c>
      <c r="P2" s="115"/>
      <c r="Q2" s="115"/>
      <c r="R2" s="25"/>
      <c r="S2" s="25"/>
      <c r="T2" s="25"/>
      <c r="U2" s="25"/>
      <c r="V2" s="25"/>
      <c r="W2" s="25"/>
      <c r="X2" s="25"/>
      <c r="Y2" s="25"/>
      <c r="Z2" s="25"/>
    </row>
    <row r="3" spans="1:36" x14ac:dyDescent="0.25">
      <c r="A3" s="42" t="s">
        <v>173</v>
      </c>
      <c r="P3" s="115"/>
      <c r="Q3" s="115"/>
      <c r="R3" s="25"/>
      <c r="S3" s="25"/>
      <c r="T3" s="25"/>
      <c r="U3" s="25"/>
      <c r="V3" s="25"/>
      <c r="W3" s="25"/>
      <c r="X3" s="25"/>
      <c r="Y3" s="25"/>
      <c r="Z3" s="25"/>
    </row>
    <row r="4" spans="1:36" x14ac:dyDescent="0.25">
      <c r="A4" s="42" t="s">
        <v>174</v>
      </c>
      <c r="P4" s="115"/>
      <c r="Q4" s="115"/>
      <c r="R4" s="25"/>
      <c r="S4" s="25"/>
      <c r="T4" s="25"/>
      <c r="U4" s="25"/>
      <c r="V4" s="25"/>
      <c r="W4" s="25"/>
      <c r="X4" s="25"/>
      <c r="Y4" s="25"/>
      <c r="Z4" s="25"/>
    </row>
    <row r="5" spans="1:36" x14ac:dyDescent="0.25">
      <c r="A5" s="73" t="s">
        <v>290</v>
      </c>
      <c r="P5" s="115"/>
      <c r="Q5" s="115"/>
      <c r="R5" s="146" t="s">
        <v>169</v>
      </c>
      <c r="S5" s="147"/>
      <c r="T5" s="148"/>
      <c r="U5" s="146" t="s">
        <v>167</v>
      </c>
      <c r="V5" s="147"/>
      <c r="W5" s="148"/>
      <c r="X5" s="146" t="s">
        <v>168</v>
      </c>
      <c r="Y5" s="147"/>
      <c r="Z5" s="148"/>
      <c r="AA5" s="83" t="s">
        <v>169</v>
      </c>
      <c r="AB5" s="82"/>
      <c r="AC5" s="82"/>
      <c r="AD5" s="83" t="s">
        <v>167</v>
      </c>
      <c r="AE5" s="82"/>
      <c r="AF5" s="82"/>
      <c r="AG5" s="83" t="s">
        <v>168</v>
      </c>
      <c r="AH5" s="82"/>
      <c r="AI5" s="82"/>
      <c r="AJ5" s="81"/>
    </row>
    <row r="6" spans="1:36" x14ac:dyDescent="0.25">
      <c r="N6" s="10" t="s">
        <v>187</v>
      </c>
      <c r="O6" s="10" t="s">
        <v>188</v>
      </c>
      <c r="P6" s="115"/>
      <c r="Q6" s="115"/>
      <c r="R6" s="30" t="s">
        <v>190</v>
      </c>
      <c r="S6" s="22" t="s">
        <v>191</v>
      </c>
      <c r="T6" s="22" t="s">
        <v>192</v>
      </c>
      <c r="U6" s="13" t="s">
        <v>190</v>
      </c>
      <c r="V6" s="15" t="s">
        <v>191</v>
      </c>
      <c r="W6" s="15" t="s">
        <v>192</v>
      </c>
      <c r="X6" s="13" t="s">
        <v>190</v>
      </c>
      <c r="Y6" s="15" t="s">
        <v>191</v>
      </c>
      <c r="Z6" s="15" t="s">
        <v>192</v>
      </c>
      <c r="AA6" s="80" t="s">
        <v>190</v>
      </c>
      <c r="AB6" s="79" t="s">
        <v>191</v>
      </c>
      <c r="AC6" s="79" t="s">
        <v>192</v>
      </c>
      <c r="AD6" s="78" t="s">
        <v>190</v>
      </c>
      <c r="AE6" s="77" t="s">
        <v>191</v>
      </c>
      <c r="AF6" s="77" t="s">
        <v>192</v>
      </c>
      <c r="AG6" s="78" t="s">
        <v>190</v>
      </c>
      <c r="AH6" s="77" t="s">
        <v>191</v>
      </c>
      <c r="AI6" s="77" t="s">
        <v>192</v>
      </c>
      <c r="AJ6" s="86"/>
    </row>
    <row r="7" spans="1:36" x14ac:dyDescent="0.25">
      <c r="A7" s="26" t="s">
        <v>170</v>
      </c>
      <c r="B7" s="88" t="s">
        <v>175</v>
      </c>
      <c r="C7" s="88" t="s">
        <v>176</v>
      </c>
      <c r="D7" s="88" t="s">
        <v>177</v>
      </c>
      <c r="E7" s="27" t="s">
        <v>178</v>
      </c>
      <c r="F7" s="27" t="s">
        <v>179</v>
      </c>
      <c r="G7" s="27" t="s">
        <v>180</v>
      </c>
      <c r="H7" s="27" t="s">
        <v>181</v>
      </c>
      <c r="I7" s="27" t="s">
        <v>182</v>
      </c>
      <c r="J7" s="27" t="s">
        <v>183</v>
      </c>
      <c r="K7" s="27" t="s">
        <v>184</v>
      </c>
      <c r="L7" s="27" t="s">
        <v>185</v>
      </c>
      <c r="M7" s="27" t="s">
        <v>186</v>
      </c>
      <c r="N7" s="89" t="s">
        <v>177</v>
      </c>
      <c r="O7" s="89" t="s">
        <v>177</v>
      </c>
      <c r="P7" s="116"/>
      <c r="Q7" s="116" t="s">
        <v>189</v>
      </c>
      <c r="R7" s="21" t="s">
        <v>177</v>
      </c>
      <c r="S7" s="17" t="s">
        <v>177</v>
      </c>
      <c r="T7" s="87" t="s">
        <v>177</v>
      </c>
      <c r="U7" s="17" t="s">
        <v>177</v>
      </c>
      <c r="V7" s="17" t="s">
        <v>177</v>
      </c>
      <c r="W7" s="87" t="s">
        <v>177</v>
      </c>
      <c r="X7" s="17" t="s">
        <v>177</v>
      </c>
      <c r="Y7" s="17" t="s">
        <v>177</v>
      </c>
      <c r="Z7" s="87" t="s">
        <v>177</v>
      </c>
      <c r="AA7" s="76" t="s">
        <v>294</v>
      </c>
      <c r="AB7" s="75" t="s">
        <v>294</v>
      </c>
      <c r="AC7" s="75" t="s">
        <v>294</v>
      </c>
      <c r="AD7" s="76" t="s">
        <v>294</v>
      </c>
      <c r="AE7" s="75" t="s">
        <v>294</v>
      </c>
      <c r="AF7" s="75" t="s">
        <v>294</v>
      </c>
      <c r="AG7" s="76" t="s">
        <v>294</v>
      </c>
      <c r="AH7" s="75" t="s">
        <v>294</v>
      </c>
      <c r="AI7" s="75" t="s">
        <v>294</v>
      </c>
      <c r="AJ7" s="74" t="s">
        <v>166</v>
      </c>
    </row>
    <row r="8" spans="1:36" outlineLevel="3" x14ac:dyDescent="0.25">
      <c r="A8" s="102" t="s">
        <v>73</v>
      </c>
      <c r="B8" s="10">
        <v>3943.56</v>
      </c>
      <c r="C8" s="10">
        <v>5648.16</v>
      </c>
      <c r="D8" s="10">
        <v>3443.56</v>
      </c>
      <c r="N8" s="10">
        <f t="shared" ref="N8:N13" si="0">D8</f>
        <v>3443.56</v>
      </c>
      <c r="O8" s="10">
        <f t="shared" ref="O8:O13" si="1">SUM(B8:M8)</f>
        <v>13035.279999999999</v>
      </c>
      <c r="P8" s="129"/>
      <c r="Q8" s="130">
        <v>9.3100000000000002E-2</v>
      </c>
      <c r="R8" s="3">
        <f t="shared" ref="R8:R13" si="2">IF(LEFT(AJ8,6)="Direct",N8,0)</f>
        <v>0</v>
      </c>
      <c r="S8" s="16">
        <f t="shared" ref="S8:S13" si="3">N8-R8</f>
        <v>3443.56</v>
      </c>
      <c r="T8" s="12">
        <f t="shared" ref="T8:T13" si="4">R8+S8</f>
        <v>3443.56</v>
      </c>
      <c r="U8" s="3">
        <f t="shared" ref="U8:U13" si="5">IF(LEFT(AJ8,9)="direct-wa", N8,0)</f>
        <v>0</v>
      </c>
      <c r="V8" s="16">
        <f t="shared" ref="V8:V13" si="6">IF(AJ8="direct-wa",0,N8*Q8)</f>
        <v>320.59543600000001</v>
      </c>
      <c r="W8" s="12">
        <f t="shared" ref="W8:W13" si="7">U8+V8</f>
        <v>320.59543600000001</v>
      </c>
      <c r="X8" s="3">
        <f t="shared" ref="X8:X13" si="8">IF(LEFT(AJ8,9)="direct-or",N8,0)</f>
        <v>0</v>
      </c>
      <c r="Y8" s="16">
        <f t="shared" ref="Y8:Y13" si="9">S8-V8</f>
        <v>3122.9645639999999</v>
      </c>
      <c r="Z8" s="12">
        <f t="shared" ref="Z8:Z13" si="10">X8+Y8</f>
        <v>3122.9645639999999</v>
      </c>
      <c r="AA8" s="3">
        <f t="shared" ref="AA8:AA13" si="11">IF(LEFT(AJ8,6)="Direct",O8,0)</f>
        <v>0</v>
      </c>
      <c r="AB8" s="16">
        <f t="shared" ref="AB8:AB13" si="12">O8-AA8</f>
        <v>13035.279999999999</v>
      </c>
      <c r="AC8" s="12">
        <f t="shared" ref="AC8:AC13" si="13">AA8+AB8</f>
        <v>13035.279999999999</v>
      </c>
      <c r="AD8" s="3">
        <f t="shared" ref="AD8:AD13" si="14">IF(LEFT(AJ8,9)="direct-wa", O8,0)</f>
        <v>0</v>
      </c>
      <c r="AE8" s="16">
        <f t="shared" ref="AE8:AE13" si="15">IF(AJ8="direct-wa",0,O8*Q8)</f>
        <v>1213.584568</v>
      </c>
      <c r="AF8" s="12">
        <f t="shared" ref="AF8:AF13" si="16">AD8+AE8</f>
        <v>1213.584568</v>
      </c>
      <c r="AG8" s="3">
        <f t="shared" ref="AG8:AG13" si="17">IF(LEFT(AJ8,9)="direct-or",O8,0)</f>
        <v>0</v>
      </c>
      <c r="AH8" s="16">
        <f t="shared" ref="AH8:AH13" si="18">AB8-AE8</f>
        <v>11821.695431999999</v>
      </c>
      <c r="AI8" s="16">
        <f t="shared" ref="AI8:AI13" si="19">AG8+AH8</f>
        <v>11821.695431999999</v>
      </c>
      <c r="AJ8" s="8" t="s">
        <v>53</v>
      </c>
    </row>
    <row r="9" spans="1:36" outlineLevel="3" x14ac:dyDescent="0.25">
      <c r="A9" s="102" t="s">
        <v>73</v>
      </c>
      <c r="B9" s="10">
        <v>22041.27</v>
      </c>
      <c r="C9" s="10">
        <v>4882.6499999999996</v>
      </c>
      <c r="D9" s="10">
        <v>3406.27</v>
      </c>
      <c r="N9" s="10">
        <f t="shared" si="0"/>
        <v>3406.27</v>
      </c>
      <c r="O9" s="10">
        <f t="shared" si="1"/>
        <v>30330.19</v>
      </c>
      <c r="P9" s="129"/>
      <c r="Q9" s="130">
        <v>9.3100000000000002E-2</v>
      </c>
      <c r="R9" s="90">
        <f t="shared" si="2"/>
        <v>0</v>
      </c>
      <c r="S9" s="91">
        <f t="shared" si="3"/>
        <v>3406.27</v>
      </c>
      <c r="T9" s="92">
        <f t="shared" si="4"/>
        <v>3406.27</v>
      </c>
      <c r="U9" s="90">
        <f t="shared" si="5"/>
        <v>0</v>
      </c>
      <c r="V9" s="91">
        <f t="shared" si="6"/>
        <v>317.12373700000001</v>
      </c>
      <c r="W9" s="92">
        <f t="shared" si="7"/>
        <v>317.12373700000001</v>
      </c>
      <c r="X9" s="90">
        <f t="shared" si="8"/>
        <v>0</v>
      </c>
      <c r="Y9" s="91">
        <f t="shared" si="9"/>
        <v>3089.1462630000001</v>
      </c>
      <c r="Z9" s="92">
        <f t="shared" si="10"/>
        <v>3089.1462630000001</v>
      </c>
      <c r="AA9" s="90">
        <f t="shared" si="11"/>
        <v>0</v>
      </c>
      <c r="AB9" s="91">
        <f t="shared" si="12"/>
        <v>30330.19</v>
      </c>
      <c r="AC9" s="92">
        <f t="shared" si="13"/>
        <v>30330.19</v>
      </c>
      <c r="AD9" s="90">
        <f t="shared" si="14"/>
        <v>0</v>
      </c>
      <c r="AE9" s="91">
        <f t="shared" si="15"/>
        <v>2823.7406889999997</v>
      </c>
      <c r="AF9" s="92">
        <f t="shared" si="16"/>
        <v>2823.7406889999997</v>
      </c>
      <c r="AG9" s="90">
        <f t="shared" si="17"/>
        <v>0</v>
      </c>
      <c r="AH9" s="91">
        <f t="shared" si="18"/>
        <v>27506.449311</v>
      </c>
      <c r="AI9" s="91">
        <f t="shared" si="19"/>
        <v>27506.449311</v>
      </c>
      <c r="AJ9" s="7" t="s">
        <v>53</v>
      </c>
    </row>
    <row r="10" spans="1:36" outlineLevel="3" x14ac:dyDescent="0.25">
      <c r="A10" s="102" t="s">
        <v>73</v>
      </c>
      <c r="B10" s="10">
        <v>21624.27</v>
      </c>
      <c r="C10" s="10">
        <v>4465.6499999999996</v>
      </c>
      <c r="D10" s="10">
        <v>2989.27</v>
      </c>
      <c r="N10" s="10">
        <f t="shared" si="0"/>
        <v>2989.27</v>
      </c>
      <c r="O10" s="10">
        <f t="shared" si="1"/>
        <v>29079.19</v>
      </c>
      <c r="P10" s="129"/>
      <c r="Q10" s="130">
        <v>9.3100000000000002E-2</v>
      </c>
      <c r="R10" s="90">
        <f t="shared" si="2"/>
        <v>0</v>
      </c>
      <c r="S10" s="91">
        <f t="shared" si="3"/>
        <v>2989.27</v>
      </c>
      <c r="T10" s="92">
        <f t="shared" si="4"/>
        <v>2989.27</v>
      </c>
      <c r="U10" s="90">
        <f t="shared" si="5"/>
        <v>0</v>
      </c>
      <c r="V10" s="91">
        <f t="shared" si="6"/>
        <v>278.30103700000001</v>
      </c>
      <c r="W10" s="92">
        <f t="shared" si="7"/>
        <v>278.30103700000001</v>
      </c>
      <c r="X10" s="90">
        <f t="shared" si="8"/>
        <v>0</v>
      </c>
      <c r="Y10" s="91">
        <f t="shared" si="9"/>
        <v>2710.9689629999998</v>
      </c>
      <c r="Z10" s="92">
        <f t="shared" si="10"/>
        <v>2710.9689629999998</v>
      </c>
      <c r="AA10" s="90">
        <f t="shared" si="11"/>
        <v>0</v>
      </c>
      <c r="AB10" s="91">
        <f t="shared" si="12"/>
        <v>29079.19</v>
      </c>
      <c r="AC10" s="92">
        <f t="shared" si="13"/>
        <v>29079.19</v>
      </c>
      <c r="AD10" s="90">
        <f t="shared" si="14"/>
        <v>0</v>
      </c>
      <c r="AE10" s="91">
        <f t="shared" si="15"/>
        <v>2707.2725890000002</v>
      </c>
      <c r="AF10" s="92">
        <f t="shared" si="16"/>
        <v>2707.2725890000002</v>
      </c>
      <c r="AG10" s="90">
        <f t="shared" si="17"/>
        <v>0</v>
      </c>
      <c r="AH10" s="91">
        <f t="shared" si="18"/>
        <v>26371.917410999999</v>
      </c>
      <c r="AI10" s="91">
        <f t="shared" si="19"/>
        <v>26371.917410999999</v>
      </c>
      <c r="AJ10" s="7" t="s">
        <v>53</v>
      </c>
    </row>
    <row r="11" spans="1:36" outlineLevel="3" x14ac:dyDescent="0.25">
      <c r="A11" s="102" t="s">
        <v>73</v>
      </c>
      <c r="B11" s="10">
        <v>2555.0700000000002</v>
      </c>
      <c r="C11" s="10">
        <v>3195.03</v>
      </c>
      <c r="D11" s="10">
        <v>2555.0700000000002</v>
      </c>
      <c r="N11" s="10">
        <f t="shared" si="0"/>
        <v>2555.0700000000002</v>
      </c>
      <c r="O11" s="10">
        <f t="shared" si="1"/>
        <v>8305.17</v>
      </c>
      <c r="P11" s="129"/>
      <c r="Q11" s="130">
        <v>9.3100000000000002E-2</v>
      </c>
      <c r="R11" s="90">
        <f t="shared" si="2"/>
        <v>0</v>
      </c>
      <c r="S11" s="91">
        <f t="shared" si="3"/>
        <v>2555.0700000000002</v>
      </c>
      <c r="T11" s="92">
        <f t="shared" si="4"/>
        <v>2555.0700000000002</v>
      </c>
      <c r="U11" s="90">
        <f t="shared" si="5"/>
        <v>0</v>
      </c>
      <c r="V11" s="91">
        <f t="shared" si="6"/>
        <v>237.87701700000002</v>
      </c>
      <c r="W11" s="92">
        <f t="shared" si="7"/>
        <v>237.87701700000002</v>
      </c>
      <c r="X11" s="90">
        <f t="shared" si="8"/>
        <v>0</v>
      </c>
      <c r="Y11" s="91">
        <f t="shared" si="9"/>
        <v>2317.1929829999999</v>
      </c>
      <c r="Z11" s="92">
        <f t="shared" si="10"/>
        <v>2317.1929829999999</v>
      </c>
      <c r="AA11" s="90">
        <f t="shared" si="11"/>
        <v>0</v>
      </c>
      <c r="AB11" s="91">
        <f t="shared" si="12"/>
        <v>8305.17</v>
      </c>
      <c r="AC11" s="92">
        <f t="shared" si="13"/>
        <v>8305.17</v>
      </c>
      <c r="AD11" s="90">
        <f t="shared" si="14"/>
        <v>0</v>
      </c>
      <c r="AE11" s="91">
        <f t="shared" si="15"/>
        <v>773.21132699999998</v>
      </c>
      <c r="AF11" s="92">
        <f t="shared" si="16"/>
        <v>773.21132699999998</v>
      </c>
      <c r="AG11" s="90">
        <f t="shared" si="17"/>
        <v>0</v>
      </c>
      <c r="AH11" s="91">
        <f t="shared" si="18"/>
        <v>7531.9586730000001</v>
      </c>
      <c r="AI11" s="91">
        <f t="shared" si="19"/>
        <v>7531.9586730000001</v>
      </c>
      <c r="AJ11" s="7" t="s">
        <v>53</v>
      </c>
    </row>
    <row r="12" spans="1:36" outlineLevel="3" x14ac:dyDescent="0.25">
      <c r="A12" s="102" t="s">
        <v>73</v>
      </c>
      <c r="D12" s="10">
        <v>1331</v>
      </c>
      <c r="N12" s="10">
        <f t="shared" si="0"/>
        <v>1331</v>
      </c>
      <c r="O12" s="10">
        <f t="shared" si="1"/>
        <v>1331</v>
      </c>
      <c r="P12" s="129"/>
      <c r="Q12" s="130">
        <v>9.3100000000000002E-2</v>
      </c>
      <c r="R12" s="90">
        <f t="shared" si="2"/>
        <v>0</v>
      </c>
      <c r="S12" s="91">
        <f t="shared" si="3"/>
        <v>1331</v>
      </c>
      <c r="T12" s="92">
        <f t="shared" si="4"/>
        <v>1331</v>
      </c>
      <c r="U12" s="90">
        <f t="shared" si="5"/>
        <v>0</v>
      </c>
      <c r="V12" s="91">
        <f t="shared" si="6"/>
        <v>123.9161</v>
      </c>
      <c r="W12" s="92">
        <f t="shared" si="7"/>
        <v>123.9161</v>
      </c>
      <c r="X12" s="90">
        <f t="shared" si="8"/>
        <v>0</v>
      </c>
      <c r="Y12" s="91">
        <f t="shared" si="9"/>
        <v>1207.0839000000001</v>
      </c>
      <c r="Z12" s="92">
        <f t="shared" si="10"/>
        <v>1207.0839000000001</v>
      </c>
      <c r="AA12" s="90">
        <f t="shared" si="11"/>
        <v>0</v>
      </c>
      <c r="AB12" s="91">
        <f t="shared" si="12"/>
        <v>1331</v>
      </c>
      <c r="AC12" s="92">
        <f t="shared" si="13"/>
        <v>1331</v>
      </c>
      <c r="AD12" s="90">
        <f t="shared" si="14"/>
        <v>0</v>
      </c>
      <c r="AE12" s="91">
        <f t="shared" si="15"/>
        <v>123.9161</v>
      </c>
      <c r="AF12" s="92">
        <f t="shared" si="16"/>
        <v>123.9161</v>
      </c>
      <c r="AG12" s="90">
        <f t="shared" si="17"/>
        <v>0</v>
      </c>
      <c r="AH12" s="91">
        <f t="shared" si="18"/>
        <v>1207.0839000000001</v>
      </c>
      <c r="AI12" s="91">
        <f t="shared" si="19"/>
        <v>1207.0839000000001</v>
      </c>
      <c r="AJ12" s="7" t="s">
        <v>62</v>
      </c>
    </row>
    <row r="13" spans="1:36" outlineLevel="3" x14ac:dyDescent="0.25">
      <c r="A13" s="102" t="s">
        <v>73</v>
      </c>
      <c r="B13" s="10">
        <v>624.11</v>
      </c>
      <c r="C13" s="10">
        <v>63.95</v>
      </c>
      <c r="D13" s="10">
        <v>930.17</v>
      </c>
      <c r="N13" s="10">
        <f t="shared" si="0"/>
        <v>930.17</v>
      </c>
      <c r="O13" s="10">
        <f t="shared" si="1"/>
        <v>1618.23</v>
      </c>
      <c r="P13" s="129"/>
      <c r="Q13" s="130">
        <v>9.3100000000000002E-2</v>
      </c>
      <c r="R13" s="90">
        <f t="shared" si="2"/>
        <v>0</v>
      </c>
      <c r="S13" s="91">
        <f t="shared" si="3"/>
        <v>930.17</v>
      </c>
      <c r="T13" s="92">
        <f t="shared" si="4"/>
        <v>930.17</v>
      </c>
      <c r="U13" s="90">
        <f t="shared" si="5"/>
        <v>0</v>
      </c>
      <c r="V13" s="91">
        <f t="shared" si="6"/>
        <v>86.598827</v>
      </c>
      <c r="W13" s="92">
        <f t="shared" si="7"/>
        <v>86.598827</v>
      </c>
      <c r="X13" s="90">
        <f t="shared" si="8"/>
        <v>0</v>
      </c>
      <c r="Y13" s="91">
        <f t="shared" si="9"/>
        <v>843.57117299999993</v>
      </c>
      <c r="Z13" s="92">
        <f t="shared" si="10"/>
        <v>843.57117299999993</v>
      </c>
      <c r="AA13" s="90">
        <f t="shared" si="11"/>
        <v>0</v>
      </c>
      <c r="AB13" s="91">
        <f t="shared" si="12"/>
        <v>1618.23</v>
      </c>
      <c r="AC13" s="92">
        <f t="shared" si="13"/>
        <v>1618.23</v>
      </c>
      <c r="AD13" s="90">
        <f t="shared" si="14"/>
        <v>0</v>
      </c>
      <c r="AE13" s="91">
        <f t="shared" si="15"/>
        <v>150.65721300000001</v>
      </c>
      <c r="AF13" s="92">
        <f t="shared" si="16"/>
        <v>150.65721300000001</v>
      </c>
      <c r="AG13" s="90">
        <f t="shared" si="17"/>
        <v>0</v>
      </c>
      <c r="AH13" s="91">
        <f t="shared" si="18"/>
        <v>1467.5727870000001</v>
      </c>
      <c r="AI13" s="91">
        <f t="shared" si="19"/>
        <v>1467.5727870000001</v>
      </c>
      <c r="AJ13" s="7" t="s">
        <v>62</v>
      </c>
    </row>
    <row r="14" spans="1:36" outlineLevel="2" x14ac:dyDescent="0.25">
      <c r="A14" s="102"/>
      <c r="B14" s="108"/>
      <c r="C14" s="108"/>
      <c r="D14" s="108"/>
      <c r="E14" s="101"/>
      <c r="F14" s="101"/>
      <c r="G14" s="101"/>
      <c r="H14" s="101"/>
      <c r="I14" s="101"/>
      <c r="J14" s="101"/>
      <c r="K14" s="101"/>
      <c r="L14" s="101"/>
      <c r="M14" s="101"/>
      <c r="N14" s="108"/>
      <c r="O14" s="108"/>
      <c r="P14" s="129"/>
      <c r="Q14" s="130"/>
      <c r="R14" s="111">
        <f t="shared" ref="R14:Z14" si="20">SUBTOTAL(9,R8:R13)</f>
        <v>0</v>
      </c>
      <c r="S14" s="112">
        <f t="shared" si="20"/>
        <v>14655.34</v>
      </c>
      <c r="T14" s="113">
        <f t="shared" si="20"/>
        <v>14655.34</v>
      </c>
      <c r="U14" s="111">
        <f t="shared" si="20"/>
        <v>0</v>
      </c>
      <c r="V14" s="112">
        <f t="shared" si="20"/>
        <v>1364.4121539999999</v>
      </c>
      <c r="W14" s="113">
        <f t="shared" si="20"/>
        <v>1364.4121539999999</v>
      </c>
      <c r="X14" s="111">
        <f t="shared" si="20"/>
        <v>0</v>
      </c>
      <c r="Y14" s="112">
        <f t="shared" si="20"/>
        <v>13290.927846</v>
      </c>
      <c r="Z14" s="113">
        <f t="shared" si="20"/>
        <v>13290.927846</v>
      </c>
      <c r="AA14" s="111"/>
      <c r="AB14" s="112"/>
      <c r="AC14" s="113"/>
      <c r="AD14" s="111"/>
      <c r="AE14" s="112"/>
      <c r="AF14" s="113"/>
      <c r="AG14" s="111"/>
      <c r="AH14" s="112"/>
      <c r="AI14" s="112"/>
      <c r="AJ14" s="118" t="s">
        <v>264</v>
      </c>
    </row>
    <row r="15" spans="1:36" outlineLevel="1" x14ac:dyDescent="0.25">
      <c r="A15" s="128" t="s">
        <v>72</v>
      </c>
      <c r="B15" s="132"/>
      <c r="C15" s="132"/>
      <c r="D15" s="132"/>
      <c r="E15" s="120"/>
      <c r="F15" s="120"/>
      <c r="G15" s="120"/>
      <c r="H15" s="120"/>
      <c r="I15" s="120"/>
      <c r="J15" s="120"/>
      <c r="K15" s="120"/>
      <c r="L15" s="120"/>
      <c r="M15" s="120"/>
      <c r="N15" s="132"/>
      <c r="O15" s="132"/>
      <c r="P15" s="133"/>
      <c r="Q15" s="134"/>
      <c r="R15" s="138">
        <f t="shared" ref="R15:Z15" si="21">SUBTOTAL(9,R8:R13)</f>
        <v>0</v>
      </c>
      <c r="S15" s="132">
        <f t="shared" si="21"/>
        <v>14655.34</v>
      </c>
      <c r="T15" s="139">
        <f t="shared" si="21"/>
        <v>14655.34</v>
      </c>
      <c r="U15" s="138">
        <f t="shared" si="21"/>
        <v>0</v>
      </c>
      <c r="V15" s="132">
        <f t="shared" si="21"/>
        <v>1364.4121539999999</v>
      </c>
      <c r="W15" s="139">
        <f t="shared" si="21"/>
        <v>1364.4121539999999</v>
      </c>
      <c r="X15" s="138">
        <f t="shared" si="21"/>
        <v>0</v>
      </c>
      <c r="Y15" s="132">
        <f t="shared" si="21"/>
        <v>13290.927846</v>
      </c>
      <c r="Z15" s="139">
        <f t="shared" si="21"/>
        <v>13290.927846</v>
      </c>
      <c r="AA15" s="138"/>
      <c r="AB15" s="132"/>
      <c r="AC15" s="139"/>
      <c r="AD15" s="138"/>
      <c r="AE15" s="132"/>
      <c r="AF15" s="139"/>
      <c r="AG15" s="138"/>
      <c r="AH15" s="132"/>
      <c r="AI15" s="132"/>
      <c r="AJ15" s="127"/>
    </row>
    <row r="16" spans="1:36" outlineLevel="3" x14ac:dyDescent="0.25">
      <c r="A16" s="102" t="s">
        <v>76</v>
      </c>
      <c r="C16" s="10">
        <v>0.01</v>
      </c>
      <c r="D16" s="10">
        <v>0.01</v>
      </c>
      <c r="N16" s="10">
        <f>D16</f>
        <v>0.01</v>
      </c>
      <c r="O16" s="10">
        <f>SUM(B16:M16)</f>
        <v>0.02</v>
      </c>
      <c r="P16" s="129"/>
      <c r="Q16" s="130">
        <v>9.3100000000000002E-2</v>
      </c>
      <c r="R16" s="90">
        <f>IF(LEFT(AJ16,6)="Direct",N16,0)</f>
        <v>0</v>
      </c>
      <c r="S16" s="91">
        <f>N16-R16</f>
        <v>0.01</v>
      </c>
      <c r="T16" s="92">
        <f>R16+S16</f>
        <v>0.01</v>
      </c>
      <c r="U16" s="90">
        <f>IF(LEFT(AJ16,9)="direct-wa", N16,0)</f>
        <v>0</v>
      </c>
      <c r="V16" s="91">
        <f>IF(AJ16="direct-wa",0,N16*Q16)</f>
        <v>9.3100000000000008E-4</v>
      </c>
      <c r="W16" s="92">
        <f>U16+V16</f>
        <v>9.3100000000000008E-4</v>
      </c>
      <c r="X16" s="90">
        <f>IF(LEFT(AJ16,9)="direct-or",N16,0)</f>
        <v>0</v>
      </c>
      <c r="Y16" s="91">
        <f>S16-V16</f>
        <v>9.0690000000000007E-3</v>
      </c>
      <c r="Z16" s="92">
        <f>X16+Y16</f>
        <v>9.0690000000000007E-3</v>
      </c>
      <c r="AA16" s="90">
        <f>IF(LEFT(AJ16,6)="Direct",O16,0)</f>
        <v>0</v>
      </c>
      <c r="AB16" s="91">
        <f>O16-AA16</f>
        <v>0.02</v>
      </c>
      <c r="AC16" s="92">
        <f>AA16+AB16</f>
        <v>0.02</v>
      </c>
      <c r="AD16" s="90">
        <f>IF(LEFT(AJ16,9)="direct-wa", O16,0)</f>
        <v>0</v>
      </c>
      <c r="AE16" s="91">
        <f>IF(AJ16="direct-wa",0,O16*Q16)</f>
        <v>1.8620000000000002E-3</v>
      </c>
      <c r="AF16" s="92">
        <f>AD16+AE16</f>
        <v>1.8620000000000002E-3</v>
      </c>
      <c r="AG16" s="90">
        <f>IF(LEFT(AJ16,9)="direct-or",O16,0)</f>
        <v>0</v>
      </c>
      <c r="AH16" s="91">
        <f>AB16-AE16</f>
        <v>1.8138000000000001E-2</v>
      </c>
      <c r="AI16" s="91">
        <f>AG16+AH16</f>
        <v>1.8138000000000001E-2</v>
      </c>
      <c r="AJ16" s="7" t="s">
        <v>62</v>
      </c>
    </row>
    <row r="17" spans="1:36" outlineLevel="2" x14ac:dyDescent="0.25">
      <c r="A17" s="102"/>
      <c r="B17" s="108"/>
      <c r="C17" s="108"/>
      <c r="D17" s="108"/>
      <c r="E17" s="101"/>
      <c r="F17" s="101"/>
      <c r="G17" s="101"/>
      <c r="H17" s="101"/>
      <c r="I17" s="101"/>
      <c r="J17" s="101"/>
      <c r="K17" s="101"/>
      <c r="L17" s="101"/>
      <c r="M17" s="101"/>
      <c r="N17" s="108"/>
      <c r="O17" s="108"/>
      <c r="P17" s="129"/>
      <c r="Q17" s="130"/>
      <c r="R17" s="111">
        <f t="shared" ref="R17:Z17" si="22">SUBTOTAL(9,R16:R16)</f>
        <v>0</v>
      </c>
      <c r="S17" s="112">
        <f t="shared" si="22"/>
        <v>0.01</v>
      </c>
      <c r="T17" s="113">
        <f t="shared" si="22"/>
        <v>0.01</v>
      </c>
      <c r="U17" s="111">
        <f t="shared" si="22"/>
        <v>0</v>
      </c>
      <c r="V17" s="112">
        <f t="shared" si="22"/>
        <v>9.3100000000000008E-4</v>
      </c>
      <c r="W17" s="113">
        <f t="shared" si="22"/>
        <v>9.3100000000000008E-4</v>
      </c>
      <c r="X17" s="111">
        <f t="shared" si="22"/>
        <v>0</v>
      </c>
      <c r="Y17" s="112">
        <f t="shared" si="22"/>
        <v>9.0690000000000007E-3</v>
      </c>
      <c r="Z17" s="113">
        <f t="shared" si="22"/>
        <v>9.0690000000000007E-3</v>
      </c>
      <c r="AA17" s="111"/>
      <c r="AB17" s="112"/>
      <c r="AC17" s="113"/>
      <c r="AD17" s="111"/>
      <c r="AE17" s="112"/>
      <c r="AF17" s="113"/>
      <c r="AG17" s="111"/>
      <c r="AH17" s="112"/>
      <c r="AI17" s="112"/>
      <c r="AJ17" s="118" t="s">
        <v>265</v>
      </c>
    </row>
    <row r="18" spans="1:36" outlineLevel="1" x14ac:dyDescent="0.25">
      <c r="A18" s="128" t="s">
        <v>75</v>
      </c>
      <c r="B18" s="132"/>
      <c r="C18" s="132"/>
      <c r="D18" s="132"/>
      <c r="E18" s="120"/>
      <c r="F18" s="120"/>
      <c r="G18" s="120"/>
      <c r="H18" s="120"/>
      <c r="I18" s="120"/>
      <c r="J18" s="120"/>
      <c r="K18" s="120"/>
      <c r="L18" s="120"/>
      <c r="M18" s="120"/>
      <c r="N18" s="132"/>
      <c r="O18" s="132"/>
      <c r="P18" s="133"/>
      <c r="Q18" s="134"/>
      <c r="R18" s="138">
        <f t="shared" ref="R18:Z18" si="23">SUBTOTAL(9,R16:R16)</f>
        <v>0</v>
      </c>
      <c r="S18" s="132">
        <f t="shared" si="23"/>
        <v>0.01</v>
      </c>
      <c r="T18" s="139">
        <f t="shared" si="23"/>
        <v>0.01</v>
      </c>
      <c r="U18" s="138">
        <f t="shared" si="23"/>
        <v>0</v>
      </c>
      <c r="V18" s="132">
        <f t="shared" si="23"/>
        <v>9.3100000000000008E-4</v>
      </c>
      <c r="W18" s="139">
        <f t="shared" si="23"/>
        <v>9.3100000000000008E-4</v>
      </c>
      <c r="X18" s="138">
        <f t="shared" si="23"/>
        <v>0</v>
      </c>
      <c r="Y18" s="132">
        <f t="shared" si="23"/>
        <v>9.0690000000000007E-3</v>
      </c>
      <c r="Z18" s="139">
        <f t="shared" si="23"/>
        <v>9.0690000000000007E-3</v>
      </c>
      <c r="AA18" s="138"/>
      <c r="AB18" s="132"/>
      <c r="AC18" s="139"/>
      <c r="AD18" s="138"/>
      <c r="AE18" s="132"/>
      <c r="AF18" s="139"/>
      <c r="AG18" s="138"/>
      <c r="AH18" s="132"/>
      <c r="AI18" s="132"/>
      <c r="AJ18" s="127"/>
    </row>
    <row r="19" spans="1:36" outlineLevel="3" x14ac:dyDescent="0.25">
      <c r="A19" s="102" t="s">
        <v>78</v>
      </c>
      <c r="D19" s="10">
        <v>14.89</v>
      </c>
      <c r="N19" s="10">
        <f>D19</f>
        <v>14.89</v>
      </c>
      <c r="O19" s="10">
        <f>SUM(B19:M19)</f>
        <v>14.89</v>
      </c>
      <c r="P19" s="129"/>
      <c r="Q19" s="130">
        <v>0.1086</v>
      </c>
      <c r="R19" s="90">
        <f>IF(LEFT(AJ19,6)="Direct",N19,0)</f>
        <v>0</v>
      </c>
      <c r="S19" s="91">
        <f>N19-R19</f>
        <v>14.89</v>
      </c>
      <c r="T19" s="92">
        <f>R19+S19</f>
        <v>14.89</v>
      </c>
      <c r="U19" s="90">
        <f>IF(LEFT(AJ19,9)="direct-wa", N19,0)</f>
        <v>0</v>
      </c>
      <c r="V19" s="91">
        <f>IF(AJ19="direct-wa",0,N19*Q19)</f>
        <v>1.617054</v>
      </c>
      <c r="W19" s="92">
        <f>U19+V19</f>
        <v>1.617054</v>
      </c>
      <c r="X19" s="90">
        <f>IF(LEFT(AJ19,9)="direct-or",N19,0)</f>
        <v>0</v>
      </c>
      <c r="Y19" s="91">
        <f>S19-V19</f>
        <v>13.272946000000001</v>
      </c>
      <c r="Z19" s="92">
        <f>X19+Y19</f>
        <v>13.272946000000001</v>
      </c>
      <c r="AA19" s="90">
        <f>IF(LEFT(AJ19,6)="Direct",O19,0)</f>
        <v>0</v>
      </c>
      <c r="AB19" s="91">
        <f>O19-AA19</f>
        <v>14.89</v>
      </c>
      <c r="AC19" s="92">
        <f>AA19+AB19</f>
        <v>14.89</v>
      </c>
      <c r="AD19" s="90">
        <f>IF(LEFT(AJ19,9)="direct-wa", O19,0)</f>
        <v>0</v>
      </c>
      <c r="AE19" s="91">
        <f>IF(AJ19="direct-wa",0,O19*Q19)</f>
        <v>1.617054</v>
      </c>
      <c r="AF19" s="92">
        <f>AD19+AE19</f>
        <v>1.617054</v>
      </c>
      <c r="AG19" s="90">
        <f>IF(LEFT(AJ19,9)="direct-or",O19,0)</f>
        <v>0</v>
      </c>
      <c r="AH19" s="91">
        <f>AB19-AE19</f>
        <v>13.272946000000001</v>
      </c>
      <c r="AI19" s="91">
        <f>AG19+AH19</f>
        <v>13.272946000000001</v>
      </c>
      <c r="AJ19" s="7" t="s">
        <v>60</v>
      </c>
    </row>
    <row r="20" spans="1:36" outlineLevel="2" x14ac:dyDescent="0.25">
      <c r="A20" s="102"/>
      <c r="B20" s="108"/>
      <c r="C20" s="108"/>
      <c r="D20" s="108"/>
      <c r="E20" s="101"/>
      <c r="F20" s="101"/>
      <c r="G20" s="101"/>
      <c r="H20" s="101"/>
      <c r="I20" s="101"/>
      <c r="J20" s="101"/>
      <c r="K20" s="101"/>
      <c r="L20" s="101"/>
      <c r="M20" s="101"/>
      <c r="N20" s="108"/>
      <c r="O20" s="108"/>
      <c r="P20" s="129"/>
      <c r="Q20" s="130"/>
      <c r="R20" s="111">
        <f t="shared" ref="R20:Z20" si="24">SUBTOTAL(9,R19:R19)</f>
        <v>0</v>
      </c>
      <c r="S20" s="112">
        <f t="shared" si="24"/>
        <v>14.89</v>
      </c>
      <c r="T20" s="113">
        <f t="shared" si="24"/>
        <v>14.89</v>
      </c>
      <c r="U20" s="111">
        <f t="shared" si="24"/>
        <v>0</v>
      </c>
      <c r="V20" s="112">
        <f t="shared" si="24"/>
        <v>1.617054</v>
      </c>
      <c r="W20" s="113">
        <f t="shared" si="24"/>
        <v>1.617054</v>
      </c>
      <c r="X20" s="111">
        <f t="shared" si="24"/>
        <v>0</v>
      </c>
      <c r="Y20" s="112">
        <f t="shared" si="24"/>
        <v>13.272946000000001</v>
      </c>
      <c r="Z20" s="113">
        <f t="shared" si="24"/>
        <v>13.272946000000001</v>
      </c>
      <c r="AA20" s="111"/>
      <c r="AB20" s="112"/>
      <c r="AC20" s="113"/>
      <c r="AD20" s="111"/>
      <c r="AE20" s="112"/>
      <c r="AF20" s="113"/>
      <c r="AG20" s="111"/>
      <c r="AH20" s="112"/>
      <c r="AI20" s="112"/>
      <c r="AJ20" s="118" t="s">
        <v>266</v>
      </c>
    </row>
    <row r="21" spans="1:36" outlineLevel="3" x14ac:dyDescent="0.25">
      <c r="A21" s="102" t="s">
        <v>78</v>
      </c>
      <c r="B21" s="10">
        <v>1454.42</v>
      </c>
      <c r="C21" s="10">
        <v>173.31</v>
      </c>
      <c r="D21" s="10">
        <v>-545.9</v>
      </c>
      <c r="N21" s="10">
        <f>D21</f>
        <v>-545.9</v>
      </c>
      <c r="O21" s="10">
        <f>SUM(B21:M21)</f>
        <v>1081.83</v>
      </c>
      <c r="P21" s="129"/>
      <c r="Q21" s="130">
        <v>0</v>
      </c>
      <c r="R21" s="90">
        <f>IF(LEFT(AJ21,6)="Direct",N21,0)</f>
        <v>-545.9</v>
      </c>
      <c r="S21" s="91">
        <f>N21-R21</f>
        <v>0</v>
      </c>
      <c r="T21" s="92">
        <f>R21+S21</f>
        <v>-545.9</v>
      </c>
      <c r="U21" s="90">
        <f>IF(LEFT(AJ21,9)="direct-wa", N21,0)</f>
        <v>0</v>
      </c>
      <c r="V21" s="91">
        <f>IF(AJ21="direct-wa",0,N21*Q21)</f>
        <v>0</v>
      </c>
      <c r="W21" s="92">
        <f>U21+V21</f>
        <v>0</v>
      </c>
      <c r="X21" s="90">
        <f>IF(LEFT(AJ21,9)="direct-or",N21,0)</f>
        <v>-545.9</v>
      </c>
      <c r="Y21" s="91">
        <f>S21-V21</f>
        <v>0</v>
      </c>
      <c r="Z21" s="92">
        <f>X21+Y21</f>
        <v>-545.9</v>
      </c>
      <c r="AA21" s="90">
        <f>IF(LEFT(AJ21,6)="Direct",O21,0)</f>
        <v>1081.83</v>
      </c>
      <c r="AB21" s="91">
        <f>O21-AA21</f>
        <v>0</v>
      </c>
      <c r="AC21" s="92">
        <f>AA21+AB21</f>
        <v>1081.83</v>
      </c>
      <c r="AD21" s="90">
        <f>IF(LEFT(AJ21,9)="direct-wa", O21,0)</f>
        <v>0</v>
      </c>
      <c r="AE21" s="91">
        <f>IF(AJ21="direct-wa",0,O21*Q21)</f>
        <v>0</v>
      </c>
      <c r="AF21" s="92">
        <f>AD21+AE21</f>
        <v>0</v>
      </c>
      <c r="AG21" s="90">
        <f>IF(LEFT(AJ21,9)="direct-or",O21,0)</f>
        <v>1081.83</v>
      </c>
      <c r="AH21" s="91">
        <f>AB21-AE21</f>
        <v>0</v>
      </c>
      <c r="AI21" s="91">
        <f>AG21+AH21</f>
        <v>1081.83</v>
      </c>
      <c r="AJ21" s="7" t="s">
        <v>61</v>
      </c>
    </row>
    <row r="22" spans="1:36" outlineLevel="2" x14ac:dyDescent="0.25">
      <c r="A22" s="102"/>
      <c r="B22" s="108"/>
      <c r="C22" s="108"/>
      <c r="D22" s="108"/>
      <c r="E22" s="101"/>
      <c r="F22" s="101"/>
      <c r="G22" s="101"/>
      <c r="H22" s="101"/>
      <c r="I22" s="101"/>
      <c r="J22" s="101"/>
      <c r="K22" s="101"/>
      <c r="L22" s="101"/>
      <c r="M22" s="101"/>
      <c r="N22" s="108"/>
      <c r="O22" s="108"/>
      <c r="P22" s="129"/>
      <c r="Q22" s="130"/>
      <c r="R22" s="111">
        <f t="shared" ref="R22:Z22" si="25">SUBTOTAL(9,R21:R21)</f>
        <v>-545.9</v>
      </c>
      <c r="S22" s="112">
        <f t="shared" si="25"/>
        <v>0</v>
      </c>
      <c r="T22" s="113">
        <f t="shared" si="25"/>
        <v>-545.9</v>
      </c>
      <c r="U22" s="111">
        <f t="shared" si="25"/>
        <v>0</v>
      </c>
      <c r="V22" s="112">
        <f t="shared" si="25"/>
        <v>0</v>
      </c>
      <c r="W22" s="113">
        <f t="shared" si="25"/>
        <v>0</v>
      </c>
      <c r="X22" s="111">
        <f t="shared" si="25"/>
        <v>-545.9</v>
      </c>
      <c r="Y22" s="112">
        <f t="shared" si="25"/>
        <v>0</v>
      </c>
      <c r="Z22" s="113">
        <f t="shared" si="25"/>
        <v>-545.9</v>
      </c>
      <c r="AA22" s="111"/>
      <c r="AB22" s="112"/>
      <c r="AC22" s="113"/>
      <c r="AD22" s="111"/>
      <c r="AE22" s="112"/>
      <c r="AF22" s="113"/>
      <c r="AG22" s="111"/>
      <c r="AH22" s="112"/>
      <c r="AI22" s="112"/>
      <c r="AJ22" s="118" t="s">
        <v>267</v>
      </c>
    </row>
    <row r="23" spans="1:36" outlineLevel="3" x14ac:dyDescent="0.25">
      <c r="A23" s="102" t="s">
        <v>78</v>
      </c>
      <c r="B23" s="10">
        <v>196377.89</v>
      </c>
      <c r="C23" s="10">
        <v>187936.7</v>
      </c>
      <c r="D23" s="10">
        <v>187436.6</v>
      </c>
      <c r="N23" s="10">
        <f>D23</f>
        <v>187436.6</v>
      </c>
      <c r="O23" s="10">
        <f>SUM(B23:M23)</f>
        <v>571751.19000000006</v>
      </c>
      <c r="P23" s="129"/>
      <c r="Q23" s="130">
        <v>9.3100000000000002E-2</v>
      </c>
      <c r="R23" s="90">
        <f>IF(LEFT(AJ23,6)="Direct",N23,0)</f>
        <v>0</v>
      </c>
      <c r="S23" s="91">
        <f>N23-R23</f>
        <v>187436.6</v>
      </c>
      <c r="T23" s="92">
        <f>R23+S23</f>
        <v>187436.6</v>
      </c>
      <c r="U23" s="90">
        <f>IF(LEFT(AJ23,9)="direct-wa", N23,0)</f>
        <v>0</v>
      </c>
      <c r="V23" s="91">
        <f>IF(AJ23="direct-wa",0,N23*Q23)</f>
        <v>17450.347460000001</v>
      </c>
      <c r="W23" s="92">
        <f>U23+V23</f>
        <v>17450.347460000001</v>
      </c>
      <c r="X23" s="90">
        <f>IF(LEFT(AJ23,9)="direct-or",N23,0)</f>
        <v>0</v>
      </c>
      <c r="Y23" s="91">
        <f>S23-V23</f>
        <v>169986.25254000002</v>
      </c>
      <c r="Z23" s="92">
        <f>X23+Y23</f>
        <v>169986.25254000002</v>
      </c>
      <c r="AA23" s="90">
        <f>IF(LEFT(AJ23,6)="Direct",O23,0)</f>
        <v>0</v>
      </c>
      <c r="AB23" s="91">
        <f>O23-AA23</f>
        <v>571751.19000000006</v>
      </c>
      <c r="AC23" s="92">
        <f>AA23+AB23</f>
        <v>571751.19000000006</v>
      </c>
      <c r="AD23" s="90">
        <f>IF(LEFT(AJ23,9)="direct-wa", O23,0)</f>
        <v>0</v>
      </c>
      <c r="AE23" s="91">
        <f>IF(AJ23="direct-wa",0,O23*Q23)</f>
        <v>53230.035789000009</v>
      </c>
      <c r="AF23" s="92">
        <f>AD23+AE23</f>
        <v>53230.035789000009</v>
      </c>
      <c r="AG23" s="90">
        <f>IF(LEFT(AJ23,9)="direct-or",O23,0)</f>
        <v>0</v>
      </c>
      <c r="AH23" s="91">
        <f>AB23-AE23</f>
        <v>518521.15421100007</v>
      </c>
      <c r="AI23" s="91">
        <f>AG23+AH23</f>
        <v>518521.15421100007</v>
      </c>
      <c r="AJ23" s="7" t="s">
        <v>62</v>
      </c>
    </row>
    <row r="24" spans="1:36" outlineLevel="2" x14ac:dyDescent="0.25">
      <c r="A24" s="102"/>
      <c r="B24" s="108"/>
      <c r="C24" s="108"/>
      <c r="D24" s="108"/>
      <c r="E24" s="101"/>
      <c r="F24" s="101"/>
      <c r="G24" s="101"/>
      <c r="H24" s="101"/>
      <c r="I24" s="101"/>
      <c r="J24" s="101"/>
      <c r="K24" s="101"/>
      <c r="L24" s="101"/>
      <c r="M24" s="101"/>
      <c r="N24" s="108"/>
      <c r="O24" s="108"/>
      <c r="P24" s="129"/>
      <c r="Q24" s="130"/>
      <c r="R24" s="111">
        <f t="shared" ref="R24:Z24" si="26">SUBTOTAL(9,R23:R23)</f>
        <v>0</v>
      </c>
      <c r="S24" s="112">
        <f t="shared" si="26"/>
        <v>187436.6</v>
      </c>
      <c r="T24" s="113">
        <f t="shared" si="26"/>
        <v>187436.6</v>
      </c>
      <c r="U24" s="111">
        <f t="shared" si="26"/>
        <v>0</v>
      </c>
      <c r="V24" s="112">
        <f t="shared" si="26"/>
        <v>17450.347460000001</v>
      </c>
      <c r="W24" s="113">
        <f t="shared" si="26"/>
        <v>17450.347460000001</v>
      </c>
      <c r="X24" s="111">
        <f t="shared" si="26"/>
        <v>0</v>
      </c>
      <c r="Y24" s="112">
        <f t="shared" si="26"/>
        <v>169986.25254000002</v>
      </c>
      <c r="Z24" s="113">
        <f t="shared" si="26"/>
        <v>169986.25254000002</v>
      </c>
      <c r="AA24" s="111"/>
      <c r="AB24" s="112"/>
      <c r="AC24" s="113"/>
      <c r="AD24" s="111"/>
      <c r="AE24" s="112"/>
      <c r="AF24" s="113"/>
      <c r="AG24" s="111"/>
      <c r="AH24" s="112"/>
      <c r="AI24" s="112"/>
      <c r="AJ24" s="118" t="s">
        <v>265</v>
      </c>
    </row>
    <row r="25" spans="1:36" outlineLevel="1" x14ac:dyDescent="0.25">
      <c r="A25" s="128" t="s">
        <v>77</v>
      </c>
      <c r="B25" s="132"/>
      <c r="C25" s="132"/>
      <c r="D25" s="132"/>
      <c r="E25" s="120"/>
      <c r="F25" s="120"/>
      <c r="G25" s="120"/>
      <c r="H25" s="120"/>
      <c r="I25" s="120"/>
      <c r="J25" s="120"/>
      <c r="K25" s="120"/>
      <c r="L25" s="120"/>
      <c r="M25" s="120"/>
      <c r="N25" s="132"/>
      <c r="O25" s="132"/>
      <c r="P25" s="133"/>
      <c r="Q25" s="134"/>
      <c r="R25" s="138">
        <f t="shared" ref="R25:Z25" si="27">SUBTOTAL(9,R19:R23)</f>
        <v>-545.9</v>
      </c>
      <c r="S25" s="132">
        <f t="shared" si="27"/>
        <v>187451.49000000002</v>
      </c>
      <c r="T25" s="139">
        <f t="shared" si="27"/>
        <v>186905.59</v>
      </c>
      <c r="U25" s="138">
        <f t="shared" si="27"/>
        <v>0</v>
      </c>
      <c r="V25" s="132">
        <f t="shared" si="27"/>
        <v>17451.964513999999</v>
      </c>
      <c r="W25" s="139">
        <f t="shared" si="27"/>
        <v>17451.964513999999</v>
      </c>
      <c r="X25" s="138">
        <f t="shared" si="27"/>
        <v>-545.9</v>
      </c>
      <c r="Y25" s="132">
        <f t="shared" si="27"/>
        <v>169999.52548600003</v>
      </c>
      <c r="Z25" s="139">
        <f t="shared" si="27"/>
        <v>169453.625486</v>
      </c>
      <c r="AA25" s="138"/>
      <c r="AB25" s="132"/>
      <c r="AC25" s="139"/>
      <c r="AD25" s="138"/>
      <c r="AE25" s="132"/>
      <c r="AF25" s="139"/>
      <c r="AG25" s="138"/>
      <c r="AH25" s="132"/>
      <c r="AI25" s="132"/>
      <c r="AJ25" s="127"/>
    </row>
    <row r="26" spans="1:36" outlineLevel="3" x14ac:dyDescent="0.25">
      <c r="A26" s="102" t="s">
        <v>80</v>
      </c>
      <c r="C26" s="10">
        <v>17088.21</v>
      </c>
      <c r="D26" s="10">
        <v>1063.77</v>
      </c>
      <c r="N26" s="10">
        <f>D26</f>
        <v>1063.77</v>
      </c>
      <c r="O26" s="10">
        <f>SUM(B26:M26)</f>
        <v>18151.98</v>
      </c>
      <c r="P26" s="129"/>
      <c r="Q26" s="130">
        <v>9.3100000000000002E-2</v>
      </c>
      <c r="R26" s="90">
        <f>IF(LEFT(AJ26,6)="Direct",N26,0)</f>
        <v>0</v>
      </c>
      <c r="S26" s="91">
        <f>N26-R26</f>
        <v>1063.77</v>
      </c>
      <c r="T26" s="92">
        <f>R26+S26</f>
        <v>1063.77</v>
      </c>
      <c r="U26" s="90">
        <f>IF(LEFT(AJ26,9)="direct-wa", N26,0)</f>
        <v>0</v>
      </c>
      <c r="V26" s="91">
        <f>IF(AJ26="direct-wa",0,N26*Q26)</f>
        <v>99.036986999999996</v>
      </c>
      <c r="W26" s="92">
        <f>U26+V26</f>
        <v>99.036986999999996</v>
      </c>
      <c r="X26" s="90">
        <f>IF(LEFT(AJ26,9)="direct-or",N26,0)</f>
        <v>0</v>
      </c>
      <c r="Y26" s="91">
        <f>S26-V26</f>
        <v>964.73301300000003</v>
      </c>
      <c r="Z26" s="92">
        <f>X26+Y26</f>
        <v>964.73301300000003</v>
      </c>
      <c r="AA26" s="90">
        <f>IF(LEFT(AJ26,6)="Direct",O26,0)</f>
        <v>0</v>
      </c>
      <c r="AB26" s="91">
        <f>O26-AA26</f>
        <v>18151.98</v>
      </c>
      <c r="AC26" s="92">
        <f>AA26+AB26</f>
        <v>18151.98</v>
      </c>
      <c r="AD26" s="90">
        <f>IF(LEFT(AJ26,9)="direct-wa", O26,0)</f>
        <v>0</v>
      </c>
      <c r="AE26" s="91">
        <f>IF(AJ26="direct-wa",0,O26*Q26)</f>
        <v>1689.9493379999999</v>
      </c>
      <c r="AF26" s="92">
        <f>AD26+AE26</f>
        <v>1689.9493379999999</v>
      </c>
      <c r="AG26" s="90">
        <f>IF(LEFT(AJ26,9)="direct-or",O26,0)</f>
        <v>0</v>
      </c>
      <c r="AH26" s="91">
        <f>AB26-AE26</f>
        <v>16462.030662000001</v>
      </c>
      <c r="AI26" s="91">
        <f>AG26+AH26</f>
        <v>16462.030662000001</v>
      </c>
      <c r="AJ26" s="7" t="s">
        <v>62</v>
      </c>
    </row>
    <row r="27" spans="1:36" outlineLevel="2" x14ac:dyDescent="0.25">
      <c r="A27" s="102"/>
      <c r="B27" s="108"/>
      <c r="C27" s="108"/>
      <c r="D27" s="108"/>
      <c r="E27" s="101"/>
      <c r="F27" s="101"/>
      <c r="G27" s="101"/>
      <c r="H27" s="101"/>
      <c r="I27" s="101"/>
      <c r="J27" s="101"/>
      <c r="K27" s="101"/>
      <c r="L27" s="101"/>
      <c r="M27" s="101"/>
      <c r="N27" s="108"/>
      <c r="O27" s="108"/>
      <c r="P27" s="129"/>
      <c r="Q27" s="130"/>
      <c r="R27" s="111">
        <f t="shared" ref="R27:Z27" si="28">SUBTOTAL(9,R26:R26)</f>
        <v>0</v>
      </c>
      <c r="S27" s="112">
        <f t="shared" si="28"/>
        <v>1063.77</v>
      </c>
      <c r="T27" s="113">
        <f t="shared" si="28"/>
        <v>1063.77</v>
      </c>
      <c r="U27" s="111">
        <f t="shared" si="28"/>
        <v>0</v>
      </c>
      <c r="V27" s="112">
        <f t="shared" si="28"/>
        <v>99.036986999999996</v>
      </c>
      <c r="W27" s="113">
        <f t="shared" si="28"/>
        <v>99.036986999999996</v>
      </c>
      <c r="X27" s="111">
        <f t="shared" si="28"/>
        <v>0</v>
      </c>
      <c r="Y27" s="112">
        <f t="shared" si="28"/>
        <v>964.73301300000003</v>
      </c>
      <c r="Z27" s="113">
        <f t="shared" si="28"/>
        <v>964.73301300000003</v>
      </c>
      <c r="AA27" s="111"/>
      <c r="AB27" s="112"/>
      <c r="AC27" s="113"/>
      <c r="AD27" s="111"/>
      <c r="AE27" s="112"/>
      <c r="AF27" s="113"/>
      <c r="AG27" s="111"/>
      <c r="AH27" s="112"/>
      <c r="AI27" s="112"/>
      <c r="AJ27" s="118" t="s">
        <v>265</v>
      </c>
    </row>
    <row r="28" spans="1:36" outlineLevel="1" x14ac:dyDescent="0.25">
      <c r="A28" s="128" t="s">
        <v>79</v>
      </c>
      <c r="B28" s="132"/>
      <c r="C28" s="132"/>
      <c r="D28" s="132"/>
      <c r="E28" s="120"/>
      <c r="F28" s="120"/>
      <c r="G28" s="120"/>
      <c r="H28" s="120"/>
      <c r="I28" s="120"/>
      <c r="J28" s="120"/>
      <c r="K28" s="120"/>
      <c r="L28" s="120"/>
      <c r="M28" s="120"/>
      <c r="N28" s="132"/>
      <c r="O28" s="132"/>
      <c r="P28" s="133"/>
      <c r="Q28" s="134"/>
      <c r="R28" s="138">
        <f t="shared" ref="R28:Z28" si="29">SUBTOTAL(9,R26:R26)</f>
        <v>0</v>
      </c>
      <c r="S28" s="132">
        <f t="shared" si="29"/>
        <v>1063.77</v>
      </c>
      <c r="T28" s="139">
        <f t="shared" si="29"/>
        <v>1063.77</v>
      </c>
      <c r="U28" s="138">
        <f t="shared" si="29"/>
        <v>0</v>
      </c>
      <c r="V28" s="132">
        <f t="shared" si="29"/>
        <v>99.036986999999996</v>
      </c>
      <c r="W28" s="139">
        <f t="shared" si="29"/>
        <v>99.036986999999996</v>
      </c>
      <c r="X28" s="138">
        <f t="shared" si="29"/>
        <v>0</v>
      </c>
      <c r="Y28" s="132">
        <f t="shared" si="29"/>
        <v>964.73301300000003</v>
      </c>
      <c r="Z28" s="139">
        <f t="shared" si="29"/>
        <v>964.73301300000003</v>
      </c>
      <c r="AA28" s="138"/>
      <c r="AB28" s="132"/>
      <c r="AC28" s="139"/>
      <c r="AD28" s="138"/>
      <c r="AE28" s="132"/>
      <c r="AF28" s="139"/>
      <c r="AG28" s="138"/>
      <c r="AH28" s="132"/>
      <c r="AI28" s="132"/>
      <c r="AJ28" s="127"/>
    </row>
    <row r="29" spans="1:36" outlineLevel="3" x14ac:dyDescent="0.25">
      <c r="A29" s="102" t="s">
        <v>82</v>
      </c>
      <c r="B29" s="10">
        <v>15009.05</v>
      </c>
      <c r="C29" s="10">
        <v>38943.53</v>
      </c>
      <c r="D29" s="10">
        <v>34888.46</v>
      </c>
      <c r="N29" s="10">
        <f>D29</f>
        <v>34888.46</v>
      </c>
      <c r="O29" s="10">
        <f>SUM(B29:M29)</f>
        <v>88841.040000000008</v>
      </c>
      <c r="P29" s="129"/>
      <c r="Q29" s="130">
        <v>9.3100000000000002E-2</v>
      </c>
      <c r="R29" s="90">
        <f>IF(LEFT(AJ29,6)="Direct",N29,0)</f>
        <v>0</v>
      </c>
      <c r="S29" s="91">
        <f>N29-R29</f>
        <v>34888.46</v>
      </c>
      <c r="T29" s="92">
        <f>R29+S29</f>
        <v>34888.46</v>
      </c>
      <c r="U29" s="90">
        <f>IF(LEFT(AJ29,9)="direct-wa", N29,0)</f>
        <v>0</v>
      </c>
      <c r="V29" s="91">
        <f>IF(AJ29="direct-wa",0,N29*Q29)</f>
        <v>3248.1156259999998</v>
      </c>
      <c r="W29" s="92">
        <f>U29+V29</f>
        <v>3248.1156259999998</v>
      </c>
      <c r="X29" s="90">
        <f>IF(LEFT(AJ29,9)="direct-or",N29,0)</f>
        <v>0</v>
      </c>
      <c r="Y29" s="91">
        <f>S29-V29</f>
        <v>31640.344374</v>
      </c>
      <c r="Z29" s="92">
        <f>X29+Y29</f>
        <v>31640.344374</v>
      </c>
      <c r="AA29" s="90">
        <f>IF(LEFT(AJ29,6)="Direct",O29,0)</f>
        <v>0</v>
      </c>
      <c r="AB29" s="91">
        <f>O29-AA29</f>
        <v>88841.040000000008</v>
      </c>
      <c r="AC29" s="92">
        <f>AA29+AB29</f>
        <v>88841.040000000008</v>
      </c>
      <c r="AD29" s="90">
        <f>IF(LEFT(AJ29,9)="direct-wa", O29,0)</f>
        <v>0</v>
      </c>
      <c r="AE29" s="91">
        <f>IF(AJ29="direct-wa",0,O29*Q29)</f>
        <v>8271.100824000001</v>
      </c>
      <c r="AF29" s="92">
        <f>AD29+AE29</f>
        <v>8271.100824000001</v>
      </c>
      <c r="AG29" s="90">
        <f>IF(LEFT(AJ29,9)="direct-or",O29,0)</f>
        <v>0</v>
      </c>
      <c r="AH29" s="91">
        <f>AB29-AE29</f>
        <v>80569.939176000014</v>
      </c>
      <c r="AI29" s="91">
        <f>AG29+AH29</f>
        <v>80569.939176000014</v>
      </c>
      <c r="AJ29" s="7" t="s">
        <v>62</v>
      </c>
    </row>
    <row r="30" spans="1:36" outlineLevel="2" x14ac:dyDescent="0.25">
      <c r="A30" s="102"/>
      <c r="B30" s="108"/>
      <c r="C30" s="108"/>
      <c r="D30" s="108"/>
      <c r="E30" s="101"/>
      <c r="F30" s="101"/>
      <c r="G30" s="101"/>
      <c r="H30" s="101"/>
      <c r="I30" s="101"/>
      <c r="J30" s="101"/>
      <c r="K30" s="101"/>
      <c r="L30" s="101"/>
      <c r="M30" s="101"/>
      <c r="N30" s="108"/>
      <c r="O30" s="108"/>
      <c r="P30" s="129"/>
      <c r="Q30" s="130"/>
      <c r="R30" s="111">
        <f t="shared" ref="R30:Z30" si="30">SUBTOTAL(9,R29:R29)</f>
        <v>0</v>
      </c>
      <c r="S30" s="112">
        <f t="shared" si="30"/>
        <v>34888.46</v>
      </c>
      <c r="T30" s="113">
        <f t="shared" si="30"/>
        <v>34888.46</v>
      </c>
      <c r="U30" s="111">
        <f t="shared" si="30"/>
        <v>0</v>
      </c>
      <c r="V30" s="112">
        <f t="shared" si="30"/>
        <v>3248.1156259999998</v>
      </c>
      <c r="W30" s="113">
        <f t="shared" si="30"/>
        <v>3248.1156259999998</v>
      </c>
      <c r="X30" s="111">
        <f t="shared" si="30"/>
        <v>0</v>
      </c>
      <c r="Y30" s="112">
        <f t="shared" si="30"/>
        <v>31640.344374</v>
      </c>
      <c r="Z30" s="113">
        <f t="shared" si="30"/>
        <v>31640.344374</v>
      </c>
      <c r="AA30" s="111"/>
      <c r="AB30" s="112"/>
      <c r="AC30" s="113"/>
      <c r="AD30" s="111"/>
      <c r="AE30" s="112"/>
      <c r="AF30" s="113"/>
      <c r="AG30" s="111"/>
      <c r="AH30" s="112"/>
      <c r="AI30" s="112"/>
      <c r="AJ30" s="118" t="s">
        <v>265</v>
      </c>
    </row>
    <row r="31" spans="1:36" outlineLevel="1" x14ac:dyDescent="0.25">
      <c r="A31" s="128" t="s">
        <v>81</v>
      </c>
      <c r="B31" s="132"/>
      <c r="C31" s="132"/>
      <c r="D31" s="132"/>
      <c r="E31" s="120"/>
      <c r="F31" s="120"/>
      <c r="G31" s="120"/>
      <c r="H31" s="120"/>
      <c r="I31" s="120"/>
      <c r="J31" s="120"/>
      <c r="K31" s="120"/>
      <c r="L31" s="120"/>
      <c r="M31" s="120"/>
      <c r="N31" s="132"/>
      <c r="O31" s="132"/>
      <c r="P31" s="133"/>
      <c r="Q31" s="134"/>
      <c r="R31" s="138">
        <f t="shared" ref="R31:Z31" si="31">SUBTOTAL(9,R29:R29)</f>
        <v>0</v>
      </c>
      <c r="S31" s="132">
        <f t="shared" si="31"/>
        <v>34888.46</v>
      </c>
      <c r="T31" s="139">
        <f t="shared" si="31"/>
        <v>34888.46</v>
      </c>
      <c r="U31" s="138">
        <f t="shared" si="31"/>
        <v>0</v>
      </c>
      <c r="V31" s="132">
        <f t="shared" si="31"/>
        <v>3248.1156259999998</v>
      </c>
      <c r="W31" s="139">
        <f t="shared" si="31"/>
        <v>3248.1156259999998</v>
      </c>
      <c r="X31" s="138">
        <f t="shared" si="31"/>
        <v>0</v>
      </c>
      <c r="Y31" s="132">
        <f t="shared" si="31"/>
        <v>31640.344374</v>
      </c>
      <c r="Z31" s="139">
        <f t="shared" si="31"/>
        <v>31640.344374</v>
      </c>
      <c r="AA31" s="138"/>
      <c r="AB31" s="132"/>
      <c r="AC31" s="139"/>
      <c r="AD31" s="138"/>
      <c r="AE31" s="132"/>
      <c r="AF31" s="139"/>
      <c r="AG31" s="138"/>
      <c r="AH31" s="132"/>
      <c r="AI31" s="132"/>
      <c r="AJ31" s="127"/>
    </row>
    <row r="32" spans="1:36" outlineLevel="3" x14ac:dyDescent="0.25">
      <c r="A32" s="102" t="s">
        <v>84</v>
      </c>
      <c r="B32" s="10">
        <v>7617.6</v>
      </c>
      <c r="C32" s="10">
        <v>12262.46</v>
      </c>
      <c r="D32" s="10">
        <v>7076.76</v>
      </c>
      <c r="N32" s="10">
        <f>D32</f>
        <v>7076.76</v>
      </c>
      <c r="O32" s="10">
        <f>SUM(B32:M32)</f>
        <v>26956.82</v>
      </c>
      <c r="P32" s="129"/>
      <c r="Q32" s="130">
        <v>9.3100000000000002E-2</v>
      </c>
      <c r="R32" s="90">
        <f>IF(LEFT(AJ32,6)="Direct",N32,0)</f>
        <v>0</v>
      </c>
      <c r="S32" s="91">
        <f>N32-R32</f>
        <v>7076.76</v>
      </c>
      <c r="T32" s="92">
        <f>R32+S32</f>
        <v>7076.76</v>
      </c>
      <c r="U32" s="90">
        <f>IF(LEFT(AJ32,9)="direct-wa", N32,0)</f>
        <v>0</v>
      </c>
      <c r="V32" s="91">
        <f>IF(AJ32="direct-wa",0,N32*Q32)</f>
        <v>658.84635600000001</v>
      </c>
      <c r="W32" s="92">
        <f>U32+V32</f>
        <v>658.84635600000001</v>
      </c>
      <c r="X32" s="90">
        <f>IF(LEFT(AJ32,9)="direct-or",N32,0)</f>
        <v>0</v>
      </c>
      <c r="Y32" s="91">
        <f>S32-V32</f>
        <v>6417.9136440000002</v>
      </c>
      <c r="Z32" s="92">
        <f>X32+Y32</f>
        <v>6417.9136440000002</v>
      </c>
      <c r="AA32" s="90">
        <f>IF(LEFT(AJ32,6)="Direct",O32,0)</f>
        <v>0</v>
      </c>
      <c r="AB32" s="91">
        <f>O32-AA32</f>
        <v>26956.82</v>
      </c>
      <c r="AC32" s="92">
        <f>AA32+AB32</f>
        <v>26956.82</v>
      </c>
      <c r="AD32" s="90">
        <f>IF(LEFT(AJ32,9)="direct-wa", O32,0)</f>
        <v>0</v>
      </c>
      <c r="AE32" s="91">
        <f>IF(AJ32="direct-wa",0,O32*Q32)</f>
        <v>2509.6799420000002</v>
      </c>
      <c r="AF32" s="92">
        <f>AD32+AE32</f>
        <v>2509.6799420000002</v>
      </c>
      <c r="AG32" s="90">
        <f>IF(LEFT(AJ32,9)="direct-or",O32,0)</f>
        <v>0</v>
      </c>
      <c r="AH32" s="91">
        <f>AB32-AE32</f>
        <v>24447.140058000001</v>
      </c>
      <c r="AI32" s="91">
        <f>AG32+AH32</f>
        <v>24447.140058000001</v>
      </c>
      <c r="AJ32" s="7" t="s">
        <v>62</v>
      </c>
    </row>
    <row r="33" spans="1:36" outlineLevel="3" x14ac:dyDescent="0.25">
      <c r="A33" s="102" t="s">
        <v>84</v>
      </c>
      <c r="B33" s="10">
        <v>2908.94</v>
      </c>
      <c r="C33" s="10">
        <v>346.82</v>
      </c>
      <c r="D33" s="10">
        <v>-1091.8</v>
      </c>
      <c r="N33" s="10">
        <f>D33</f>
        <v>-1091.8</v>
      </c>
      <c r="O33" s="10">
        <f>SUM(B33:M33)</f>
        <v>2163.96</v>
      </c>
      <c r="P33" s="129"/>
      <c r="Q33" s="130">
        <v>9.3100000000000002E-2</v>
      </c>
      <c r="R33" s="90">
        <f>IF(LEFT(AJ33,6)="Direct",N33,0)</f>
        <v>0</v>
      </c>
      <c r="S33" s="91">
        <f>N33-R33</f>
        <v>-1091.8</v>
      </c>
      <c r="T33" s="92">
        <f>R33+S33</f>
        <v>-1091.8</v>
      </c>
      <c r="U33" s="90">
        <f>IF(LEFT(AJ33,9)="direct-wa", N33,0)</f>
        <v>0</v>
      </c>
      <c r="V33" s="91">
        <f>IF(AJ33="direct-wa",0,N33*Q33)</f>
        <v>-101.64658</v>
      </c>
      <c r="W33" s="92">
        <f>U33+V33</f>
        <v>-101.64658</v>
      </c>
      <c r="X33" s="90">
        <f>IF(LEFT(AJ33,9)="direct-or",N33,0)</f>
        <v>0</v>
      </c>
      <c r="Y33" s="91">
        <f>S33-V33</f>
        <v>-990.15341999999998</v>
      </c>
      <c r="Z33" s="92">
        <f>X33+Y33</f>
        <v>-990.15341999999998</v>
      </c>
      <c r="AA33" s="90">
        <f>IF(LEFT(AJ33,6)="Direct",O33,0)</f>
        <v>0</v>
      </c>
      <c r="AB33" s="91">
        <f>O33-AA33</f>
        <v>2163.96</v>
      </c>
      <c r="AC33" s="92">
        <f>AA33+AB33</f>
        <v>2163.96</v>
      </c>
      <c r="AD33" s="90">
        <f>IF(LEFT(AJ33,9)="direct-wa", O33,0)</f>
        <v>0</v>
      </c>
      <c r="AE33" s="91">
        <f>IF(AJ33="direct-wa",0,O33*Q33)</f>
        <v>201.464676</v>
      </c>
      <c r="AF33" s="92">
        <f>AD33+AE33</f>
        <v>201.464676</v>
      </c>
      <c r="AG33" s="90">
        <f>IF(LEFT(AJ33,9)="direct-or",O33,0)</f>
        <v>0</v>
      </c>
      <c r="AH33" s="91">
        <f>AB33-AE33</f>
        <v>1962.495324</v>
      </c>
      <c r="AI33" s="91">
        <f>AG33+AH33</f>
        <v>1962.495324</v>
      </c>
      <c r="AJ33" s="7" t="s">
        <v>62</v>
      </c>
    </row>
    <row r="34" spans="1:36" outlineLevel="2" x14ac:dyDescent="0.25">
      <c r="A34" s="102"/>
      <c r="B34" s="108"/>
      <c r="C34" s="108"/>
      <c r="D34" s="108"/>
      <c r="E34" s="101"/>
      <c r="F34" s="101"/>
      <c r="G34" s="101"/>
      <c r="H34" s="101"/>
      <c r="I34" s="101"/>
      <c r="J34" s="101"/>
      <c r="K34" s="101"/>
      <c r="L34" s="101"/>
      <c r="M34" s="101"/>
      <c r="N34" s="108"/>
      <c r="O34" s="108"/>
      <c r="P34" s="129"/>
      <c r="Q34" s="130"/>
      <c r="R34" s="111">
        <f t="shared" ref="R34:Z34" si="32">SUBTOTAL(9,R32:R33)</f>
        <v>0</v>
      </c>
      <c r="S34" s="112">
        <f t="shared" si="32"/>
        <v>5984.96</v>
      </c>
      <c r="T34" s="113">
        <f t="shared" si="32"/>
        <v>5984.96</v>
      </c>
      <c r="U34" s="111">
        <f t="shared" si="32"/>
        <v>0</v>
      </c>
      <c r="V34" s="112">
        <f t="shared" si="32"/>
        <v>557.19977600000004</v>
      </c>
      <c r="W34" s="113">
        <f t="shared" si="32"/>
        <v>557.19977600000004</v>
      </c>
      <c r="X34" s="111">
        <f t="shared" si="32"/>
        <v>0</v>
      </c>
      <c r="Y34" s="112">
        <f t="shared" si="32"/>
        <v>5427.7602240000006</v>
      </c>
      <c r="Z34" s="113">
        <f t="shared" si="32"/>
        <v>5427.7602240000006</v>
      </c>
      <c r="AA34" s="111"/>
      <c r="AB34" s="112"/>
      <c r="AC34" s="113"/>
      <c r="AD34" s="111"/>
      <c r="AE34" s="112"/>
      <c r="AF34" s="113"/>
      <c r="AG34" s="111"/>
      <c r="AH34" s="112"/>
      <c r="AI34" s="112"/>
      <c r="AJ34" s="118" t="s">
        <v>265</v>
      </c>
    </row>
    <row r="35" spans="1:36" outlineLevel="1" x14ac:dyDescent="0.25">
      <c r="A35" s="128" t="s">
        <v>83</v>
      </c>
      <c r="B35" s="132"/>
      <c r="C35" s="132"/>
      <c r="D35" s="132"/>
      <c r="E35" s="120"/>
      <c r="F35" s="120"/>
      <c r="G35" s="120"/>
      <c r="H35" s="120"/>
      <c r="I35" s="120"/>
      <c r="J35" s="120"/>
      <c r="K35" s="120"/>
      <c r="L35" s="120"/>
      <c r="M35" s="120"/>
      <c r="N35" s="132"/>
      <c r="O35" s="132"/>
      <c r="P35" s="133"/>
      <c r="Q35" s="134"/>
      <c r="R35" s="138">
        <f t="shared" ref="R35:Z35" si="33">SUBTOTAL(9,R32:R33)</f>
        <v>0</v>
      </c>
      <c r="S35" s="132">
        <f t="shared" si="33"/>
        <v>5984.96</v>
      </c>
      <c r="T35" s="139">
        <f t="shared" si="33"/>
        <v>5984.96</v>
      </c>
      <c r="U35" s="138">
        <f t="shared" si="33"/>
        <v>0</v>
      </c>
      <c r="V35" s="132">
        <f t="shared" si="33"/>
        <v>557.19977600000004</v>
      </c>
      <c r="W35" s="139">
        <f t="shared" si="33"/>
        <v>557.19977600000004</v>
      </c>
      <c r="X35" s="138">
        <f t="shared" si="33"/>
        <v>0</v>
      </c>
      <c r="Y35" s="132">
        <f t="shared" si="33"/>
        <v>5427.7602240000006</v>
      </c>
      <c r="Z35" s="139">
        <f t="shared" si="33"/>
        <v>5427.7602240000006</v>
      </c>
      <c r="AA35" s="138"/>
      <c r="AB35" s="132"/>
      <c r="AC35" s="139"/>
      <c r="AD35" s="138"/>
      <c r="AE35" s="132"/>
      <c r="AF35" s="139"/>
      <c r="AG35" s="138"/>
      <c r="AH35" s="132"/>
      <c r="AI35" s="132"/>
      <c r="AJ35" s="127"/>
    </row>
    <row r="36" spans="1:36" outlineLevel="3" x14ac:dyDescent="0.25">
      <c r="A36" s="102" t="s">
        <v>86</v>
      </c>
      <c r="B36" s="10">
        <v>24075.54</v>
      </c>
      <c r="C36" s="10">
        <v>15035.98</v>
      </c>
      <c r="D36" s="10">
        <v>21416.34</v>
      </c>
      <c r="N36" s="10">
        <f t="shared" ref="N36:N41" si="34">D36</f>
        <v>21416.34</v>
      </c>
      <c r="O36" s="10">
        <f t="shared" ref="O36:O41" si="35">SUM(B36:M36)</f>
        <v>60527.86</v>
      </c>
      <c r="P36" s="129"/>
      <c r="Q36" s="130">
        <v>9.3100000000000002E-2</v>
      </c>
      <c r="R36" s="90">
        <f t="shared" ref="R36:R41" si="36">IF(LEFT(AJ36,6)="Direct",N36,0)</f>
        <v>0</v>
      </c>
      <c r="S36" s="91">
        <f t="shared" ref="S36:S41" si="37">N36-R36</f>
        <v>21416.34</v>
      </c>
      <c r="T36" s="92">
        <f t="shared" ref="T36:T41" si="38">R36+S36</f>
        <v>21416.34</v>
      </c>
      <c r="U36" s="90">
        <f t="shared" ref="U36:U41" si="39">IF(LEFT(AJ36,9)="direct-wa", N36,0)</f>
        <v>0</v>
      </c>
      <c r="V36" s="91">
        <f t="shared" ref="V36:V41" si="40">IF(AJ36="direct-wa",0,N36*Q36)</f>
        <v>1993.8612540000001</v>
      </c>
      <c r="W36" s="92">
        <f t="shared" ref="W36:W41" si="41">U36+V36</f>
        <v>1993.8612540000001</v>
      </c>
      <c r="X36" s="90">
        <f t="shared" ref="X36:X41" si="42">IF(LEFT(AJ36,9)="direct-or",N36,0)</f>
        <v>0</v>
      </c>
      <c r="Y36" s="91">
        <f t="shared" ref="Y36:Y41" si="43">S36-V36</f>
        <v>19422.478746000001</v>
      </c>
      <c r="Z36" s="92">
        <f t="shared" ref="Z36:Z41" si="44">X36+Y36</f>
        <v>19422.478746000001</v>
      </c>
      <c r="AA36" s="90">
        <f t="shared" ref="AA36:AA41" si="45">IF(LEFT(AJ36,6)="Direct",O36,0)</f>
        <v>0</v>
      </c>
      <c r="AB36" s="91">
        <f t="shared" ref="AB36:AB41" si="46">O36-AA36</f>
        <v>60527.86</v>
      </c>
      <c r="AC36" s="92">
        <f t="shared" ref="AC36:AC41" si="47">AA36+AB36</f>
        <v>60527.86</v>
      </c>
      <c r="AD36" s="90">
        <f t="shared" ref="AD36:AD41" si="48">IF(LEFT(AJ36,9)="direct-wa", O36,0)</f>
        <v>0</v>
      </c>
      <c r="AE36" s="91">
        <f t="shared" ref="AE36:AE41" si="49">IF(AJ36="direct-wa",0,O36*Q36)</f>
        <v>5635.1437660000001</v>
      </c>
      <c r="AF36" s="92">
        <f t="shared" ref="AF36:AF41" si="50">AD36+AE36</f>
        <v>5635.1437660000001</v>
      </c>
      <c r="AG36" s="90">
        <f t="shared" ref="AG36:AG41" si="51">IF(LEFT(AJ36,9)="direct-or",O36,0)</f>
        <v>0</v>
      </c>
      <c r="AH36" s="91">
        <f t="shared" ref="AH36:AH41" si="52">AB36-AE36</f>
        <v>54892.716234</v>
      </c>
      <c r="AI36" s="91">
        <f t="shared" ref="AI36:AI41" si="53">AG36+AH36</f>
        <v>54892.716234</v>
      </c>
      <c r="AJ36" s="7" t="s">
        <v>62</v>
      </c>
    </row>
    <row r="37" spans="1:36" outlineLevel="3" x14ac:dyDescent="0.25">
      <c r="A37" s="102" t="s">
        <v>86</v>
      </c>
      <c r="B37" s="10">
        <v>106839.3</v>
      </c>
      <c r="C37" s="10">
        <v>87908.97</v>
      </c>
      <c r="D37" s="10">
        <v>80396.479999999996</v>
      </c>
      <c r="N37" s="10">
        <f t="shared" si="34"/>
        <v>80396.479999999996</v>
      </c>
      <c r="O37" s="10">
        <f t="shared" si="35"/>
        <v>275144.75</v>
      </c>
      <c r="P37" s="129"/>
      <c r="Q37" s="130">
        <v>9.3100000000000002E-2</v>
      </c>
      <c r="R37" s="90">
        <f t="shared" si="36"/>
        <v>0</v>
      </c>
      <c r="S37" s="91">
        <f t="shared" si="37"/>
        <v>80396.479999999996</v>
      </c>
      <c r="T37" s="92">
        <f t="shared" si="38"/>
        <v>80396.479999999996</v>
      </c>
      <c r="U37" s="90">
        <f t="shared" si="39"/>
        <v>0</v>
      </c>
      <c r="V37" s="91">
        <f t="shared" si="40"/>
        <v>7484.9122879999995</v>
      </c>
      <c r="W37" s="92">
        <f t="shared" si="41"/>
        <v>7484.9122879999995</v>
      </c>
      <c r="X37" s="90">
        <f t="shared" si="42"/>
        <v>0</v>
      </c>
      <c r="Y37" s="91">
        <f t="shared" si="43"/>
        <v>72911.567711999989</v>
      </c>
      <c r="Z37" s="92">
        <f t="shared" si="44"/>
        <v>72911.567711999989</v>
      </c>
      <c r="AA37" s="90">
        <f t="shared" si="45"/>
        <v>0</v>
      </c>
      <c r="AB37" s="91">
        <f t="shared" si="46"/>
        <v>275144.75</v>
      </c>
      <c r="AC37" s="92">
        <f t="shared" si="47"/>
        <v>275144.75</v>
      </c>
      <c r="AD37" s="90">
        <f t="shared" si="48"/>
        <v>0</v>
      </c>
      <c r="AE37" s="91">
        <f t="shared" si="49"/>
        <v>25615.976225000002</v>
      </c>
      <c r="AF37" s="92">
        <f t="shared" si="50"/>
        <v>25615.976225000002</v>
      </c>
      <c r="AG37" s="90">
        <f t="shared" si="51"/>
        <v>0</v>
      </c>
      <c r="AH37" s="91">
        <f t="shared" si="52"/>
        <v>249528.77377500001</v>
      </c>
      <c r="AI37" s="91">
        <f t="shared" si="53"/>
        <v>249528.77377500001</v>
      </c>
      <c r="AJ37" s="7" t="s">
        <v>62</v>
      </c>
    </row>
    <row r="38" spans="1:36" outlineLevel="3" x14ac:dyDescent="0.25">
      <c r="A38" s="102" t="s">
        <v>86</v>
      </c>
      <c r="B38" s="10">
        <v>3845</v>
      </c>
      <c r="C38" s="10">
        <v>4084.5</v>
      </c>
      <c r="D38" s="10">
        <v>7303.91</v>
      </c>
      <c r="N38" s="10">
        <f t="shared" si="34"/>
        <v>7303.91</v>
      </c>
      <c r="O38" s="10">
        <f t="shared" si="35"/>
        <v>15233.41</v>
      </c>
      <c r="P38" s="129"/>
      <c r="Q38" s="130">
        <v>9.3100000000000002E-2</v>
      </c>
      <c r="R38" s="90">
        <f t="shared" si="36"/>
        <v>0</v>
      </c>
      <c r="S38" s="91">
        <f t="shared" si="37"/>
        <v>7303.91</v>
      </c>
      <c r="T38" s="92">
        <f t="shared" si="38"/>
        <v>7303.91</v>
      </c>
      <c r="U38" s="90">
        <f t="shared" si="39"/>
        <v>0</v>
      </c>
      <c r="V38" s="91">
        <f t="shared" si="40"/>
        <v>679.99402099999998</v>
      </c>
      <c r="W38" s="92">
        <f t="shared" si="41"/>
        <v>679.99402099999998</v>
      </c>
      <c r="X38" s="90">
        <f t="shared" si="42"/>
        <v>0</v>
      </c>
      <c r="Y38" s="91">
        <f t="shared" si="43"/>
        <v>6623.9159789999994</v>
      </c>
      <c r="Z38" s="92">
        <f t="shared" si="44"/>
        <v>6623.9159789999994</v>
      </c>
      <c r="AA38" s="90">
        <f t="shared" si="45"/>
        <v>0</v>
      </c>
      <c r="AB38" s="91">
        <f t="shared" si="46"/>
        <v>15233.41</v>
      </c>
      <c r="AC38" s="92">
        <f t="shared" si="47"/>
        <v>15233.41</v>
      </c>
      <c r="AD38" s="90">
        <f t="shared" si="48"/>
        <v>0</v>
      </c>
      <c r="AE38" s="91">
        <f t="shared" si="49"/>
        <v>1418.2304710000001</v>
      </c>
      <c r="AF38" s="92">
        <f t="shared" si="50"/>
        <v>1418.2304710000001</v>
      </c>
      <c r="AG38" s="90">
        <f t="shared" si="51"/>
        <v>0</v>
      </c>
      <c r="AH38" s="91">
        <f t="shared" si="52"/>
        <v>13815.179528999999</v>
      </c>
      <c r="AI38" s="91">
        <f t="shared" si="53"/>
        <v>13815.179528999999</v>
      </c>
      <c r="AJ38" s="7" t="s">
        <v>62</v>
      </c>
    </row>
    <row r="39" spans="1:36" outlineLevel="3" x14ac:dyDescent="0.25">
      <c r="A39" s="102" t="s">
        <v>86</v>
      </c>
      <c r="B39" s="10">
        <v>5907.05</v>
      </c>
      <c r="C39" s="10">
        <v>5239.97</v>
      </c>
      <c r="D39" s="10">
        <v>5005.75</v>
      </c>
      <c r="N39" s="10">
        <f t="shared" si="34"/>
        <v>5005.75</v>
      </c>
      <c r="O39" s="10">
        <f t="shared" si="35"/>
        <v>16152.77</v>
      </c>
      <c r="P39" s="129"/>
      <c r="Q39" s="130">
        <v>9.3100000000000002E-2</v>
      </c>
      <c r="R39" s="90">
        <f t="shared" si="36"/>
        <v>0</v>
      </c>
      <c r="S39" s="91">
        <f t="shared" si="37"/>
        <v>5005.75</v>
      </c>
      <c r="T39" s="92">
        <f t="shared" si="38"/>
        <v>5005.75</v>
      </c>
      <c r="U39" s="90">
        <f t="shared" si="39"/>
        <v>0</v>
      </c>
      <c r="V39" s="91">
        <f t="shared" si="40"/>
        <v>466.035325</v>
      </c>
      <c r="W39" s="92">
        <f t="shared" si="41"/>
        <v>466.035325</v>
      </c>
      <c r="X39" s="90">
        <f t="shared" si="42"/>
        <v>0</v>
      </c>
      <c r="Y39" s="91">
        <f t="shared" si="43"/>
        <v>4539.7146750000002</v>
      </c>
      <c r="Z39" s="92">
        <f t="shared" si="44"/>
        <v>4539.7146750000002</v>
      </c>
      <c r="AA39" s="90">
        <f t="shared" si="45"/>
        <v>0</v>
      </c>
      <c r="AB39" s="91">
        <f t="shared" si="46"/>
        <v>16152.77</v>
      </c>
      <c r="AC39" s="92">
        <f t="shared" si="47"/>
        <v>16152.77</v>
      </c>
      <c r="AD39" s="90">
        <f t="shared" si="48"/>
        <v>0</v>
      </c>
      <c r="AE39" s="91">
        <f t="shared" si="49"/>
        <v>1503.822887</v>
      </c>
      <c r="AF39" s="92">
        <f t="shared" si="50"/>
        <v>1503.822887</v>
      </c>
      <c r="AG39" s="90">
        <f t="shared" si="51"/>
        <v>0</v>
      </c>
      <c r="AH39" s="91">
        <f t="shared" si="52"/>
        <v>14648.947113</v>
      </c>
      <c r="AI39" s="91">
        <f t="shared" si="53"/>
        <v>14648.947113</v>
      </c>
      <c r="AJ39" s="7" t="s">
        <v>62</v>
      </c>
    </row>
    <row r="40" spans="1:36" outlineLevel="3" x14ac:dyDescent="0.25">
      <c r="A40" s="102" t="s">
        <v>86</v>
      </c>
      <c r="B40" s="10">
        <v>1454.55</v>
      </c>
      <c r="C40" s="10">
        <v>173.53</v>
      </c>
      <c r="D40" s="10">
        <v>-545.9</v>
      </c>
      <c r="N40" s="10">
        <f t="shared" si="34"/>
        <v>-545.9</v>
      </c>
      <c r="O40" s="10">
        <f t="shared" si="35"/>
        <v>1082.1799999999998</v>
      </c>
      <c r="P40" s="129"/>
      <c r="Q40" s="130">
        <v>9.3100000000000002E-2</v>
      </c>
      <c r="R40" s="90">
        <f t="shared" si="36"/>
        <v>0</v>
      </c>
      <c r="S40" s="91">
        <f t="shared" si="37"/>
        <v>-545.9</v>
      </c>
      <c r="T40" s="92">
        <f t="shared" si="38"/>
        <v>-545.9</v>
      </c>
      <c r="U40" s="90">
        <f t="shared" si="39"/>
        <v>0</v>
      </c>
      <c r="V40" s="91">
        <f t="shared" si="40"/>
        <v>-50.82329</v>
      </c>
      <c r="W40" s="92">
        <f t="shared" si="41"/>
        <v>-50.82329</v>
      </c>
      <c r="X40" s="90">
        <f t="shared" si="42"/>
        <v>0</v>
      </c>
      <c r="Y40" s="91">
        <f t="shared" si="43"/>
        <v>-495.07670999999999</v>
      </c>
      <c r="Z40" s="92">
        <f t="shared" si="44"/>
        <v>-495.07670999999999</v>
      </c>
      <c r="AA40" s="90">
        <f t="shared" si="45"/>
        <v>0</v>
      </c>
      <c r="AB40" s="91">
        <f t="shared" si="46"/>
        <v>1082.1799999999998</v>
      </c>
      <c r="AC40" s="92">
        <f t="shared" si="47"/>
        <v>1082.1799999999998</v>
      </c>
      <c r="AD40" s="90">
        <f t="shared" si="48"/>
        <v>0</v>
      </c>
      <c r="AE40" s="91">
        <f t="shared" si="49"/>
        <v>100.75095799999998</v>
      </c>
      <c r="AF40" s="92">
        <f t="shared" si="50"/>
        <v>100.75095799999998</v>
      </c>
      <c r="AG40" s="90">
        <f t="shared" si="51"/>
        <v>0</v>
      </c>
      <c r="AH40" s="91">
        <f t="shared" si="52"/>
        <v>981.42904199999987</v>
      </c>
      <c r="AI40" s="91">
        <f t="shared" si="53"/>
        <v>981.42904199999987</v>
      </c>
      <c r="AJ40" s="7" t="s">
        <v>62</v>
      </c>
    </row>
    <row r="41" spans="1:36" outlineLevel="3" x14ac:dyDescent="0.25">
      <c r="A41" s="102" t="s">
        <v>86</v>
      </c>
      <c r="B41" s="10">
        <v>1454.42</v>
      </c>
      <c r="C41" s="10">
        <v>173.31</v>
      </c>
      <c r="D41" s="10">
        <v>-545.9</v>
      </c>
      <c r="N41" s="10">
        <f t="shared" si="34"/>
        <v>-545.9</v>
      </c>
      <c r="O41" s="10">
        <f t="shared" si="35"/>
        <v>1081.83</v>
      </c>
      <c r="P41" s="129"/>
      <c r="Q41" s="130">
        <v>9.3100000000000002E-2</v>
      </c>
      <c r="R41" s="90">
        <f t="shared" si="36"/>
        <v>0</v>
      </c>
      <c r="S41" s="91">
        <f t="shared" si="37"/>
        <v>-545.9</v>
      </c>
      <c r="T41" s="92">
        <f t="shared" si="38"/>
        <v>-545.9</v>
      </c>
      <c r="U41" s="90">
        <f t="shared" si="39"/>
        <v>0</v>
      </c>
      <c r="V41" s="91">
        <f t="shared" si="40"/>
        <v>-50.82329</v>
      </c>
      <c r="W41" s="92">
        <f t="shared" si="41"/>
        <v>-50.82329</v>
      </c>
      <c r="X41" s="90">
        <f t="shared" si="42"/>
        <v>0</v>
      </c>
      <c r="Y41" s="91">
        <f t="shared" si="43"/>
        <v>-495.07670999999999</v>
      </c>
      <c r="Z41" s="92">
        <f t="shared" si="44"/>
        <v>-495.07670999999999</v>
      </c>
      <c r="AA41" s="90">
        <f t="shared" si="45"/>
        <v>0</v>
      </c>
      <c r="AB41" s="91">
        <f t="shared" si="46"/>
        <v>1081.83</v>
      </c>
      <c r="AC41" s="92">
        <f t="shared" si="47"/>
        <v>1081.83</v>
      </c>
      <c r="AD41" s="90">
        <f t="shared" si="48"/>
        <v>0</v>
      </c>
      <c r="AE41" s="91">
        <f t="shared" si="49"/>
        <v>100.718373</v>
      </c>
      <c r="AF41" s="92">
        <f t="shared" si="50"/>
        <v>100.718373</v>
      </c>
      <c r="AG41" s="90">
        <f t="shared" si="51"/>
        <v>0</v>
      </c>
      <c r="AH41" s="91">
        <f t="shared" si="52"/>
        <v>981.11162699999988</v>
      </c>
      <c r="AI41" s="91">
        <f t="shared" si="53"/>
        <v>981.11162699999988</v>
      </c>
      <c r="AJ41" s="7" t="s">
        <v>62</v>
      </c>
    </row>
    <row r="42" spans="1:36" outlineLevel="2" x14ac:dyDescent="0.25">
      <c r="A42" s="102"/>
      <c r="B42" s="108"/>
      <c r="C42" s="108"/>
      <c r="D42" s="108"/>
      <c r="E42" s="101"/>
      <c r="F42" s="101"/>
      <c r="G42" s="101"/>
      <c r="H42" s="101"/>
      <c r="I42" s="101"/>
      <c r="J42" s="101"/>
      <c r="K42" s="101"/>
      <c r="L42" s="101"/>
      <c r="M42" s="101"/>
      <c r="N42" s="108"/>
      <c r="O42" s="108"/>
      <c r="P42" s="129"/>
      <c r="Q42" s="130"/>
      <c r="R42" s="111">
        <f t="shared" ref="R42:Z42" si="54">SUBTOTAL(9,R36:R41)</f>
        <v>0</v>
      </c>
      <c r="S42" s="112">
        <f t="shared" si="54"/>
        <v>113030.68000000001</v>
      </c>
      <c r="T42" s="113">
        <f t="shared" si="54"/>
        <v>113030.68000000001</v>
      </c>
      <c r="U42" s="111">
        <f t="shared" si="54"/>
        <v>0</v>
      </c>
      <c r="V42" s="112">
        <f t="shared" si="54"/>
        <v>10523.156308</v>
      </c>
      <c r="W42" s="113">
        <f t="shared" si="54"/>
        <v>10523.156308</v>
      </c>
      <c r="X42" s="111">
        <f t="shared" si="54"/>
        <v>0</v>
      </c>
      <c r="Y42" s="112">
        <f t="shared" si="54"/>
        <v>102507.523692</v>
      </c>
      <c r="Z42" s="113">
        <f t="shared" si="54"/>
        <v>102507.523692</v>
      </c>
      <c r="AA42" s="111"/>
      <c r="AB42" s="112"/>
      <c r="AC42" s="113"/>
      <c r="AD42" s="111"/>
      <c r="AE42" s="112"/>
      <c r="AF42" s="113"/>
      <c r="AG42" s="111"/>
      <c r="AH42" s="112"/>
      <c r="AI42" s="112"/>
      <c r="AJ42" s="118" t="s">
        <v>265</v>
      </c>
    </row>
    <row r="43" spans="1:36" outlineLevel="1" x14ac:dyDescent="0.25">
      <c r="A43" s="128" t="s">
        <v>85</v>
      </c>
      <c r="B43" s="132"/>
      <c r="C43" s="132"/>
      <c r="D43" s="132"/>
      <c r="E43" s="120"/>
      <c r="F43" s="120"/>
      <c r="G43" s="120"/>
      <c r="H43" s="120"/>
      <c r="I43" s="120"/>
      <c r="J43" s="120"/>
      <c r="K43" s="120"/>
      <c r="L43" s="120"/>
      <c r="M43" s="120"/>
      <c r="N43" s="132"/>
      <c r="O43" s="132"/>
      <c r="P43" s="133"/>
      <c r="Q43" s="134"/>
      <c r="R43" s="138">
        <f t="shared" ref="R43:Z43" si="55">SUBTOTAL(9,R36:R41)</f>
        <v>0</v>
      </c>
      <c r="S43" s="132">
        <f t="shared" si="55"/>
        <v>113030.68000000001</v>
      </c>
      <c r="T43" s="139">
        <f t="shared" si="55"/>
        <v>113030.68000000001</v>
      </c>
      <c r="U43" s="138">
        <f t="shared" si="55"/>
        <v>0</v>
      </c>
      <c r="V43" s="132">
        <f t="shared" si="55"/>
        <v>10523.156308</v>
      </c>
      <c r="W43" s="139">
        <f t="shared" si="55"/>
        <v>10523.156308</v>
      </c>
      <c r="X43" s="138">
        <f t="shared" si="55"/>
        <v>0</v>
      </c>
      <c r="Y43" s="132">
        <f t="shared" si="55"/>
        <v>102507.523692</v>
      </c>
      <c r="Z43" s="139">
        <f t="shared" si="55"/>
        <v>102507.523692</v>
      </c>
      <c r="AA43" s="138"/>
      <c r="AB43" s="132"/>
      <c r="AC43" s="139"/>
      <c r="AD43" s="138"/>
      <c r="AE43" s="132"/>
      <c r="AF43" s="139"/>
      <c r="AG43" s="138"/>
      <c r="AH43" s="132"/>
      <c r="AI43" s="132"/>
      <c r="AJ43" s="127"/>
    </row>
    <row r="44" spans="1:36" outlineLevel="3" x14ac:dyDescent="0.25">
      <c r="A44" s="102" t="s">
        <v>90</v>
      </c>
      <c r="B44" s="10">
        <v>66237.53</v>
      </c>
      <c r="C44" s="10">
        <v>66311.009999999995</v>
      </c>
      <c r="D44" s="10">
        <v>73980.91</v>
      </c>
      <c r="N44" s="10">
        <f>D44</f>
        <v>73980.91</v>
      </c>
      <c r="O44" s="10">
        <f>SUM(B44:M44)</f>
        <v>206529.44999999998</v>
      </c>
      <c r="P44" s="129"/>
      <c r="Q44" s="130">
        <v>9.3100000000000002E-2</v>
      </c>
      <c r="R44" s="90">
        <f>IF(LEFT(AJ44,6)="Direct",N44,0)</f>
        <v>0</v>
      </c>
      <c r="S44" s="91">
        <f>N44-R44</f>
        <v>73980.91</v>
      </c>
      <c r="T44" s="92">
        <f>R44+S44</f>
        <v>73980.91</v>
      </c>
      <c r="U44" s="90">
        <f>IF(LEFT(AJ44,9)="direct-wa", N44,0)</f>
        <v>0</v>
      </c>
      <c r="V44" s="91">
        <f>IF(AJ44="direct-wa",0,N44*Q44)</f>
        <v>6887.6227210000006</v>
      </c>
      <c r="W44" s="92">
        <f>U44+V44</f>
        <v>6887.6227210000006</v>
      </c>
      <c r="X44" s="90">
        <f>IF(LEFT(AJ44,9)="direct-or",N44,0)</f>
        <v>0</v>
      </c>
      <c r="Y44" s="91">
        <f>S44-V44</f>
        <v>67093.287278999996</v>
      </c>
      <c r="Z44" s="92">
        <f>X44+Y44</f>
        <v>67093.287278999996</v>
      </c>
      <c r="AA44" s="90">
        <f>IF(LEFT(AJ44,6)="Direct",O44,0)</f>
        <v>0</v>
      </c>
      <c r="AB44" s="91">
        <f>O44-AA44</f>
        <v>206529.44999999998</v>
      </c>
      <c r="AC44" s="92">
        <f>AA44+AB44</f>
        <v>206529.44999999998</v>
      </c>
      <c r="AD44" s="90">
        <f>IF(LEFT(AJ44,9)="direct-wa", O44,0)</f>
        <v>0</v>
      </c>
      <c r="AE44" s="91">
        <f>IF(AJ44="direct-wa",0,O44*Q44)</f>
        <v>19227.891795</v>
      </c>
      <c r="AF44" s="92">
        <f>AD44+AE44</f>
        <v>19227.891795</v>
      </c>
      <c r="AG44" s="90">
        <f>IF(LEFT(AJ44,9)="direct-or",O44,0)</f>
        <v>0</v>
      </c>
      <c r="AH44" s="91">
        <f>AB44-AE44</f>
        <v>187301.55820499998</v>
      </c>
      <c r="AI44" s="91">
        <f>AG44+AH44</f>
        <v>187301.55820499998</v>
      </c>
      <c r="AJ44" s="7" t="s">
        <v>62</v>
      </c>
    </row>
    <row r="45" spans="1:36" outlineLevel="3" x14ac:dyDescent="0.25">
      <c r="A45" s="102" t="s">
        <v>90</v>
      </c>
      <c r="B45" s="10">
        <v>25818.94</v>
      </c>
      <c r="C45" s="10">
        <v>22387.1</v>
      </c>
      <c r="D45" s="10">
        <v>12191.55</v>
      </c>
      <c r="N45" s="10">
        <f>D45</f>
        <v>12191.55</v>
      </c>
      <c r="O45" s="10">
        <f>SUM(B45:M45)</f>
        <v>60397.59</v>
      </c>
      <c r="P45" s="129"/>
      <c r="Q45" s="130">
        <v>9.3100000000000002E-2</v>
      </c>
      <c r="R45" s="90">
        <f>IF(LEFT(AJ45,6)="Direct",N45,0)</f>
        <v>0</v>
      </c>
      <c r="S45" s="91">
        <f>N45-R45</f>
        <v>12191.55</v>
      </c>
      <c r="T45" s="92">
        <f>R45+S45</f>
        <v>12191.55</v>
      </c>
      <c r="U45" s="90">
        <f>IF(LEFT(AJ45,9)="direct-wa", N45,0)</f>
        <v>0</v>
      </c>
      <c r="V45" s="91">
        <f>IF(AJ45="direct-wa",0,N45*Q45)</f>
        <v>1135.0333049999999</v>
      </c>
      <c r="W45" s="92">
        <f>U45+V45</f>
        <v>1135.0333049999999</v>
      </c>
      <c r="X45" s="90">
        <f>IF(LEFT(AJ45,9)="direct-or",N45,0)</f>
        <v>0</v>
      </c>
      <c r="Y45" s="91">
        <f>S45-V45</f>
        <v>11056.516694999998</v>
      </c>
      <c r="Z45" s="92">
        <f>X45+Y45</f>
        <v>11056.516694999998</v>
      </c>
      <c r="AA45" s="90">
        <f>IF(LEFT(AJ45,6)="Direct",O45,0)</f>
        <v>0</v>
      </c>
      <c r="AB45" s="91">
        <f>O45-AA45</f>
        <v>60397.59</v>
      </c>
      <c r="AC45" s="92">
        <f>AA45+AB45</f>
        <v>60397.59</v>
      </c>
      <c r="AD45" s="90">
        <f>IF(LEFT(AJ45,9)="direct-wa", O45,0)</f>
        <v>0</v>
      </c>
      <c r="AE45" s="91">
        <f>IF(AJ45="direct-wa",0,O45*Q45)</f>
        <v>5623.0156289999995</v>
      </c>
      <c r="AF45" s="92">
        <f>AD45+AE45</f>
        <v>5623.0156289999995</v>
      </c>
      <c r="AG45" s="90">
        <f>IF(LEFT(AJ45,9)="direct-or",O45,0)</f>
        <v>0</v>
      </c>
      <c r="AH45" s="91">
        <f>AB45-AE45</f>
        <v>54774.574370999995</v>
      </c>
      <c r="AI45" s="91">
        <f>AG45+AH45</f>
        <v>54774.574370999995</v>
      </c>
      <c r="AJ45" s="7" t="s">
        <v>62</v>
      </c>
    </row>
    <row r="46" spans="1:36" outlineLevel="2" x14ac:dyDescent="0.25">
      <c r="A46" s="102"/>
      <c r="B46" s="108"/>
      <c r="C46" s="108"/>
      <c r="D46" s="108"/>
      <c r="E46" s="101"/>
      <c r="F46" s="101"/>
      <c r="G46" s="101"/>
      <c r="H46" s="101"/>
      <c r="I46" s="101"/>
      <c r="J46" s="101"/>
      <c r="K46" s="101"/>
      <c r="L46" s="101"/>
      <c r="M46" s="101"/>
      <c r="N46" s="108"/>
      <c r="O46" s="108"/>
      <c r="P46" s="129"/>
      <c r="Q46" s="130"/>
      <c r="R46" s="111">
        <f t="shared" ref="R46:Z46" si="56">SUBTOTAL(9,R44:R45)</f>
        <v>0</v>
      </c>
      <c r="S46" s="112">
        <f t="shared" si="56"/>
        <v>86172.46</v>
      </c>
      <c r="T46" s="113">
        <f t="shared" si="56"/>
        <v>86172.46</v>
      </c>
      <c r="U46" s="111">
        <f t="shared" si="56"/>
        <v>0</v>
      </c>
      <c r="V46" s="112">
        <f t="shared" si="56"/>
        <v>8022.6560260000006</v>
      </c>
      <c r="W46" s="113">
        <f t="shared" si="56"/>
        <v>8022.6560260000006</v>
      </c>
      <c r="X46" s="111">
        <f t="shared" si="56"/>
        <v>0</v>
      </c>
      <c r="Y46" s="112">
        <f t="shared" si="56"/>
        <v>78149.803973999995</v>
      </c>
      <c r="Z46" s="113">
        <f t="shared" si="56"/>
        <v>78149.803973999995</v>
      </c>
      <c r="AA46" s="111"/>
      <c r="AB46" s="112"/>
      <c r="AC46" s="113"/>
      <c r="AD46" s="111"/>
      <c r="AE46" s="112"/>
      <c r="AF46" s="113"/>
      <c r="AG46" s="111"/>
      <c r="AH46" s="112"/>
      <c r="AI46" s="112"/>
      <c r="AJ46" s="118" t="s">
        <v>265</v>
      </c>
    </row>
    <row r="47" spans="1:36" outlineLevel="1" x14ac:dyDescent="0.25">
      <c r="A47" s="128" t="s">
        <v>89</v>
      </c>
      <c r="B47" s="132"/>
      <c r="C47" s="132"/>
      <c r="D47" s="132"/>
      <c r="E47" s="120"/>
      <c r="F47" s="120"/>
      <c r="G47" s="120"/>
      <c r="H47" s="120"/>
      <c r="I47" s="120"/>
      <c r="J47" s="120"/>
      <c r="K47" s="120"/>
      <c r="L47" s="120"/>
      <c r="M47" s="120"/>
      <c r="N47" s="132"/>
      <c r="O47" s="132"/>
      <c r="P47" s="133"/>
      <c r="Q47" s="134"/>
      <c r="R47" s="138">
        <f t="shared" ref="R47:Z47" si="57">SUBTOTAL(9,R44:R45)</f>
        <v>0</v>
      </c>
      <c r="S47" s="132">
        <f t="shared" si="57"/>
        <v>86172.46</v>
      </c>
      <c r="T47" s="139">
        <f t="shared" si="57"/>
        <v>86172.46</v>
      </c>
      <c r="U47" s="138">
        <f t="shared" si="57"/>
        <v>0</v>
      </c>
      <c r="V47" s="132">
        <f t="shared" si="57"/>
        <v>8022.6560260000006</v>
      </c>
      <c r="W47" s="139">
        <f t="shared" si="57"/>
        <v>8022.6560260000006</v>
      </c>
      <c r="X47" s="138">
        <f t="shared" si="57"/>
        <v>0</v>
      </c>
      <c r="Y47" s="132">
        <f t="shared" si="57"/>
        <v>78149.803973999995</v>
      </c>
      <c r="Z47" s="139">
        <f t="shared" si="57"/>
        <v>78149.803973999995</v>
      </c>
      <c r="AA47" s="138"/>
      <c r="AB47" s="132"/>
      <c r="AC47" s="139"/>
      <c r="AD47" s="138"/>
      <c r="AE47" s="132"/>
      <c r="AF47" s="139"/>
      <c r="AG47" s="138"/>
      <c r="AH47" s="132"/>
      <c r="AI47" s="132"/>
      <c r="AJ47" s="127"/>
    </row>
    <row r="48" spans="1:36" outlineLevel="3" x14ac:dyDescent="0.25">
      <c r="A48" s="102" t="s">
        <v>92</v>
      </c>
      <c r="B48" s="10">
        <v>78841.460000000006</v>
      </c>
      <c r="C48" s="10">
        <v>30321.82</v>
      </c>
      <c r="D48" s="10">
        <v>26542.18</v>
      </c>
      <c r="N48" s="10">
        <f>D48</f>
        <v>26542.18</v>
      </c>
      <c r="O48" s="10">
        <f>SUM(B48:M48)</f>
        <v>135705.46</v>
      </c>
      <c r="P48" s="129"/>
      <c r="Q48" s="130">
        <v>0.1013</v>
      </c>
      <c r="R48" s="90">
        <f>IF(LEFT(AJ48,6)="Direct",N48,0)</f>
        <v>0</v>
      </c>
      <c r="S48" s="91">
        <f>N48-R48</f>
        <v>26542.18</v>
      </c>
      <c r="T48" s="92">
        <f>R48+S48</f>
        <v>26542.18</v>
      </c>
      <c r="U48" s="90">
        <f>IF(LEFT(AJ48,9)="direct-wa", N48,0)</f>
        <v>0</v>
      </c>
      <c r="V48" s="91">
        <f>IF(AJ48="direct-wa",0,N48*Q48)</f>
        <v>2688.7228340000001</v>
      </c>
      <c r="W48" s="92">
        <f>U48+V48</f>
        <v>2688.7228340000001</v>
      </c>
      <c r="X48" s="90">
        <f>IF(LEFT(AJ48,9)="direct-or",N48,0)</f>
        <v>0</v>
      </c>
      <c r="Y48" s="91">
        <f>S48-V48</f>
        <v>23853.457166</v>
      </c>
      <c r="Z48" s="92">
        <f>X48+Y48</f>
        <v>23853.457166</v>
      </c>
      <c r="AA48" s="90">
        <f>IF(LEFT(AJ48,6)="Direct",O48,0)</f>
        <v>0</v>
      </c>
      <c r="AB48" s="91">
        <f>O48-AA48</f>
        <v>135705.46</v>
      </c>
      <c r="AC48" s="92">
        <f>AA48+AB48</f>
        <v>135705.46</v>
      </c>
      <c r="AD48" s="90">
        <f>IF(LEFT(AJ48,9)="direct-wa", O48,0)</f>
        <v>0</v>
      </c>
      <c r="AE48" s="91">
        <f>IF(AJ48="direct-wa",0,O48*Q48)</f>
        <v>13746.963098</v>
      </c>
      <c r="AF48" s="92">
        <f>AD48+AE48</f>
        <v>13746.963098</v>
      </c>
      <c r="AG48" s="90">
        <f>IF(LEFT(AJ48,9)="direct-or",O48,0)</f>
        <v>0</v>
      </c>
      <c r="AH48" s="91">
        <f>AB48-AE48</f>
        <v>121958.49690199998</v>
      </c>
      <c r="AI48" s="91">
        <f>AG48+AH48</f>
        <v>121958.49690199998</v>
      </c>
      <c r="AJ48" s="7" t="s">
        <v>52</v>
      </c>
    </row>
    <row r="49" spans="1:36" outlineLevel="3" x14ac:dyDescent="0.25">
      <c r="A49" s="102" t="s">
        <v>92</v>
      </c>
      <c r="C49" s="10">
        <v>329.45</v>
      </c>
      <c r="D49" s="10">
        <v>0</v>
      </c>
      <c r="N49" s="10">
        <f>D49</f>
        <v>0</v>
      </c>
      <c r="O49" s="10">
        <f>SUM(B49:M49)</f>
        <v>329.45</v>
      </c>
      <c r="P49" s="129"/>
      <c r="Q49" s="130">
        <v>0.1013</v>
      </c>
      <c r="R49" s="90">
        <f>IF(LEFT(AJ49,6)="Direct",N49,0)</f>
        <v>0</v>
      </c>
      <c r="S49" s="91">
        <f>N49-R49</f>
        <v>0</v>
      </c>
      <c r="T49" s="92">
        <f>R49+S49</f>
        <v>0</v>
      </c>
      <c r="U49" s="90">
        <f>IF(LEFT(AJ49,9)="direct-wa", N49,0)</f>
        <v>0</v>
      </c>
      <c r="V49" s="91">
        <f>IF(AJ49="direct-wa",0,N49*Q49)</f>
        <v>0</v>
      </c>
      <c r="W49" s="92">
        <f>U49+V49</f>
        <v>0</v>
      </c>
      <c r="X49" s="90">
        <f>IF(LEFT(AJ49,9)="direct-or",N49,0)</f>
        <v>0</v>
      </c>
      <c r="Y49" s="91">
        <f>S49-V49</f>
        <v>0</v>
      </c>
      <c r="Z49" s="92">
        <f>X49+Y49</f>
        <v>0</v>
      </c>
      <c r="AA49" s="90">
        <f>IF(LEFT(AJ49,6)="Direct",O49,0)</f>
        <v>0</v>
      </c>
      <c r="AB49" s="91">
        <f>O49-AA49</f>
        <v>329.45</v>
      </c>
      <c r="AC49" s="92">
        <f>AA49+AB49</f>
        <v>329.45</v>
      </c>
      <c r="AD49" s="90">
        <f>IF(LEFT(AJ49,9)="direct-wa", O49,0)</f>
        <v>0</v>
      </c>
      <c r="AE49" s="91">
        <f>IF(AJ49="direct-wa",0,O49*Q49)</f>
        <v>33.373285000000003</v>
      </c>
      <c r="AF49" s="92">
        <f>AD49+AE49</f>
        <v>33.373285000000003</v>
      </c>
      <c r="AG49" s="90">
        <f>IF(LEFT(AJ49,9)="direct-or",O49,0)</f>
        <v>0</v>
      </c>
      <c r="AH49" s="91">
        <f>AB49-AE49</f>
        <v>296.07671499999998</v>
      </c>
      <c r="AI49" s="91">
        <f>AG49+AH49</f>
        <v>296.07671499999998</v>
      </c>
      <c r="AJ49" s="7" t="s">
        <v>52</v>
      </c>
    </row>
    <row r="50" spans="1:36" outlineLevel="3" x14ac:dyDescent="0.25">
      <c r="A50" s="102" t="s">
        <v>92</v>
      </c>
      <c r="B50" s="10">
        <v>370.2</v>
      </c>
      <c r="C50" s="10">
        <v>296.16000000000003</v>
      </c>
      <c r="D50" s="10">
        <v>2369.2800000000002</v>
      </c>
      <c r="N50" s="10">
        <f>D50</f>
        <v>2369.2800000000002</v>
      </c>
      <c r="O50" s="10">
        <f>SUM(B50:M50)</f>
        <v>3035.6400000000003</v>
      </c>
      <c r="P50" s="129"/>
      <c r="Q50" s="130">
        <v>0.1013</v>
      </c>
      <c r="R50" s="90">
        <f>IF(LEFT(AJ50,6)="Direct",N50,0)</f>
        <v>0</v>
      </c>
      <c r="S50" s="91">
        <f>N50-R50</f>
        <v>2369.2800000000002</v>
      </c>
      <c r="T50" s="92">
        <f>R50+S50</f>
        <v>2369.2800000000002</v>
      </c>
      <c r="U50" s="90">
        <f>IF(LEFT(AJ50,9)="direct-wa", N50,0)</f>
        <v>0</v>
      </c>
      <c r="V50" s="91">
        <f>IF(AJ50="direct-wa",0,N50*Q50)</f>
        <v>240.00806400000002</v>
      </c>
      <c r="W50" s="92">
        <f>U50+V50</f>
        <v>240.00806400000002</v>
      </c>
      <c r="X50" s="90">
        <f>IF(LEFT(AJ50,9)="direct-or",N50,0)</f>
        <v>0</v>
      </c>
      <c r="Y50" s="91">
        <f>S50-V50</f>
        <v>2129.2719360000001</v>
      </c>
      <c r="Z50" s="92">
        <f>X50+Y50</f>
        <v>2129.2719360000001</v>
      </c>
      <c r="AA50" s="90">
        <f>IF(LEFT(AJ50,6)="Direct",O50,0)</f>
        <v>0</v>
      </c>
      <c r="AB50" s="91">
        <f>O50-AA50</f>
        <v>3035.6400000000003</v>
      </c>
      <c r="AC50" s="92">
        <f>AA50+AB50</f>
        <v>3035.6400000000003</v>
      </c>
      <c r="AD50" s="90">
        <f>IF(LEFT(AJ50,9)="direct-wa", O50,0)</f>
        <v>0</v>
      </c>
      <c r="AE50" s="91">
        <f>IF(AJ50="direct-wa",0,O50*Q50)</f>
        <v>307.51033200000006</v>
      </c>
      <c r="AF50" s="92">
        <f>AD50+AE50</f>
        <v>307.51033200000006</v>
      </c>
      <c r="AG50" s="90">
        <f>IF(LEFT(AJ50,9)="direct-or",O50,0)</f>
        <v>0</v>
      </c>
      <c r="AH50" s="91">
        <f>AB50-AE50</f>
        <v>2728.1296680000005</v>
      </c>
      <c r="AI50" s="91">
        <f>AG50+AH50</f>
        <v>2728.1296680000005</v>
      </c>
      <c r="AJ50" s="7" t="s">
        <v>52</v>
      </c>
    </row>
    <row r="51" spans="1:36" outlineLevel="3" x14ac:dyDescent="0.25">
      <c r="A51" s="102" t="s">
        <v>92</v>
      </c>
      <c r="B51" s="10">
        <v>2927.99</v>
      </c>
      <c r="D51" s="10">
        <v>4160.9399999999996</v>
      </c>
      <c r="N51" s="10">
        <f>D51</f>
        <v>4160.9399999999996</v>
      </c>
      <c r="O51" s="10">
        <f>SUM(B51:M51)</f>
        <v>7088.9299999999994</v>
      </c>
      <c r="P51" s="129"/>
      <c r="Q51" s="130">
        <v>0.1013</v>
      </c>
      <c r="R51" s="90">
        <f>IF(LEFT(AJ51,6)="Direct",N51,0)</f>
        <v>0</v>
      </c>
      <c r="S51" s="91">
        <f>N51-R51</f>
        <v>4160.9399999999996</v>
      </c>
      <c r="T51" s="92">
        <f>R51+S51</f>
        <v>4160.9399999999996</v>
      </c>
      <c r="U51" s="90">
        <f>IF(LEFT(AJ51,9)="direct-wa", N51,0)</f>
        <v>0</v>
      </c>
      <c r="V51" s="91">
        <f>IF(AJ51="direct-wa",0,N51*Q51)</f>
        <v>421.50322199999994</v>
      </c>
      <c r="W51" s="92">
        <f>U51+V51</f>
        <v>421.50322199999994</v>
      </c>
      <c r="X51" s="90">
        <f>IF(LEFT(AJ51,9)="direct-or",N51,0)</f>
        <v>0</v>
      </c>
      <c r="Y51" s="91">
        <f>S51-V51</f>
        <v>3739.4367779999998</v>
      </c>
      <c r="Z51" s="92">
        <f>X51+Y51</f>
        <v>3739.4367779999998</v>
      </c>
      <c r="AA51" s="90">
        <f>IF(LEFT(AJ51,6)="Direct",O51,0)</f>
        <v>0</v>
      </c>
      <c r="AB51" s="91">
        <f>O51-AA51</f>
        <v>7088.9299999999994</v>
      </c>
      <c r="AC51" s="92">
        <f>AA51+AB51</f>
        <v>7088.9299999999994</v>
      </c>
      <c r="AD51" s="90">
        <f>IF(LEFT(AJ51,9)="direct-wa", O51,0)</f>
        <v>0</v>
      </c>
      <c r="AE51" s="91">
        <f>IF(AJ51="direct-wa",0,O51*Q51)</f>
        <v>718.108609</v>
      </c>
      <c r="AF51" s="92">
        <f>AD51+AE51</f>
        <v>718.108609</v>
      </c>
      <c r="AG51" s="90">
        <f>IF(LEFT(AJ51,9)="direct-or",O51,0)</f>
        <v>0</v>
      </c>
      <c r="AH51" s="91">
        <f>AB51-AE51</f>
        <v>6370.8213909999995</v>
      </c>
      <c r="AI51" s="91">
        <f>AG51+AH51</f>
        <v>6370.8213909999995</v>
      </c>
      <c r="AJ51" s="7" t="s">
        <v>52</v>
      </c>
    </row>
    <row r="52" spans="1:36" outlineLevel="2" x14ac:dyDescent="0.25">
      <c r="A52" s="102"/>
      <c r="B52" s="108"/>
      <c r="C52" s="108"/>
      <c r="D52" s="108"/>
      <c r="E52" s="101"/>
      <c r="F52" s="101"/>
      <c r="G52" s="101"/>
      <c r="H52" s="101"/>
      <c r="I52" s="101"/>
      <c r="J52" s="101"/>
      <c r="K52" s="101"/>
      <c r="L52" s="101"/>
      <c r="M52" s="101"/>
      <c r="N52" s="108"/>
      <c r="O52" s="108"/>
      <c r="P52" s="129"/>
      <c r="Q52" s="130"/>
      <c r="R52" s="111">
        <f t="shared" ref="R52:Z52" si="58">SUBTOTAL(9,R48:R51)</f>
        <v>0</v>
      </c>
      <c r="S52" s="112">
        <f t="shared" si="58"/>
        <v>33072.400000000001</v>
      </c>
      <c r="T52" s="113">
        <f t="shared" si="58"/>
        <v>33072.400000000001</v>
      </c>
      <c r="U52" s="111">
        <f t="shared" si="58"/>
        <v>0</v>
      </c>
      <c r="V52" s="112">
        <f t="shared" si="58"/>
        <v>3350.2341200000001</v>
      </c>
      <c r="W52" s="113">
        <f t="shared" si="58"/>
        <v>3350.2341200000001</v>
      </c>
      <c r="X52" s="111">
        <f t="shared" si="58"/>
        <v>0</v>
      </c>
      <c r="Y52" s="112">
        <f t="shared" si="58"/>
        <v>29722.16588</v>
      </c>
      <c r="Z52" s="113">
        <f t="shared" si="58"/>
        <v>29722.16588</v>
      </c>
      <c r="AA52" s="111"/>
      <c r="AB52" s="112"/>
      <c r="AC52" s="113"/>
      <c r="AD52" s="111"/>
      <c r="AE52" s="112"/>
      <c r="AF52" s="113"/>
      <c r="AG52" s="111"/>
      <c r="AH52" s="112"/>
      <c r="AI52" s="112"/>
      <c r="AJ52" s="118" t="s">
        <v>268</v>
      </c>
    </row>
    <row r="53" spans="1:36" outlineLevel="3" x14ac:dyDescent="0.25">
      <c r="A53" s="102" t="s">
        <v>92</v>
      </c>
      <c r="C53" s="10">
        <v>733</v>
      </c>
      <c r="N53" s="10">
        <f>D53</f>
        <v>0</v>
      </c>
      <c r="O53" s="10">
        <f>SUM(B53:M53)</f>
        <v>733</v>
      </c>
      <c r="P53" s="129"/>
      <c r="Q53" s="130">
        <v>0.1086</v>
      </c>
      <c r="R53" s="90">
        <f>IF(LEFT(AJ53,6)="Direct",N53,0)</f>
        <v>0</v>
      </c>
      <c r="S53" s="91">
        <f>N53-R53</f>
        <v>0</v>
      </c>
      <c r="T53" s="92">
        <f>R53+S53</f>
        <v>0</v>
      </c>
      <c r="U53" s="90">
        <f>IF(LEFT(AJ53,9)="direct-wa", N53,0)</f>
        <v>0</v>
      </c>
      <c r="V53" s="91">
        <f>IF(AJ53="direct-wa",0,N53*Q53)</f>
        <v>0</v>
      </c>
      <c r="W53" s="92">
        <f>U53+V53</f>
        <v>0</v>
      </c>
      <c r="X53" s="90">
        <f>IF(LEFT(AJ53,9)="direct-or",N53,0)</f>
        <v>0</v>
      </c>
      <c r="Y53" s="91">
        <f>S53-V53</f>
        <v>0</v>
      </c>
      <c r="Z53" s="92">
        <f>X53+Y53</f>
        <v>0</v>
      </c>
      <c r="AA53" s="90">
        <f>IF(LEFT(AJ53,6)="Direct",O53,0)</f>
        <v>0</v>
      </c>
      <c r="AB53" s="91">
        <f>O53-AA53</f>
        <v>733</v>
      </c>
      <c r="AC53" s="92">
        <f>AA53+AB53</f>
        <v>733</v>
      </c>
      <c r="AD53" s="90">
        <f>IF(LEFT(AJ53,9)="direct-wa", O53,0)</f>
        <v>0</v>
      </c>
      <c r="AE53" s="91">
        <f>IF(AJ53="direct-wa",0,O53*Q53)</f>
        <v>79.603800000000007</v>
      </c>
      <c r="AF53" s="92">
        <f>AD53+AE53</f>
        <v>79.603800000000007</v>
      </c>
      <c r="AG53" s="90">
        <f>IF(LEFT(AJ53,9)="direct-or",O53,0)</f>
        <v>0</v>
      </c>
      <c r="AH53" s="91">
        <f>AB53-AE53</f>
        <v>653.39620000000002</v>
      </c>
      <c r="AI53" s="91">
        <f>AG53+AH53</f>
        <v>653.39620000000002</v>
      </c>
      <c r="AJ53" s="7" t="s">
        <v>60</v>
      </c>
    </row>
    <row r="54" spans="1:36" outlineLevel="2" x14ac:dyDescent="0.25">
      <c r="A54" s="102"/>
      <c r="B54" s="108"/>
      <c r="C54" s="108"/>
      <c r="D54" s="108"/>
      <c r="E54" s="101"/>
      <c r="F54" s="101"/>
      <c r="G54" s="101"/>
      <c r="H54" s="101"/>
      <c r="I54" s="101"/>
      <c r="J54" s="101"/>
      <c r="K54" s="101"/>
      <c r="L54" s="101"/>
      <c r="M54" s="101"/>
      <c r="N54" s="108"/>
      <c r="O54" s="108"/>
      <c r="P54" s="129"/>
      <c r="Q54" s="130"/>
      <c r="R54" s="111">
        <f t="shared" ref="R54:Z54" si="59">SUBTOTAL(9,R53:R53)</f>
        <v>0</v>
      </c>
      <c r="S54" s="112">
        <f t="shared" si="59"/>
        <v>0</v>
      </c>
      <c r="T54" s="113">
        <f t="shared" si="59"/>
        <v>0</v>
      </c>
      <c r="U54" s="111">
        <f t="shared" si="59"/>
        <v>0</v>
      </c>
      <c r="V54" s="112">
        <f t="shared" si="59"/>
        <v>0</v>
      </c>
      <c r="W54" s="113">
        <f t="shared" si="59"/>
        <v>0</v>
      </c>
      <c r="X54" s="111">
        <f t="shared" si="59"/>
        <v>0</v>
      </c>
      <c r="Y54" s="112">
        <f t="shared" si="59"/>
        <v>0</v>
      </c>
      <c r="Z54" s="113">
        <f t="shared" si="59"/>
        <v>0</v>
      </c>
      <c r="AA54" s="111"/>
      <c r="AB54" s="112"/>
      <c r="AC54" s="113"/>
      <c r="AD54" s="111"/>
      <c r="AE54" s="112"/>
      <c r="AF54" s="113"/>
      <c r="AG54" s="111"/>
      <c r="AH54" s="112"/>
      <c r="AI54" s="112"/>
      <c r="AJ54" s="118" t="s">
        <v>266</v>
      </c>
    </row>
    <row r="55" spans="1:36" outlineLevel="3" x14ac:dyDescent="0.25">
      <c r="A55" s="102" t="s">
        <v>92</v>
      </c>
      <c r="B55" s="10">
        <v>420</v>
      </c>
      <c r="C55" s="10">
        <v>420</v>
      </c>
      <c r="D55" s="10">
        <v>1394.27</v>
      </c>
      <c r="N55" s="10">
        <f>D55</f>
        <v>1394.27</v>
      </c>
      <c r="O55" s="10">
        <f>SUM(B55:M55)</f>
        <v>2234.27</v>
      </c>
      <c r="P55" s="129"/>
      <c r="Q55" s="130">
        <v>0</v>
      </c>
      <c r="R55" s="90">
        <f>IF(LEFT(AJ55,6)="Direct",N55,0)</f>
        <v>1394.27</v>
      </c>
      <c r="S55" s="91">
        <f>N55-R55</f>
        <v>0</v>
      </c>
      <c r="T55" s="92">
        <f>R55+S55</f>
        <v>1394.27</v>
      </c>
      <c r="U55" s="90">
        <f>IF(LEFT(AJ55,9)="direct-wa", N55,0)</f>
        <v>0</v>
      </c>
      <c r="V55" s="91">
        <f>IF(AJ55="direct-wa",0,N55*Q55)</f>
        <v>0</v>
      </c>
      <c r="W55" s="92">
        <f>U55+V55</f>
        <v>0</v>
      </c>
      <c r="X55" s="90">
        <f>IF(LEFT(AJ55,9)="direct-or",N55,0)</f>
        <v>1394.27</v>
      </c>
      <c r="Y55" s="91">
        <f>S55-V55</f>
        <v>0</v>
      </c>
      <c r="Z55" s="92">
        <f>X55+Y55</f>
        <v>1394.27</v>
      </c>
      <c r="AA55" s="90">
        <f>IF(LEFT(AJ55,6)="Direct",O55,0)</f>
        <v>2234.27</v>
      </c>
      <c r="AB55" s="91">
        <f>O55-AA55</f>
        <v>0</v>
      </c>
      <c r="AC55" s="92">
        <f>AA55+AB55</f>
        <v>2234.27</v>
      </c>
      <c r="AD55" s="90">
        <f>IF(LEFT(AJ55,9)="direct-wa", O55,0)</f>
        <v>0</v>
      </c>
      <c r="AE55" s="91">
        <f>IF(AJ55="direct-wa",0,O55*Q55)</f>
        <v>0</v>
      </c>
      <c r="AF55" s="92">
        <f>AD55+AE55</f>
        <v>0</v>
      </c>
      <c r="AG55" s="90">
        <f>IF(LEFT(AJ55,9)="direct-or",O55,0)</f>
        <v>2234.27</v>
      </c>
      <c r="AH55" s="91">
        <f>AB55-AE55</f>
        <v>0</v>
      </c>
      <c r="AI55" s="91">
        <f>AG55+AH55</f>
        <v>2234.27</v>
      </c>
      <c r="AJ55" s="7" t="s">
        <v>61</v>
      </c>
    </row>
    <row r="56" spans="1:36" outlineLevel="3" x14ac:dyDescent="0.25">
      <c r="A56" s="102" t="s">
        <v>92</v>
      </c>
      <c r="B56" s="10">
        <v>1637.35</v>
      </c>
      <c r="C56" s="10">
        <v>34797.74</v>
      </c>
      <c r="D56" s="10">
        <v>19919.84</v>
      </c>
      <c r="N56" s="10">
        <f>D56</f>
        <v>19919.84</v>
      </c>
      <c r="O56" s="10">
        <f>SUM(B56:M56)</f>
        <v>56354.929999999993</v>
      </c>
      <c r="P56" s="129"/>
      <c r="Q56" s="130">
        <v>0</v>
      </c>
      <c r="R56" s="90">
        <f>IF(LEFT(AJ56,6)="Direct",N56,0)</f>
        <v>19919.84</v>
      </c>
      <c r="S56" s="91">
        <f>N56-R56</f>
        <v>0</v>
      </c>
      <c r="T56" s="92">
        <f>R56+S56</f>
        <v>19919.84</v>
      </c>
      <c r="U56" s="90">
        <f>IF(LEFT(AJ56,9)="direct-wa", N56,0)</f>
        <v>0</v>
      </c>
      <c r="V56" s="91">
        <f>IF(AJ56="direct-wa",0,N56*Q56)</f>
        <v>0</v>
      </c>
      <c r="W56" s="92">
        <f>U56+V56</f>
        <v>0</v>
      </c>
      <c r="X56" s="90">
        <f>IF(LEFT(AJ56,9)="direct-or",N56,0)</f>
        <v>19919.84</v>
      </c>
      <c r="Y56" s="91">
        <f>S56-V56</f>
        <v>0</v>
      </c>
      <c r="Z56" s="92">
        <f>X56+Y56</f>
        <v>19919.84</v>
      </c>
      <c r="AA56" s="90">
        <f>IF(LEFT(AJ56,6)="Direct",O56,0)</f>
        <v>56354.929999999993</v>
      </c>
      <c r="AB56" s="91">
        <f>O56-AA56</f>
        <v>0</v>
      </c>
      <c r="AC56" s="92">
        <f>AA56+AB56</f>
        <v>56354.929999999993</v>
      </c>
      <c r="AD56" s="90">
        <f>IF(LEFT(AJ56,9)="direct-wa", O56,0)</f>
        <v>0</v>
      </c>
      <c r="AE56" s="91">
        <f>IF(AJ56="direct-wa",0,O56*Q56)</f>
        <v>0</v>
      </c>
      <c r="AF56" s="92">
        <f>AD56+AE56</f>
        <v>0</v>
      </c>
      <c r="AG56" s="90">
        <f>IF(LEFT(AJ56,9)="direct-or",O56,0)</f>
        <v>56354.929999999993</v>
      </c>
      <c r="AH56" s="91">
        <f>AB56-AE56</f>
        <v>0</v>
      </c>
      <c r="AI56" s="91">
        <f>AG56+AH56</f>
        <v>56354.929999999993</v>
      </c>
      <c r="AJ56" s="7" t="s">
        <v>61</v>
      </c>
    </row>
    <row r="57" spans="1:36" outlineLevel="2" x14ac:dyDescent="0.25">
      <c r="A57" s="102"/>
      <c r="B57" s="108"/>
      <c r="C57" s="108"/>
      <c r="D57" s="108"/>
      <c r="E57" s="101"/>
      <c r="F57" s="101"/>
      <c r="G57" s="101"/>
      <c r="H57" s="101"/>
      <c r="I57" s="101"/>
      <c r="J57" s="101"/>
      <c r="K57" s="101"/>
      <c r="L57" s="101"/>
      <c r="M57" s="101"/>
      <c r="N57" s="108"/>
      <c r="O57" s="108"/>
      <c r="P57" s="129"/>
      <c r="Q57" s="130"/>
      <c r="R57" s="111">
        <f t="shared" ref="R57:Z57" si="60">SUBTOTAL(9,R55:R56)</f>
        <v>21314.11</v>
      </c>
      <c r="S57" s="112">
        <f t="shared" si="60"/>
        <v>0</v>
      </c>
      <c r="T57" s="113">
        <f t="shared" si="60"/>
        <v>21314.11</v>
      </c>
      <c r="U57" s="111">
        <f t="shared" si="60"/>
        <v>0</v>
      </c>
      <c r="V57" s="112">
        <f t="shared" si="60"/>
        <v>0</v>
      </c>
      <c r="W57" s="113">
        <f t="shared" si="60"/>
        <v>0</v>
      </c>
      <c r="X57" s="111">
        <f t="shared" si="60"/>
        <v>21314.11</v>
      </c>
      <c r="Y57" s="112">
        <f t="shared" si="60"/>
        <v>0</v>
      </c>
      <c r="Z57" s="113">
        <f t="shared" si="60"/>
        <v>21314.11</v>
      </c>
      <c r="AA57" s="111"/>
      <c r="AB57" s="112"/>
      <c r="AC57" s="113"/>
      <c r="AD57" s="111"/>
      <c r="AE57" s="112"/>
      <c r="AF57" s="113"/>
      <c r="AG57" s="111"/>
      <c r="AH57" s="112"/>
      <c r="AI57" s="112"/>
      <c r="AJ57" s="118" t="s">
        <v>267</v>
      </c>
    </row>
    <row r="58" spans="1:36" outlineLevel="3" x14ac:dyDescent="0.25">
      <c r="A58" s="102" t="s">
        <v>92</v>
      </c>
      <c r="B58" s="10">
        <v>2260.44</v>
      </c>
      <c r="C58" s="10">
        <v>635.66</v>
      </c>
      <c r="N58" s="10">
        <f>D58</f>
        <v>0</v>
      </c>
      <c r="O58" s="10">
        <f>SUM(B58:M58)</f>
        <v>2896.1</v>
      </c>
      <c r="P58" s="129"/>
      <c r="Q58" s="130">
        <v>7.9699999999999993E-2</v>
      </c>
      <c r="R58" s="90">
        <f>IF(LEFT(AJ58,6)="Direct",N58,0)</f>
        <v>0</v>
      </c>
      <c r="S58" s="91">
        <f>N58-R58</f>
        <v>0</v>
      </c>
      <c r="T58" s="92">
        <f>R58+S58</f>
        <v>0</v>
      </c>
      <c r="U58" s="90">
        <f>IF(LEFT(AJ58,9)="direct-wa", N58,0)</f>
        <v>0</v>
      </c>
      <c r="V58" s="91">
        <f>IF(AJ58="direct-wa",0,N58*Q58)</f>
        <v>0</v>
      </c>
      <c r="W58" s="92">
        <f>U58+V58</f>
        <v>0</v>
      </c>
      <c r="X58" s="90">
        <f>IF(LEFT(AJ58,9)="direct-or",N58,0)</f>
        <v>0</v>
      </c>
      <c r="Y58" s="91">
        <f>S58-V58</f>
        <v>0</v>
      </c>
      <c r="Z58" s="92">
        <f>X58+Y58</f>
        <v>0</v>
      </c>
      <c r="AA58" s="90">
        <f>IF(LEFT(AJ58,6)="Direct",O58,0)</f>
        <v>0</v>
      </c>
      <c r="AB58" s="91">
        <f>O58-AA58</f>
        <v>2896.1</v>
      </c>
      <c r="AC58" s="92">
        <f>AA58+AB58</f>
        <v>2896.1</v>
      </c>
      <c r="AD58" s="90">
        <f>IF(LEFT(AJ58,9)="direct-wa", O58,0)</f>
        <v>0</v>
      </c>
      <c r="AE58" s="91">
        <f>IF(AJ58="direct-wa",0,O58*Q58)</f>
        <v>230.81916999999999</v>
      </c>
      <c r="AF58" s="92">
        <f>AD58+AE58</f>
        <v>230.81916999999999</v>
      </c>
      <c r="AG58" s="90">
        <f>IF(LEFT(AJ58,9)="direct-or",O58,0)</f>
        <v>0</v>
      </c>
      <c r="AH58" s="91">
        <f>AB58-AE58</f>
        <v>2665.2808299999997</v>
      </c>
      <c r="AI58" s="91">
        <f>AG58+AH58</f>
        <v>2665.2808299999997</v>
      </c>
      <c r="AJ58" s="7" t="s">
        <v>48</v>
      </c>
    </row>
    <row r="59" spans="1:36" outlineLevel="2" x14ac:dyDescent="0.25">
      <c r="A59" s="102"/>
      <c r="B59" s="108"/>
      <c r="C59" s="108"/>
      <c r="D59" s="108"/>
      <c r="E59" s="101"/>
      <c r="F59" s="101"/>
      <c r="G59" s="101"/>
      <c r="H59" s="101"/>
      <c r="I59" s="101"/>
      <c r="J59" s="101"/>
      <c r="K59" s="101"/>
      <c r="L59" s="101"/>
      <c r="M59" s="101"/>
      <c r="N59" s="108"/>
      <c r="O59" s="108"/>
      <c r="P59" s="129"/>
      <c r="Q59" s="130"/>
      <c r="R59" s="111">
        <f t="shared" ref="R59:Z59" si="61">SUBTOTAL(9,R58:R58)</f>
        <v>0</v>
      </c>
      <c r="S59" s="112">
        <f t="shared" si="61"/>
        <v>0</v>
      </c>
      <c r="T59" s="113">
        <f t="shared" si="61"/>
        <v>0</v>
      </c>
      <c r="U59" s="111">
        <f t="shared" si="61"/>
        <v>0</v>
      </c>
      <c r="V59" s="112">
        <f t="shared" si="61"/>
        <v>0</v>
      </c>
      <c r="W59" s="113">
        <f t="shared" si="61"/>
        <v>0</v>
      </c>
      <c r="X59" s="111">
        <f t="shared" si="61"/>
        <v>0</v>
      </c>
      <c r="Y59" s="112">
        <f t="shared" si="61"/>
        <v>0</v>
      </c>
      <c r="Z59" s="113">
        <f t="shared" si="61"/>
        <v>0</v>
      </c>
      <c r="AA59" s="111"/>
      <c r="AB59" s="112"/>
      <c r="AC59" s="113"/>
      <c r="AD59" s="111"/>
      <c r="AE59" s="112"/>
      <c r="AF59" s="113"/>
      <c r="AG59" s="111"/>
      <c r="AH59" s="112"/>
      <c r="AI59" s="112"/>
      <c r="AJ59" s="118" t="s">
        <v>269</v>
      </c>
    </row>
    <row r="60" spans="1:36" outlineLevel="3" x14ac:dyDescent="0.25">
      <c r="A60" s="102" t="s">
        <v>92</v>
      </c>
      <c r="B60" s="10">
        <v>5738.27</v>
      </c>
      <c r="C60" s="10">
        <v>7374.08</v>
      </c>
      <c r="D60" s="10">
        <v>7182.51</v>
      </c>
      <c r="N60" s="10">
        <f>D60</f>
        <v>7182.51</v>
      </c>
      <c r="O60" s="10">
        <f>SUM(B60:M60)</f>
        <v>20294.86</v>
      </c>
      <c r="P60" s="129"/>
      <c r="Q60" s="130">
        <v>1.17E-2</v>
      </c>
      <c r="R60" s="90">
        <f>IF(LEFT(AJ60,6)="Direct",N60,0)</f>
        <v>0</v>
      </c>
      <c r="S60" s="91">
        <f>N60-R60</f>
        <v>7182.51</v>
      </c>
      <c r="T60" s="92">
        <f>R60+S60</f>
        <v>7182.51</v>
      </c>
      <c r="U60" s="90">
        <f>IF(LEFT(AJ60,9)="direct-wa", N60,0)</f>
        <v>0</v>
      </c>
      <c r="V60" s="91">
        <f>IF(AJ60="direct-wa",0,N60*Q60)</f>
        <v>84.035367000000008</v>
      </c>
      <c r="W60" s="92">
        <f>U60+V60</f>
        <v>84.035367000000008</v>
      </c>
      <c r="X60" s="90">
        <f>IF(LEFT(AJ60,9)="direct-or",N60,0)</f>
        <v>0</v>
      </c>
      <c r="Y60" s="91">
        <f>S60-V60</f>
        <v>7098.4746329999998</v>
      </c>
      <c r="Z60" s="92">
        <f>X60+Y60</f>
        <v>7098.4746329999998</v>
      </c>
      <c r="AA60" s="90">
        <f>IF(LEFT(AJ60,6)="Direct",O60,0)</f>
        <v>0</v>
      </c>
      <c r="AB60" s="91">
        <f>O60-AA60</f>
        <v>20294.86</v>
      </c>
      <c r="AC60" s="92">
        <f>AA60+AB60</f>
        <v>20294.86</v>
      </c>
      <c r="AD60" s="90">
        <f>IF(LEFT(AJ60,9)="direct-wa", O60,0)</f>
        <v>0</v>
      </c>
      <c r="AE60" s="91">
        <f>IF(AJ60="direct-wa",0,O60*Q60)</f>
        <v>237.44986200000002</v>
      </c>
      <c r="AF60" s="92">
        <f>AD60+AE60</f>
        <v>237.44986200000002</v>
      </c>
      <c r="AG60" s="90">
        <f>IF(LEFT(AJ60,9)="direct-or",O60,0)</f>
        <v>0</v>
      </c>
      <c r="AH60" s="91">
        <f>AB60-AE60</f>
        <v>20057.410137999999</v>
      </c>
      <c r="AI60" s="91">
        <f>AG60+AH60</f>
        <v>20057.410137999999</v>
      </c>
      <c r="AJ60" s="7" t="s">
        <v>262</v>
      </c>
    </row>
    <row r="61" spans="1:36" outlineLevel="3" x14ac:dyDescent="0.25">
      <c r="A61" s="102" t="s">
        <v>92</v>
      </c>
      <c r="B61" s="10">
        <v>47374.98</v>
      </c>
      <c r="C61" s="10">
        <v>12959.46</v>
      </c>
      <c r="D61" s="10">
        <v>42138.63</v>
      </c>
      <c r="N61" s="10">
        <f>D61</f>
        <v>42138.63</v>
      </c>
      <c r="O61" s="10">
        <f>SUM(B61:M61)</f>
        <v>102473.07</v>
      </c>
      <c r="P61" s="129"/>
      <c r="Q61" s="130">
        <v>1.17E-2</v>
      </c>
      <c r="R61" s="90">
        <f>IF(LEFT(AJ61,6)="Direct",N61,0)</f>
        <v>0</v>
      </c>
      <c r="S61" s="91">
        <f>N61-R61</f>
        <v>42138.63</v>
      </c>
      <c r="T61" s="92">
        <f>R61+S61</f>
        <v>42138.63</v>
      </c>
      <c r="U61" s="90">
        <f>IF(LEFT(AJ61,9)="direct-wa", N61,0)</f>
        <v>0</v>
      </c>
      <c r="V61" s="91">
        <f>IF(AJ61="direct-wa",0,N61*Q61)</f>
        <v>493.02197100000001</v>
      </c>
      <c r="W61" s="92">
        <f>U61+V61</f>
        <v>493.02197100000001</v>
      </c>
      <c r="X61" s="90">
        <f>IF(LEFT(AJ61,9)="direct-or",N61,0)</f>
        <v>0</v>
      </c>
      <c r="Y61" s="91">
        <f>S61-V61</f>
        <v>41645.608028999995</v>
      </c>
      <c r="Z61" s="92">
        <f>X61+Y61</f>
        <v>41645.608028999995</v>
      </c>
      <c r="AA61" s="90">
        <f>IF(LEFT(AJ61,6)="Direct",O61,0)</f>
        <v>0</v>
      </c>
      <c r="AB61" s="91">
        <f>O61-AA61</f>
        <v>102473.07</v>
      </c>
      <c r="AC61" s="92">
        <f>AA61+AB61</f>
        <v>102473.07</v>
      </c>
      <c r="AD61" s="90">
        <f>IF(LEFT(AJ61,9)="direct-wa", O61,0)</f>
        <v>0</v>
      </c>
      <c r="AE61" s="91">
        <f>IF(AJ61="direct-wa",0,O61*Q61)</f>
        <v>1198.934919</v>
      </c>
      <c r="AF61" s="92">
        <f>AD61+AE61</f>
        <v>1198.934919</v>
      </c>
      <c r="AG61" s="90">
        <f>IF(LEFT(AJ61,9)="direct-or",O61,0)</f>
        <v>0</v>
      </c>
      <c r="AH61" s="91">
        <f>AB61-AE61</f>
        <v>101274.135081</v>
      </c>
      <c r="AI61" s="91">
        <f>AG61+AH61</f>
        <v>101274.135081</v>
      </c>
      <c r="AJ61" s="7" t="s">
        <v>262</v>
      </c>
    </row>
    <row r="62" spans="1:36" outlineLevel="3" x14ac:dyDescent="0.25">
      <c r="A62" s="102" t="s">
        <v>92</v>
      </c>
      <c r="B62" s="10">
        <v>6889.71</v>
      </c>
      <c r="C62" s="10">
        <v>2298.39</v>
      </c>
      <c r="D62" s="10">
        <v>599.78</v>
      </c>
      <c r="N62" s="10">
        <f>D62</f>
        <v>599.78</v>
      </c>
      <c r="O62" s="10">
        <f>SUM(B62:M62)</f>
        <v>9787.880000000001</v>
      </c>
      <c r="P62" s="129"/>
      <c r="Q62" s="130">
        <v>1.17E-2</v>
      </c>
      <c r="R62" s="90">
        <f>IF(LEFT(AJ62,6)="Direct",N62,0)</f>
        <v>0</v>
      </c>
      <c r="S62" s="91">
        <f>N62-R62</f>
        <v>599.78</v>
      </c>
      <c r="T62" s="92">
        <f>R62+S62</f>
        <v>599.78</v>
      </c>
      <c r="U62" s="90">
        <f>IF(LEFT(AJ62,9)="direct-wa", N62,0)</f>
        <v>0</v>
      </c>
      <c r="V62" s="91">
        <f>IF(AJ62="direct-wa",0,N62*Q62)</f>
        <v>7.0174259999999995</v>
      </c>
      <c r="W62" s="92">
        <f>U62+V62</f>
        <v>7.0174259999999995</v>
      </c>
      <c r="X62" s="90">
        <f>IF(LEFT(AJ62,9)="direct-or",N62,0)</f>
        <v>0</v>
      </c>
      <c r="Y62" s="91">
        <f>S62-V62</f>
        <v>592.76257399999997</v>
      </c>
      <c r="Z62" s="92">
        <f>X62+Y62</f>
        <v>592.76257399999997</v>
      </c>
      <c r="AA62" s="90">
        <f>IF(LEFT(AJ62,6)="Direct",O62,0)</f>
        <v>0</v>
      </c>
      <c r="AB62" s="91">
        <f>O62-AA62</f>
        <v>9787.880000000001</v>
      </c>
      <c r="AC62" s="92">
        <f>AA62+AB62</f>
        <v>9787.880000000001</v>
      </c>
      <c r="AD62" s="90">
        <f>IF(LEFT(AJ62,9)="direct-wa", O62,0)</f>
        <v>0</v>
      </c>
      <c r="AE62" s="91">
        <f>IF(AJ62="direct-wa",0,O62*Q62)</f>
        <v>114.51819600000002</v>
      </c>
      <c r="AF62" s="92">
        <f>AD62+AE62</f>
        <v>114.51819600000002</v>
      </c>
      <c r="AG62" s="90">
        <f>IF(LEFT(AJ62,9)="direct-or",O62,0)</f>
        <v>0</v>
      </c>
      <c r="AH62" s="91">
        <f>AB62-AE62</f>
        <v>9673.3618040000001</v>
      </c>
      <c r="AI62" s="91">
        <f>AG62+AH62</f>
        <v>9673.3618040000001</v>
      </c>
      <c r="AJ62" s="7" t="s">
        <v>262</v>
      </c>
    </row>
    <row r="63" spans="1:36" outlineLevel="3" x14ac:dyDescent="0.25">
      <c r="A63" s="102" t="s">
        <v>92</v>
      </c>
      <c r="B63" s="10">
        <v>17689.55</v>
      </c>
      <c r="C63" s="10">
        <v>42579.78</v>
      </c>
      <c r="D63" s="10">
        <v>22571.73</v>
      </c>
      <c r="N63" s="10">
        <f>D63</f>
        <v>22571.73</v>
      </c>
      <c r="O63" s="10">
        <f>SUM(B63:M63)</f>
        <v>82841.06</v>
      </c>
      <c r="P63" s="129"/>
      <c r="Q63" s="130">
        <v>1.17E-2</v>
      </c>
      <c r="R63" s="90">
        <f>IF(LEFT(AJ63,6)="Direct",N63,0)</f>
        <v>0</v>
      </c>
      <c r="S63" s="91">
        <f>N63-R63</f>
        <v>22571.73</v>
      </c>
      <c r="T63" s="92">
        <f>R63+S63</f>
        <v>22571.73</v>
      </c>
      <c r="U63" s="90">
        <f>IF(LEFT(AJ63,9)="direct-wa", N63,0)</f>
        <v>0</v>
      </c>
      <c r="V63" s="91">
        <f>IF(AJ63="direct-wa",0,N63*Q63)</f>
        <v>264.08924100000002</v>
      </c>
      <c r="W63" s="92">
        <f>U63+V63</f>
        <v>264.08924100000002</v>
      </c>
      <c r="X63" s="90">
        <f>IF(LEFT(AJ63,9)="direct-or",N63,0)</f>
        <v>0</v>
      </c>
      <c r="Y63" s="91">
        <f>S63-V63</f>
        <v>22307.640758999998</v>
      </c>
      <c r="Z63" s="92">
        <f>X63+Y63</f>
        <v>22307.640758999998</v>
      </c>
      <c r="AA63" s="90">
        <f>IF(LEFT(AJ63,6)="Direct",O63,0)</f>
        <v>0</v>
      </c>
      <c r="AB63" s="91">
        <f>O63-AA63</f>
        <v>82841.06</v>
      </c>
      <c r="AC63" s="92">
        <f>AA63+AB63</f>
        <v>82841.06</v>
      </c>
      <c r="AD63" s="90">
        <f>IF(LEFT(AJ63,9)="direct-wa", O63,0)</f>
        <v>0</v>
      </c>
      <c r="AE63" s="91">
        <f>IF(AJ63="direct-wa",0,O63*Q63)</f>
        <v>969.24040200000002</v>
      </c>
      <c r="AF63" s="92">
        <f>AD63+AE63</f>
        <v>969.24040200000002</v>
      </c>
      <c r="AG63" s="90">
        <f>IF(LEFT(AJ63,9)="direct-or",O63,0)</f>
        <v>0</v>
      </c>
      <c r="AH63" s="91">
        <f>AB63-AE63</f>
        <v>81871.819598000002</v>
      </c>
      <c r="AI63" s="91">
        <f>AG63+AH63</f>
        <v>81871.819598000002</v>
      </c>
      <c r="AJ63" s="7" t="s">
        <v>262</v>
      </c>
    </row>
    <row r="64" spans="1:36" outlineLevel="2" x14ac:dyDescent="0.25">
      <c r="A64" s="102"/>
      <c r="B64" s="108"/>
      <c r="C64" s="108"/>
      <c r="D64" s="108"/>
      <c r="E64" s="101"/>
      <c r="F64" s="101"/>
      <c r="G64" s="101"/>
      <c r="H64" s="101"/>
      <c r="I64" s="101"/>
      <c r="J64" s="101"/>
      <c r="K64" s="101"/>
      <c r="L64" s="101"/>
      <c r="M64" s="101"/>
      <c r="N64" s="108"/>
      <c r="O64" s="108"/>
      <c r="P64" s="129"/>
      <c r="Q64" s="130"/>
      <c r="R64" s="111">
        <f t="shared" ref="R64:Z64" si="62">SUBTOTAL(9,R60:R63)</f>
        <v>0</v>
      </c>
      <c r="S64" s="112">
        <f t="shared" si="62"/>
        <v>72492.649999999994</v>
      </c>
      <c r="T64" s="113">
        <f t="shared" si="62"/>
        <v>72492.649999999994</v>
      </c>
      <c r="U64" s="111">
        <f t="shared" si="62"/>
        <v>0</v>
      </c>
      <c r="V64" s="112">
        <f t="shared" si="62"/>
        <v>848.16400500000009</v>
      </c>
      <c r="W64" s="113">
        <f t="shared" si="62"/>
        <v>848.16400500000009</v>
      </c>
      <c r="X64" s="111">
        <f t="shared" si="62"/>
        <v>0</v>
      </c>
      <c r="Y64" s="112">
        <f t="shared" si="62"/>
        <v>71644.485994999995</v>
      </c>
      <c r="Z64" s="113">
        <f t="shared" si="62"/>
        <v>71644.485994999995</v>
      </c>
      <c r="AA64" s="111"/>
      <c r="AB64" s="112"/>
      <c r="AC64" s="113"/>
      <c r="AD64" s="111"/>
      <c r="AE64" s="112"/>
      <c r="AF64" s="113"/>
      <c r="AG64" s="111"/>
      <c r="AH64" s="112"/>
      <c r="AI64" s="112"/>
      <c r="AJ64" s="118" t="s">
        <v>270</v>
      </c>
    </row>
    <row r="65" spans="1:36" outlineLevel="1" x14ac:dyDescent="0.25">
      <c r="A65" s="128" t="s">
        <v>91</v>
      </c>
      <c r="B65" s="132"/>
      <c r="C65" s="132"/>
      <c r="D65" s="132"/>
      <c r="E65" s="120"/>
      <c r="F65" s="120"/>
      <c r="G65" s="120"/>
      <c r="H65" s="120"/>
      <c r="I65" s="120"/>
      <c r="J65" s="120"/>
      <c r="K65" s="120"/>
      <c r="L65" s="120"/>
      <c r="M65" s="120"/>
      <c r="N65" s="132"/>
      <c r="O65" s="132"/>
      <c r="P65" s="133"/>
      <c r="Q65" s="134"/>
      <c r="R65" s="138">
        <f t="shared" ref="R65:Z65" si="63">SUBTOTAL(9,R48:R63)</f>
        <v>21314.11</v>
      </c>
      <c r="S65" s="132">
        <f t="shared" si="63"/>
        <v>105565.05</v>
      </c>
      <c r="T65" s="139">
        <f t="shared" si="63"/>
        <v>126879.15999999999</v>
      </c>
      <c r="U65" s="138">
        <f t="shared" si="63"/>
        <v>0</v>
      </c>
      <c r="V65" s="132">
        <f t="shared" si="63"/>
        <v>4198.3981249999997</v>
      </c>
      <c r="W65" s="139">
        <f t="shared" si="63"/>
        <v>4198.3981249999997</v>
      </c>
      <c r="X65" s="138">
        <f t="shared" si="63"/>
        <v>21314.11</v>
      </c>
      <c r="Y65" s="132">
        <f t="shared" si="63"/>
        <v>101366.65187499998</v>
      </c>
      <c r="Z65" s="139">
        <f t="shared" si="63"/>
        <v>122680.761875</v>
      </c>
      <c r="AA65" s="138"/>
      <c r="AB65" s="132"/>
      <c r="AC65" s="139"/>
      <c r="AD65" s="138"/>
      <c r="AE65" s="132"/>
      <c r="AF65" s="139"/>
      <c r="AG65" s="138"/>
      <c r="AH65" s="132"/>
      <c r="AI65" s="132"/>
      <c r="AJ65" s="127"/>
    </row>
    <row r="66" spans="1:36" outlineLevel="3" x14ac:dyDescent="0.25">
      <c r="A66" s="102" t="s">
        <v>94</v>
      </c>
      <c r="B66" s="10">
        <v>30687.68</v>
      </c>
      <c r="C66" s="10">
        <v>74959.94</v>
      </c>
      <c r="D66" s="10">
        <v>1353.8</v>
      </c>
      <c r="N66" s="10">
        <f>D66</f>
        <v>1353.8</v>
      </c>
      <c r="O66" s="10">
        <f>SUM(B66:M66)</f>
        <v>107001.42</v>
      </c>
      <c r="P66" s="129"/>
      <c r="Q66" s="130">
        <v>0.1013</v>
      </c>
      <c r="R66" s="90">
        <f>IF(LEFT(AJ66,6)="Direct",N66,0)</f>
        <v>0</v>
      </c>
      <c r="S66" s="91">
        <f>N66-R66</f>
        <v>1353.8</v>
      </c>
      <c r="T66" s="92">
        <f>R66+S66</f>
        <v>1353.8</v>
      </c>
      <c r="U66" s="90">
        <f>IF(LEFT(AJ66,9)="direct-wa", N66,0)</f>
        <v>0</v>
      </c>
      <c r="V66" s="91">
        <f>IF(AJ66="direct-wa",0,N66*Q66)</f>
        <v>137.13994</v>
      </c>
      <c r="W66" s="92">
        <f>U66+V66</f>
        <v>137.13994</v>
      </c>
      <c r="X66" s="90">
        <f>IF(LEFT(AJ66,9)="direct-or",N66,0)</f>
        <v>0</v>
      </c>
      <c r="Y66" s="91">
        <f>S66-V66</f>
        <v>1216.6600599999999</v>
      </c>
      <c r="Z66" s="92">
        <f>X66+Y66</f>
        <v>1216.6600599999999</v>
      </c>
      <c r="AA66" s="90">
        <f>IF(LEFT(AJ66,6)="Direct",O66,0)</f>
        <v>0</v>
      </c>
      <c r="AB66" s="91">
        <f>O66-AA66</f>
        <v>107001.42</v>
      </c>
      <c r="AC66" s="92">
        <f>AA66+AB66</f>
        <v>107001.42</v>
      </c>
      <c r="AD66" s="90">
        <f>IF(LEFT(AJ66,9)="direct-wa", O66,0)</f>
        <v>0</v>
      </c>
      <c r="AE66" s="91">
        <f>IF(AJ66="direct-wa",0,O66*Q66)</f>
        <v>10839.243845999999</v>
      </c>
      <c r="AF66" s="92">
        <f>AD66+AE66</f>
        <v>10839.243845999999</v>
      </c>
      <c r="AG66" s="90">
        <f>IF(LEFT(AJ66,9)="direct-or",O66,0)</f>
        <v>0</v>
      </c>
      <c r="AH66" s="91">
        <f>AB66-AE66</f>
        <v>96162.176154000001</v>
      </c>
      <c r="AI66" s="91">
        <f>AG66+AH66</f>
        <v>96162.176154000001</v>
      </c>
      <c r="AJ66" s="7" t="s">
        <v>52</v>
      </c>
    </row>
    <row r="67" spans="1:36" outlineLevel="2" x14ac:dyDescent="0.25">
      <c r="A67" s="102"/>
      <c r="B67" s="108"/>
      <c r="C67" s="108"/>
      <c r="D67" s="108"/>
      <c r="E67" s="101"/>
      <c r="F67" s="101"/>
      <c r="G67" s="101"/>
      <c r="H67" s="101"/>
      <c r="I67" s="101"/>
      <c r="J67" s="101"/>
      <c r="K67" s="101"/>
      <c r="L67" s="101"/>
      <c r="M67" s="101"/>
      <c r="N67" s="108"/>
      <c r="O67" s="108"/>
      <c r="P67" s="129"/>
      <c r="Q67" s="130"/>
      <c r="R67" s="111">
        <f t="shared" ref="R67:Z67" si="64">SUBTOTAL(9,R66:R66)</f>
        <v>0</v>
      </c>
      <c r="S67" s="112">
        <f t="shared" si="64"/>
        <v>1353.8</v>
      </c>
      <c r="T67" s="113">
        <f t="shared" si="64"/>
        <v>1353.8</v>
      </c>
      <c r="U67" s="111">
        <f t="shared" si="64"/>
        <v>0</v>
      </c>
      <c r="V67" s="112">
        <f t="shared" si="64"/>
        <v>137.13994</v>
      </c>
      <c r="W67" s="113">
        <f t="shared" si="64"/>
        <v>137.13994</v>
      </c>
      <c r="X67" s="111">
        <f t="shared" si="64"/>
        <v>0</v>
      </c>
      <c r="Y67" s="112">
        <f t="shared" si="64"/>
        <v>1216.6600599999999</v>
      </c>
      <c r="Z67" s="113">
        <f t="shared" si="64"/>
        <v>1216.6600599999999</v>
      </c>
      <c r="AA67" s="111"/>
      <c r="AB67" s="112"/>
      <c r="AC67" s="113"/>
      <c r="AD67" s="111"/>
      <c r="AE67" s="112"/>
      <c r="AF67" s="113"/>
      <c r="AG67" s="111"/>
      <c r="AH67" s="112"/>
      <c r="AI67" s="112"/>
      <c r="AJ67" s="118" t="s">
        <v>268</v>
      </c>
    </row>
    <row r="68" spans="1:36" outlineLevel="3" x14ac:dyDescent="0.25">
      <c r="A68" s="102" t="s">
        <v>94</v>
      </c>
      <c r="B68" s="10">
        <v>5850.8</v>
      </c>
      <c r="C68" s="10">
        <v>-746.56</v>
      </c>
      <c r="D68" s="10">
        <v>3718.02</v>
      </c>
      <c r="N68" s="10">
        <f>D68</f>
        <v>3718.02</v>
      </c>
      <c r="O68" s="10">
        <f>SUM(B68:M68)</f>
        <v>8822.26</v>
      </c>
      <c r="P68" s="129"/>
      <c r="Q68" s="130">
        <v>7.9699999999999993E-2</v>
      </c>
      <c r="R68" s="90">
        <f>IF(LEFT(AJ68,6)="Direct",N68,0)</f>
        <v>0</v>
      </c>
      <c r="S68" s="91">
        <f>N68-R68</f>
        <v>3718.02</v>
      </c>
      <c r="T68" s="92">
        <f>R68+S68</f>
        <v>3718.02</v>
      </c>
      <c r="U68" s="90">
        <f>IF(LEFT(AJ68,9)="direct-wa", N68,0)</f>
        <v>0</v>
      </c>
      <c r="V68" s="91">
        <f>IF(AJ68="direct-wa",0,N68*Q68)</f>
        <v>296.32619399999999</v>
      </c>
      <c r="W68" s="92">
        <f>U68+V68</f>
        <v>296.32619399999999</v>
      </c>
      <c r="X68" s="90">
        <f>IF(LEFT(AJ68,9)="direct-or",N68,0)</f>
        <v>0</v>
      </c>
      <c r="Y68" s="91">
        <f>S68-V68</f>
        <v>3421.6938060000002</v>
      </c>
      <c r="Z68" s="92">
        <f>X68+Y68</f>
        <v>3421.6938060000002</v>
      </c>
      <c r="AA68" s="90">
        <f>IF(LEFT(AJ68,6)="Direct",O68,0)</f>
        <v>0</v>
      </c>
      <c r="AB68" s="91">
        <f>O68-AA68</f>
        <v>8822.26</v>
      </c>
      <c r="AC68" s="92">
        <f>AA68+AB68</f>
        <v>8822.26</v>
      </c>
      <c r="AD68" s="90">
        <f>IF(LEFT(AJ68,9)="direct-wa", O68,0)</f>
        <v>0</v>
      </c>
      <c r="AE68" s="91">
        <f>IF(AJ68="direct-wa",0,O68*Q68)</f>
        <v>703.13412199999993</v>
      </c>
      <c r="AF68" s="92">
        <f>AD68+AE68</f>
        <v>703.13412199999993</v>
      </c>
      <c r="AG68" s="90">
        <f>IF(LEFT(AJ68,9)="direct-or",O68,0)</f>
        <v>0</v>
      </c>
      <c r="AH68" s="91">
        <f>AB68-AE68</f>
        <v>8119.1258780000007</v>
      </c>
      <c r="AI68" s="91">
        <f>AG68+AH68</f>
        <v>8119.1258780000007</v>
      </c>
      <c r="AJ68" s="7" t="s">
        <v>48</v>
      </c>
    </row>
    <row r="69" spans="1:36" outlineLevel="2" x14ac:dyDescent="0.25">
      <c r="A69" s="102"/>
      <c r="B69" s="108"/>
      <c r="C69" s="108"/>
      <c r="D69" s="108"/>
      <c r="E69" s="101"/>
      <c r="F69" s="101"/>
      <c r="G69" s="101"/>
      <c r="H69" s="101"/>
      <c r="I69" s="101"/>
      <c r="J69" s="101"/>
      <c r="K69" s="101"/>
      <c r="L69" s="101"/>
      <c r="M69" s="101"/>
      <c r="N69" s="108"/>
      <c r="O69" s="108"/>
      <c r="P69" s="129"/>
      <c r="Q69" s="130"/>
      <c r="R69" s="111">
        <f t="shared" ref="R69:Z69" si="65">SUBTOTAL(9,R68:R68)</f>
        <v>0</v>
      </c>
      <c r="S69" s="112">
        <f t="shared" si="65"/>
        <v>3718.02</v>
      </c>
      <c r="T69" s="113">
        <f t="shared" si="65"/>
        <v>3718.02</v>
      </c>
      <c r="U69" s="111">
        <f t="shared" si="65"/>
        <v>0</v>
      </c>
      <c r="V69" s="112">
        <f t="shared" si="65"/>
        <v>296.32619399999999</v>
      </c>
      <c r="W69" s="113">
        <f t="shared" si="65"/>
        <v>296.32619399999999</v>
      </c>
      <c r="X69" s="111">
        <f t="shared" si="65"/>
        <v>0</v>
      </c>
      <c r="Y69" s="112">
        <f t="shared" si="65"/>
        <v>3421.6938060000002</v>
      </c>
      <c r="Z69" s="113">
        <f t="shared" si="65"/>
        <v>3421.6938060000002</v>
      </c>
      <c r="AA69" s="111"/>
      <c r="AB69" s="112"/>
      <c r="AC69" s="113"/>
      <c r="AD69" s="111"/>
      <c r="AE69" s="112"/>
      <c r="AF69" s="113"/>
      <c r="AG69" s="111"/>
      <c r="AH69" s="112"/>
      <c r="AI69" s="112"/>
      <c r="AJ69" s="118" t="s">
        <v>269</v>
      </c>
    </row>
    <row r="70" spans="1:36" outlineLevel="3" x14ac:dyDescent="0.25">
      <c r="A70" s="102" t="s">
        <v>94</v>
      </c>
      <c r="D70" s="10">
        <v>120</v>
      </c>
      <c r="N70" s="10">
        <f>D70</f>
        <v>120</v>
      </c>
      <c r="O70" s="10">
        <f>SUM(B70:M70)</f>
        <v>120</v>
      </c>
      <c r="P70" s="129"/>
      <c r="Q70" s="130">
        <v>1.17E-2</v>
      </c>
      <c r="R70" s="90">
        <f>IF(LEFT(AJ70,6)="Direct",N70,0)</f>
        <v>0</v>
      </c>
      <c r="S70" s="91">
        <f>N70-R70</f>
        <v>120</v>
      </c>
      <c r="T70" s="92">
        <f>R70+S70</f>
        <v>120</v>
      </c>
      <c r="U70" s="90">
        <f>IF(LEFT(AJ70,9)="direct-wa", N70,0)</f>
        <v>0</v>
      </c>
      <c r="V70" s="91">
        <f>IF(AJ70="direct-wa",0,N70*Q70)</f>
        <v>1.4040000000000001</v>
      </c>
      <c r="W70" s="92">
        <f>U70+V70</f>
        <v>1.4040000000000001</v>
      </c>
      <c r="X70" s="90">
        <f>IF(LEFT(AJ70,9)="direct-or",N70,0)</f>
        <v>0</v>
      </c>
      <c r="Y70" s="91">
        <f>S70-V70</f>
        <v>118.596</v>
      </c>
      <c r="Z70" s="92">
        <f>X70+Y70</f>
        <v>118.596</v>
      </c>
      <c r="AA70" s="90">
        <f>IF(LEFT(AJ70,6)="Direct",O70,0)</f>
        <v>0</v>
      </c>
      <c r="AB70" s="91">
        <f>O70-AA70</f>
        <v>120</v>
      </c>
      <c r="AC70" s="92">
        <f>AA70+AB70</f>
        <v>120</v>
      </c>
      <c r="AD70" s="90">
        <f>IF(LEFT(AJ70,9)="direct-wa", O70,0)</f>
        <v>0</v>
      </c>
      <c r="AE70" s="91">
        <f>IF(AJ70="direct-wa",0,O70*Q70)</f>
        <v>1.4040000000000001</v>
      </c>
      <c r="AF70" s="92">
        <f>AD70+AE70</f>
        <v>1.4040000000000001</v>
      </c>
      <c r="AG70" s="90">
        <f>IF(LEFT(AJ70,9)="direct-or",O70,0)</f>
        <v>0</v>
      </c>
      <c r="AH70" s="91">
        <f>AB70-AE70</f>
        <v>118.596</v>
      </c>
      <c r="AI70" s="91">
        <f>AG70+AH70</f>
        <v>118.596</v>
      </c>
      <c r="AJ70" s="7" t="s">
        <v>262</v>
      </c>
    </row>
    <row r="71" spans="1:36" outlineLevel="2" x14ac:dyDescent="0.25">
      <c r="A71" s="102"/>
      <c r="B71" s="108"/>
      <c r="C71" s="108"/>
      <c r="D71" s="108"/>
      <c r="E71" s="101"/>
      <c r="F71" s="101"/>
      <c r="G71" s="101"/>
      <c r="H71" s="101"/>
      <c r="I71" s="101"/>
      <c r="J71" s="101"/>
      <c r="K71" s="101"/>
      <c r="L71" s="101"/>
      <c r="M71" s="101"/>
      <c r="N71" s="108"/>
      <c r="O71" s="108"/>
      <c r="P71" s="129"/>
      <c r="Q71" s="130"/>
      <c r="R71" s="111">
        <f t="shared" ref="R71:Z71" si="66">SUBTOTAL(9,R70:R70)</f>
        <v>0</v>
      </c>
      <c r="S71" s="112">
        <f t="shared" si="66"/>
        <v>120</v>
      </c>
      <c r="T71" s="113">
        <f t="shared" si="66"/>
        <v>120</v>
      </c>
      <c r="U71" s="111">
        <f t="shared" si="66"/>
        <v>0</v>
      </c>
      <c r="V71" s="112">
        <f t="shared" si="66"/>
        <v>1.4040000000000001</v>
      </c>
      <c r="W71" s="113">
        <f t="shared" si="66"/>
        <v>1.4040000000000001</v>
      </c>
      <c r="X71" s="111">
        <f t="shared" si="66"/>
        <v>0</v>
      </c>
      <c r="Y71" s="112">
        <f t="shared" si="66"/>
        <v>118.596</v>
      </c>
      <c r="Z71" s="113">
        <f t="shared" si="66"/>
        <v>118.596</v>
      </c>
      <c r="AA71" s="111"/>
      <c r="AB71" s="112"/>
      <c r="AC71" s="113"/>
      <c r="AD71" s="111"/>
      <c r="AE71" s="112"/>
      <c r="AF71" s="113"/>
      <c r="AG71" s="111"/>
      <c r="AH71" s="112"/>
      <c r="AI71" s="112"/>
      <c r="AJ71" s="118" t="s">
        <v>270</v>
      </c>
    </row>
    <row r="72" spans="1:36" outlineLevel="1" x14ac:dyDescent="0.25">
      <c r="A72" s="128" t="s">
        <v>93</v>
      </c>
      <c r="B72" s="132"/>
      <c r="C72" s="132"/>
      <c r="D72" s="132"/>
      <c r="E72" s="120"/>
      <c r="F72" s="120"/>
      <c r="G72" s="120"/>
      <c r="H72" s="120"/>
      <c r="I72" s="120"/>
      <c r="J72" s="120"/>
      <c r="K72" s="120"/>
      <c r="L72" s="120"/>
      <c r="M72" s="120"/>
      <c r="N72" s="132"/>
      <c r="O72" s="132"/>
      <c r="P72" s="133"/>
      <c r="Q72" s="134"/>
      <c r="R72" s="138">
        <f t="shared" ref="R72:Z72" si="67">SUBTOTAL(9,R66:R70)</f>
        <v>0</v>
      </c>
      <c r="S72" s="132">
        <f t="shared" si="67"/>
        <v>5191.82</v>
      </c>
      <c r="T72" s="139">
        <f t="shared" si="67"/>
        <v>5191.82</v>
      </c>
      <c r="U72" s="138">
        <f t="shared" si="67"/>
        <v>0</v>
      </c>
      <c r="V72" s="132">
        <f t="shared" si="67"/>
        <v>434.87013400000001</v>
      </c>
      <c r="W72" s="139">
        <f t="shared" si="67"/>
        <v>434.87013400000001</v>
      </c>
      <c r="X72" s="138">
        <f t="shared" si="67"/>
        <v>0</v>
      </c>
      <c r="Y72" s="132">
        <f t="shared" si="67"/>
        <v>4756.9498660000008</v>
      </c>
      <c r="Z72" s="139">
        <f t="shared" si="67"/>
        <v>4756.9498660000008</v>
      </c>
      <c r="AA72" s="138"/>
      <c r="AB72" s="132"/>
      <c r="AC72" s="139"/>
      <c r="AD72" s="138"/>
      <c r="AE72" s="132"/>
      <c r="AF72" s="139"/>
      <c r="AG72" s="138"/>
      <c r="AH72" s="132"/>
      <c r="AI72" s="132"/>
      <c r="AJ72" s="127"/>
    </row>
    <row r="73" spans="1:36" outlineLevel="3" x14ac:dyDescent="0.25">
      <c r="A73" s="102" t="s">
        <v>96</v>
      </c>
      <c r="B73" s="10">
        <v>-2500</v>
      </c>
      <c r="C73" s="10">
        <v>469.8</v>
      </c>
      <c r="N73" s="10">
        <f>D73</f>
        <v>0</v>
      </c>
      <c r="O73" s="10">
        <f>SUM(B73:M73)</f>
        <v>-2030.2</v>
      </c>
      <c r="P73" s="129"/>
      <c r="Q73" s="130">
        <v>0.1013</v>
      </c>
      <c r="R73" s="90">
        <f>IF(LEFT(AJ73,6)="Direct",N73,0)</f>
        <v>0</v>
      </c>
      <c r="S73" s="91">
        <f>N73-R73</f>
        <v>0</v>
      </c>
      <c r="T73" s="92">
        <f>R73+S73</f>
        <v>0</v>
      </c>
      <c r="U73" s="90">
        <f>IF(LEFT(AJ73,9)="direct-wa", N73,0)</f>
        <v>0</v>
      </c>
      <c r="V73" s="91">
        <f>IF(AJ73="direct-wa",0,N73*Q73)</f>
        <v>0</v>
      </c>
      <c r="W73" s="92">
        <f>U73+V73</f>
        <v>0</v>
      </c>
      <c r="X73" s="90">
        <f>IF(LEFT(AJ73,9)="direct-or",N73,0)</f>
        <v>0</v>
      </c>
      <c r="Y73" s="91">
        <f>S73-V73</f>
        <v>0</v>
      </c>
      <c r="Z73" s="92">
        <f>X73+Y73</f>
        <v>0</v>
      </c>
      <c r="AA73" s="90">
        <f>IF(LEFT(AJ73,6)="Direct",O73,0)</f>
        <v>0</v>
      </c>
      <c r="AB73" s="91">
        <f>O73-AA73</f>
        <v>-2030.2</v>
      </c>
      <c r="AC73" s="92">
        <f>AA73+AB73</f>
        <v>-2030.2</v>
      </c>
      <c r="AD73" s="90">
        <f>IF(LEFT(AJ73,9)="direct-wa", O73,0)</f>
        <v>0</v>
      </c>
      <c r="AE73" s="91">
        <f>IF(AJ73="direct-wa",0,O73*Q73)</f>
        <v>-205.65926000000002</v>
      </c>
      <c r="AF73" s="92">
        <f>AD73+AE73</f>
        <v>-205.65926000000002</v>
      </c>
      <c r="AG73" s="90">
        <f>IF(LEFT(AJ73,9)="direct-or",O73,0)</f>
        <v>0</v>
      </c>
      <c r="AH73" s="91">
        <f>AB73-AE73</f>
        <v>-1824.5407399999999</v>
      </c>
      <c r="AI73" s="91">
        <f>AG73+AH73</f>
        <v>-1824.5407399999999</v>
      </c>
      <c r="AJ73" s="7" t="s">
        <v>52</v>
      </c>
    </row>
    <row r="74" spans="1:36" outlineLevel="2" x14ac:dyDescent="0.25">
      <c r="A74" s="102"/>
      <c r="B74" s="108"/>
      <c r="C74" s="108"/>
      <c r="D74" s="108"/>
      <c r="E74" s="101"/>
      <c r="F74" s="101"/>
      <c r="G74" s="101"/>
      <c r="H74" s="101"/>
      <c r="I74" s="101"/>
      <c r="J74" s="101"/>
      <c r="K74" s="101"/>
      <c r="L74" s="101"/>
      <c r="M74" s="101"/>
      <c r="N74" s="108"/>
      <c r="O74" s="108"/>
      <c r="P74" s="129"/>
      <c r="Q74" s="130"/>
      <c r="R74" s="111">
        <f t="shared" ref="R74:Z74" si="68">SUBTOTAL(9,R73:R73)</f>
        <v>0</v>
      </c>
      <c r="S74" s="112">
        <f t="shared" si="68"/>
        <v>0</v>
      </c>
      <c r="T74" s="113">
        <f t="shared" si="68"/>
        <v>0</v>
      </c>
      <c r="U74" s="111">
        <f t="shared" si="68"/>
        <v>0</v>
      </c>
      <c r="V74" s="112">
        <f t="shared" si="68"/>
        <v>0</v>
      </c>
      <c r="W74" s="113">
        <f t="shared" si="68"/>
        <v>0</v>
      </c>
      <c r="X74" s="111">
        <f t="shared" si="68"/>
        <v>0</v>
      </c>
      <c r="Y74" s="112">
        <f t="shared" si="68"/>
        <v>0</v>
      </c>
      <c r="Z74" s="113">
        <f t="shared" si="68"/>
        <v>0</v>
      </c>
      <c r="AA74" s="111"/>
      <c r="AB74" s="112"/>
      <c r="AC74" s="113"/>
      <c r="AD74" s="111"/>
      <c r="AE74" s="112"/>
      <c r="AF74" s="113"/>
      <c r="AG74" s="111"/>
      <c r="AH74" s="112"/>
      <c r="AI74" s="112"/>
      <c r="AJ74" s="118" t="s">
        <v>268</v>
      </c>
    </row>
    <row r="75" spans="1:36" outlineLevel="3" x14ac:dyDescent="0.25">
      <c r="A75" s="102" t="s">
        <v>96</v>
      </c>
      <c r="B75" s="10">
        <v>141899.15</v>
      </c>
      <c r="C75" s="10">
        <v>142367.18</v>
      </c>
      <c r="D75" s="10">
        <v>144174.18</v>
      </c>
      <c r="N75" s="10">
        <f>D75</f>
        <v>144174.18</v>
      </c>
      <c r="O75" s="10">
        <f>SUM(B75:M75)</f>
        <v>428440.50999999995</v>
      </c>
      <c r="P75" s="129"/>
      <c r="Q75" s="130">
        <v>9.3100000000000002E-2</v>
      </c>
      <c r="R75" s="90">
        <f>IF(LEFT(AJ75,6)="Direct",N75,0)</f>
        <v>0</v>
      </c>
      <c r="S75" s="91">
        <f>N75-R75</f>
        <v>144174.18</v>
      </c>
      <c r="T75" s="92">
        <f>R75+S75</f>
        <v>144174.18</v>
      </c>
      <c r="U75" s="90">
        <f>IF(LEFT(AJ75,9)="direct-wa", N75,0)</f>
        <v>0</v>
      </c>
      <c r="V75" s="91">
        <f>IF(AJ75="direct-wa",0,N75*Q75)</f>
        <v>13422.616157999999</v>
      </c>
      <c r="W75" s="92">
        <f>U75+V75</f>
        <v>13422.616157999999</v>
      </c>
      <c r="X75" s="90">
        <f>IF(LEFT(AJ75,9)="direct-or",N75,0)</f>
        <v>0</v>
      </c>
      <c r="Y75" s="91">
        <f>S75-V75</f>
        <v>130751.56384199999</v>
      </c>
      <c r="Z75" s="92">
        <f>X75+Y75</f>
        <v>130751.56384199999</v>
      </c>
      <c r="AA75" s="90">
        <f>IF(LEFT(AJ75,6)="Direct",O75,0)</f>
        <v>0</v>
      </c>
      <c r="AB75" s="91">
        <f>O75-AA75</f>
        <v>428440.50999999995</v>
      </c>
      <c r="AC75" s="92">
        <f>AA75+AB75</f>
        <v>428440.50999999995</v>
      </c>
      <c r="AD75" s="90">
        <f>IF(LEFT(AJ75,9)="direct-wa", O75,0)</f>
        <v>0</v>
      </c>
      <c r="AE75" s="91">
        <f>IF(AJ75="direct-wa",0,O75*Q75)</f>
        <v>39887.811480999997</v>
      </c>
      <c r="AF75" s="92">
        <f>AD75+AE75</f>
        <v>39887.811480999997</v>
      </c>
      <c r="AG75" s="90">
        <f>IF(LEFT(AJ75,9)="direct-or",O75,0)</f>
        <v>0</v>
      </c>
      <c r="AH75" s="91">
        <f>AB75-AE75</f>
        <v>388552.69851899997</v>
      </c>
      <c r="AI75" s="91">
        <f>AG75+AH75</f>
        <v>388552.69851899997</v>
      </c>
      <c r="AJ75" s="7" t="s">
        <v>62</v>
      </c>
    </row>
    <row r="76" spans="1:36" outlineLevel="3" x14ac:dyDescent="0.25">
      <c r="A76" s="102" t="s">
        <v>96</v>
      </c>
      <c r="B76" s="10">
        <v>2874.18</v>
      </c>
      <c r="C76" s="10">
        <v>2621.1799999999998</v>
      </c>
      <c r="D76" s="10">
        <v>736.5</v>
      </c>
      <c r="N76" s="10">
        <f>D76</f>
        <v>736.5</v>
      </c>
      <c r="O76" s="10">
        <f>SUM(B76:M76)</f>
        <v>6231.86</v>
      </c>
      <c r="P76" s="129"/>
      <c r="Q76" s="130">
        <v>9.3100000000000002E-2</v>
      </c>
      <c r="R76" s="90">
        <f>IF(LEFT(AJ76,6)="Direct",N76,0)</f>
        <v>0</v>
      </c>
      <c r="S76" s="91">
        <f>N76-R76</f>
        <v>736.5</v>
      </c>
      <c r="T76" s="92">
        <f>R76+S76</f>
        <v>736.5</v>
      </c>
      <c r="U76" s="90">
        <f>IF(LEFT(AJ76,9)="direct-wa", N76,0)</f>
        <v>0</v>
      </c>
      <c r="V76" s="91">
        <f>IF(AJ76="direct-wa",0,N76*Q76)</f>
        <v>68.568150000000003</v>
      </c>
      <c r="W76" s="92">
        <f>U76+V76</f>
        <v>68.568150000000003</v>
      </c>
      <c r="X76" s="90">
        <f>IF(LEFT(AJ76,9)="direct-or",N76,0)</f>
        <v>0</v>
      </c>
      <c r="Y76" s="91">
        <f>S76-V76</f>
        <v>667.93184999999994</v>
      </c>
      <c r="Z76" s="92">
        <f>X76+Y76</f>
        <v>667.93184999999994</v>
      </c>
      <c r="AA76" s="90">
        <f>IF(LEFT(AJ76,6)="Direct",O76,0)</f>
        <v>0</v>
      </c>
      <c r="AB76" s="91">
        <f>O76-AA76</f>
        <v>6231.86</v>
      </c>
      <c r="AC76" s="92">
        <f>AA76+AB76</f>
        <v>6231.86</v>
      </c>
      <c r="AD76" s="90">
        <f>IF(LEFT(AJ76,9)="direct-wa", O76,0)</f>
        <v>0</v>
      </c>
      <c r="AE76" s="91">
        <f>IF(AJ76="direct-wa",0,O76*Q76)</f>
        <v>580.18616599999996</v>
      </c>
      <c r="AF76" s="92">
        <f>AD76+AE76</f>
        <v>580.18616599999996</v>
      </c>
      <c r="AG76" s="90">
        <f>IF(LEFT(AJ76,9)="direct-or",O76,0)</f>
        <v>0</v>
      </c>
      <c r="AH76" s="91">
        <f>AB76-AE76</f>
        <v>5651.6738339999993</v>
      </c>
      <c r="AI76" s="91">
        <f>AG76+AH76</f>
        <v>5651.6738339999993</v>
      </c>
      <c r="AJ76" s="7" t="s">
        <v>62</v>
      </c>
    </row>
    <row r="77" spans="1:36" outlineLevel="2" x14ac:dyDescent="0.25">
      <c r="A77" s="102"/>
      <c r="B77" s="108"/>
      <c r="C77" s="108"/>
      <c r="D77" s="108"/>
      <c r="E77" s="101"/>
      <c r="F77" s="101"/>
      <c r="G77" s="101"/>
      <c r="H77" s="101"/>
      <c r="I77" s="101"/>
      <c r="J77" s="101"/>
      <c r="K77" s="101"/>
      <c r="L77" s="101"/>
      <c r="M77" s="101"/>
      <c r="N77" s="108"/>
      <c r="O77" s="108"/>
      <c r="P77" s="129"/>
      <c r="Q77" s="130"/>
      <c r="R77" s="111">
        <f t="shared" ref="R77:Z77" si="69">SUBTOTAL(9,R75:R76)</f>
        <v>0</v>
      </c>
      <c r="S77" s="112">
        <f t="shared" si="69"/>
        <v>144910.68</v>
      </c>
      <c r="T77" s="113">
        <f t="shared" si="69"/>
        <v>144910.68</v>
      </c>
      <c r="U77" s="111">
        <f t="shared" si="69"/>
        <v>0</v>
      </c>
      <c r="V77" s="112">
        <f t="shared" si="69"/>
        <v>13491.184307999998</v>
      </c>
      <c r="W77" s="113">
        <f t="shared" si="69"/>
        <v>13491.184307999998</v>
      </c>
      <c r="X77" s="111">
        <f t="shared" si="69"/>
        <v>0</v>
      </c>
      <c r="Y77" s="112">
        <f t="shared" si="69"/>
        <v>131419.495692</v>
      </c>
      <c r="Z77" s="113">
        <f t="shared" si="69"/>
        <v>131419.495692</v>
      </c>
      <c r="AA77" s="111"/>
      <c r="AB77" s="112"/>
      <c r="AC77" s="113"/>
      <c r="AD77" s="111"/>
      <c r="AE77" s="112"/>
      <c r="AF77" s="113"/>
      <c r="AG77" s="111"/>
      <c r="AH77" s="112"/>
      <c r="AI77" s="112"/>
      <c r="AJ77" s="118" t="s">
        <v>265</v>
      </c>
    </row>
    <row r="78" spans="1:36" outlineLevel="3" x14ac:dyDescent="0.25">
      <c r="A78" s="102" t="s">
        <v>96</v>
      </c>
      <c r="B78" s="10">
        <v>34.71</v>
      </c>
      <c r="C78" s="10">
        <v>93.5</v>
      </c>
      <c r="D78" s="10">
        <v>259.08</v>
      </c>
      <c r="N78" s="10">
        <f>D78</f>
        <v>259.08</v>
      </c>
      <c r="O78" s="10">
        <f>SUM(B78:M78)</f>
        <v>387.28999999999996</v>
      </c>
      <c r="P78" s="129"/>
      <c r="Q78" s="130">
        <v>8.7999999999999995E-2</v>
      </c>
      <c r="R78" s="90">
        <f>IF(LEFT(AJ78,6)="Direct",N78,0)</f>
        <v>0</v>
      </c>
      <c r="S78" s="91">
        <f>N78-R78</f>
        <v>259.08</v>
      </c>
      <c r="T78" s="92">
        <f>R78+S78</f>
        <v>259.08</v>
      </c>
      <c r="U78" s="90">
        <f>IF(LEFT(AJ78,9)="direct-wa", N78,0)</f>
        <v>0</v>
      </c>
      <c r="V78" s="91">
        <f>IF(AJ78="direct-wa",0,N78*Q78)</f>
        <v>22.799039999999998</v>
      </c>
      <c r="W78" s="92">
        <f>U78+V78</f>
        <v>22.799039999999998</v>
      </c>
      <c r="X78" s="90">
        <f>IF(LEFT(AJ78,9)="direct-or",N78,0)</f>
        <v>0</v>
      </c>
      <c r="Y78" s="91">
        <f>S78-V78</f>
        <v>236.28095999999999</v>
      </c>
      <c r="Z78" s="92">
        <f>X78+Y78</f>
        <v>236.28095999999999</v>
      </c>
      <c r="AA78" s="90">
        <f>IF(LEFT(AJ78,6)="Direct",O78,0)</f>
        <v>0</v>
      </c>
      <c r="AB78" s="91">
        <f>O78-AA78</f>
        <v>387.28999999999996</v>
      </c>
      <c r="AC78" s="92">
        <f>AA78+AB78</f>
        <v>387.28999999999996</v>
      </c>
      <c r="AD78" s="90">
        <f>IF(LEFT(AJ78,9)="direct-wa", O78,0)</f>
        <v>0</v>
      </c>
      <c r="AE78" s="91">
        <f>IF(AJ78="direct-wa",0,O78*Q78)</f>
        <v>34.081519999999998</v>
      </c>
      <c r="AF78" s="92">
        <f>AD78+AE78</f>
        <v>34.081519999999998</v>
      </c>
      <c r="AG78" s="90">
        <f>IF(LEFT(AJ78,9)="direct-or",O78,0)</f>
        <v>0</v>
      </c>
      <c r="AH78" s="91">
        <f>AB78-AE78</f>
        <v>353.20847999999995</v>
      </c>
      <c r="AI78" s="91">
        <f>AG78+AH78</f>
        <v>353.20847999999995</v>
      </c>
      <c r="AJ78" s="7" t="s">
        <v>63</v>
      </c>
    </row>
    <row r="79" spans="1:36" outlineLevel="2" x14ac:dyDescent="0.25">
      <c r="A79" s="102"/>
      <c r="B79" s="108"/>
      <c r="C79" s="108"/>
      <c r="D79" s="108"/>
      <c r="E79" s="101"/>
      <c r="F79" s="101"/>
      <c r="G79" s="101"/>
      <c r="H79" s="101"/>
      <c r="I79" s="101"/>
      <c r="J79" s="101"/>
      <c r="K79" s="101"/>
      <c r="L79" s="101"/>
      <c r="M79" s="101"/>
      <c r="N79" s="108"/>
      <c r="O79" s="108"/>
      <c r="P79" s="129"/>
      <c r="Q79" s="130"/>
      <c r="R79" s="111">
        <f t="shared" ref="R79:Z79" si="70">SUBTOTAL(9,R78:R78)</f>
        <v>0</v>
      </c>
      <c r="S79" s="112">
        <f t="shared" si="70"/>
        <v>259.08</v>
      </c>
      <c r="T79" s="113">
        <f t="shared" si="70"/>
        <v>259.08</v>
      </c>
      <c r="U79" s="111">
        <f t="shared" si="70"/>
        <v>0</v>
      </c>
      <c r="V79" s="112">
        <f t="shared" si="70"/>
        <v>22.799039999999998</v>
      </c>
      <c r="W79" s="113">
        <f t="shared" si="70"/>
        <v>22.799039999999998</v>
      </c>
      <c r="X79" s="111">
        <f t="shared" si="70"/>
        <v>0</v>
      </c>
      <c r="Y79" s="112">
        <f t="shared" si="70"/>
        <v>236.28095999999999</v>
      </c>
      <c r="Z79" s="113">
        <f t="shared" si="70"/>
        <v>236.28095999999999</v>
      </c>
      <c r="AA79" s="111"/>
      <c r="AB79" s="112"/>
      <c r="AC79" s="113"/>
      <c r="AD79" s="111"/>
      <c r="AE79" s="112"/>
      <c r="AF79" s="113"/>
      <c r="AG79" s="111"/>
      <c r="AH79" s="112"/>
      <c r="AI79" s="112"/>
      <c r="AJ79" s="118" t="s">
        <v>271</v>
      </c>
    </row>
    <row r="80" spans="1:36" outlineLevel="3" x14ac:dyDescent="0.25">
      <c r="A80" s="102" t="s">
        <v>96</v>
      </c>
      <c r="B80" s="10">
        <v>41055.339999999997</v>
      </c>
      <c r="C80" s="10">
        <v>33982.74</v>
      </c>
      <c r="D80" s="10">
        <v>32602.95</v>
      </c>
      <c r="N80" s="10">
        <f>D80</f>
        <v>32602.95</v>
      </c>
      <c r="O80" s="10">
        <f>SUM(B80:M80)</f>
        <v>107641.02999999998</v>
      </c>
      <c r="P80" s="129"/>
      <c r="Q80" s="130">
        <v>7.9699999999999993E-2</v>
      </c>
      <c r="R80" s="90">
        <f>IF(LEFT(AJ80,6)="Direct",N80,0)</f>
        <v>0</v>
      </c>
      <c r="S80" s="91">
        <f>N80-R80</f>
        <v>32602.95</v>
      </c>
      <c r="T80" s="92">
        <f>R80+S80</f>
        <v>32602.95</v>
      </c>
      <c r="U80" s="90">
        <f>IF(LEFT(AJ80,9)="direct-wa", N80,0)</f>
        <v>0</v>
      </c>
      <c r="V80" s="91">
        <f>IF(AJ80="direct-wa",0,N80*Q80)</f>
        <v>2598.4551149999998</v>
      </c>
      <c r="W80" s="92">
        <f>U80+V80</f>
        <v>2598.4551149999998</v>
      </c>
      <c r="X80" s="90">
        <f>IF(LEFT(AJ80,9)="direct-or",N80,0)</f>
        <v>0</v>
      </c>
      <c r="Y80" s="91">
        <f>S80-V80</f>
        <v>30004.494885</v>
      </c>
      <c r="Z80" s="92">
        <f>X80+Y80</f>
        <v>30004.494885</v>
      </c>
      <c r="AA80" s="90">
        <f>IF(LEFT(AJ80,6)="Direct",O80,0)</f>
        <v>0</v>
      </c>
      <c r="AB80" s="91">
        <f>O80-AA80</f>
        <v>107641.02999999998</v>
      </c>
      <c r="AC80" s="92">
        <f>AA80+AB80</f>
        <v>107641.02999999998</v>
      </c>
      <c r="AD80" s="90">
        <f>IF(LEFT(AJ80,9)="direct-wa", O80,0)</f>
        <v>0</v>
      </c>
      <c r="AE80" s="91">
        <f>IF(AJ80="direct-wa",0,O80*Q80)</f>
        <v>8578.9900909999978</v>
      </c>
      <c r="AF80" s="92">
        <f>AD80+AE80</f>
        <v>8578.9900909999978</v>
      </c>
      <c r="AG80" s="90">
        <f>IF(LEFT(AJ80,9)="direct-or",O80,0)</f>
        <v>0</v>
      </c>
      <c r="AH80" s="91">
        <f>AB80-AE80</f>
        <v>99062.039908999985</v>
      </c>
      <c r="AI80" s="91">
        <f>AG80+AH80</f>
        <v>99062.039908999985</v>
      </c>
      <c r="AJ80" s="7" t="s">
        <v>48</v>
      </c>
    </row>
    <row r="81" spans="1:36" outlineLevel="3" x14ac:dyDescent="0.25">
      <c r="A81" s="102" t="s">
        <v>96</v>
      </c>
      <c r="B81" s="10">
        <v>82153.320000000007</v>
      </c>
      <c r="C81" s="10">
        <v>80197.929999999993</v>
      </c>
      <c r="D81" s="10">
        <v>88598.66</v>
      </c>
      <c r="N81" s="10">
        <f>D81</f>
        <v>88598.66</v>
      </c>
      <c r="O81" s="10">
        <f>SUM(B81:M81)</f>
        <v>250949.91</v>
      </c>
      <c r="P81" s="129"/>
      <c r="Q81" s="130">
        <v>7.9699999999999993E-2</v>
      </c>
      <c r="R81" s="90">
        <f>IF(LEFT(AJ81,6)="Direct",N81,0)</f>
        <v>0</v>
      </c>
      <c r="S81" s="91">
        <f>N81-R81</f>
        <v>88598.66</v>
      </c>
      <c r="T81" s="92">
        <f>R81+S81</f>
        <v>88598.66</v>
      </c>
      <c r="U81" s="90">
        <f>IF(LEFT(AJ81,9)="direct-wa", N81,0)</f>
        <v>0</v>
      </c>
      <c r="V81" s="91">
        <f>IF(AJ81="direct-wa",0,N81*Q81)</f>
        <v>7061.3132019999994</v>
      </c>
      <c r="W81" s="92">
        <f>U81+V81</f>
        <v>7061.3132019999994</v>
      </c>
      <c r="X81" s="90">
        <f>IF(LEFT(AJ81,9)="direct-or",N81,0)</f>
        <v>0</v>
      </c>
      <c r="Y81" s="91">
        <f>S81-V81</f>
        <v>81537.346797999999</v>
      </c>
      <c r="Z81" s="92">
        <f>X81+Y81</f>
        <v>81537.346797999999</v>
      </c>
      <c r="AA81" s="90">
        <f>IF(LEFT(AJ81,6)="Direct",O81,0)</f>
        <v>0</v>
      </c>
      <c r="AB81" s="91">
        <f>O81-AA81</f>
        <v>250949.91</v>
      </c>
      <c r="AC81" s="92">
        <f>AA81+AB81</f>
        <v>250949.91</v>
      </c>
      <c r="AD81" s="90">
        <f>IF(LEFT(AJ81,9)="direct-wa", O81,0)</f>
        <v>0</v>
      </c>
      <c r="AE81" s="91">
        <f>IF(AJ81="direct-wa",0,O81*Q81)</f>
        <v>20000.707826999998</v>
      </c>
      <c r="AF81" s="92">
        <f>AD81+AE81</f>
        <v>20000.707826999998</v>
      </c>
      <c r="AG81" s="90">
        <f>IF(LEFT(AJ81,9)="direct-or",O81,0)</f>
        <v>0</v>
      </c>
      <c r="AH81" s="91">
        <f>AB81-AE81</f>
        <v>230949.202173</v>
      </c>
      <c r="AI81" s="91">
        <f>AG81+AH81</f>
        <v>230949.202173</v>
      </c>
      <c r="AJ81" s="7" t="s">
        <v>48</v>
      </c>
    </row>
    <row r="82" spans="1:36" outlineLevel="2" x14ac:dyDescent="0.25">
      <c r="A82" s="102"/>
      <c r="B82" s="108"/>
      <c r="C82" s="108"/>
      <c r="D82" s="108"/>
      <c r="E82" s="101"/>
      <c r="F82" s="101"/>
      <c r="G82" s="101"/>
      <c r="H82" s="101"/>
      <c r="I82" s="101"/>
      <c r="J82" s="101"/>
      <c r="K82" s="101"/>
      <c r="L82" s="101"/>
      <c r="M82" s="101"/>
      <c r="N82" s="108"/>
      <c r="O82" s="108"/>
      <c r="P82" s="129"/>
      <c r="Q82" s="130"/>
      <c r="R82" s="111">
        <f t="shared" ref="R82:Z82" si="71">SUBTOTAL(9,R80:R81)</f>
        <v>0</v>
      </c>
      <c r="S82" s="112">
        <f t="shared" si="71"/>
        <v>121201.61</v>
      </c>
      <c r="T82" s="113">
        <f t="shared" si="71"/>
        <v>121201.61</v>
      </c>
      <c r="U82" s="111">
        <f t="shared" si="71"/>
        <v>0</v>
      </c>
      <c r="V82" s="112">
        <f t="shared" si="71"/>
        <v>9659.7683169999982</v>
      </c>
      <c r="W82" s="113">
        <f t="shared" si="71"/>
        <v>9659.7683169999982</v>
      </c>
      <c r="X82" s="111">
        <f t="shared" si="71"/>
        <v>0</v>
      </c>
      <c r="Y82" s="112">
        <f t="shared" si="71"/>
        <v>111541.84168300001</v>
      </c>
      <c r="Z82" s="113">
        <f t="shared" si="71"/>
        <v>111541.84168300001</v>
      </c>
      <c r="AA82" s="111"/>
      <c r="AB82" s="112"/>
      <c r="AC82" s="113"/>
      <c r="AD82" s="111"/>
      <c r="AE82" s="112"/>
      <c r="AF82" s="113"/>
      <c r="AG82" s="111"/>
      <c r="AH82" s="112"/>
      <c r="AI82" s="112"/>
      <c r="AJ82" s="118" t="s">
        <v>269</v>
      </c>
    </row>
    <row r="83" spans="1:36" outlineLevel="1" x14ac:dyDescent="0.25">
      <c r="A83" s="128" t="s">
        <v>95</v>
      </c>
      <c r="B83" s="132"/>
      <c r="C83" s="132"/>
      <c r="D83" s="132"/>
      <c r="E83" s="120"/>
      <c r="F83" s="120"/>
      <c r="G83" s="120"/>
      <c r="H83" s="120"/>
      <c r="I83" s="120"/>
      <c r="J83" s="120"/>
      <c r="K83" s="120"/>
      <c r="L83" s="120"/>
      <c r="M83" s="120"/>
      <c r="N83" s="132"/>
      <c r="O83" s="132"/>
      <c r="P83" s="133"/>
      <c r="Q83" s="134"/>
      <c r="R83" s="138">
        <f t="shared" ref="R83:Z83" si="72">SUBTOTAL(9,R73:R81)</f>
        <v>0</v>
      </c>
      <c r="S83" s="132">
        <f t="shared" si="72"/>
        <v>266371.37</v>
      </c>
      <c r="T83" s="139">
        <f t="shared" si="72"/>
        <v>266371.37</v>
      </c>
      <c r="U83" s="138">
        <f t="shared" si="72"/>
        <v>0</v>
      </c>
      <c r="V83" s="132">
        <f t="shared" si="72"/>
        <v>23173.751664999996</v>
      </c>
      <c r="W83" s="139">
        <f t="shared" si="72"/>
        <v>23173.751664999996</v>
      </c>
      <c r="X83" s="138">
        <f t="shared" si="72"/>
        <v>0</v>
      </c>
      <c r="Y83" s="132">
        <f t="shared" si="72"/>
        <v>243197.61833500001</v>
      </c>
      <c r="Z83" s="139">
        <f t="shared" si="72"/>
        <v>243197.61833500001</v>
      </c>
      <c r="AA83" s="138"/>
      <c r="AB83" s="132"/>
      <c r="AC83" s="139"/>
      <c r="AD83" s="138"/>
      <c r="AE83" s="132"/>
      <c r="AF83" s="139"/>
      <c r="AG83" s="138"/>
      <c r="AH83" s="132"/>
      <c r="AI83" s="132"/>
      <c r="AJ83" s="127"/>
    </row>
    <row r="84" spans="1:36" outlineLevel="3" x14ac:dyDescent="0.25">
      <c r="A84" s="102" t="s">
        <v>98</v>
      </c>
      <c r="B84" s="10">
        <v>1544.52</v>
      </c>
      <c r="C84" s="10">
        <v>890.36</v>
      </c>
      <c r="D84" s="10">
        <v>4919.62</v>
      </c>
      <c r="N84" s="10">
        <f t="shared" ref="N84:N98" si="73">D84</f>
        <v>4919.62</v>
      </c>
      <c r="O84" s="10">
        <f t="shared" ref="O84:O98" si="74">SUM(B84:M84)</f>
        <v>7354.5</v>
      </c>
      <c r="P84" s="129"/>
      <c r="Q84" s="130">
        <v>0.1013</v>
      </c>
      <c r="R84" s="90">
        <f t="shared" ref="R84:R98" si="75">IF(LEFT(AJ84,6)="Direct",N84,0)</f>
        <v>0</v>
      </c>
      <c r="S84" s="91">
        <f t="shared" ref="S84:S98" si="76">N84-R84</f>
        <v>4919.62</v>
      </c>
      <c r="T84" s="92">
        <f t="shared" ref="T84:T98" si="77">R84+S84</f>
        <v>4919.62</v>
      </c>
      <c r="U84" s="90">
        <f t="shared" ref="U84:U98" si="78">IF(LEFT(AJ84,9)="direct-wa", N84,0)</f>
        <v>0</v>
      </c>
      <c r="V84" s="91">
        <f t="shared" ref="V84:V98" si="79">IF(AJ84="direct-wa",0,N84*Q84)</f>
        <v>498.357506</v>
      </c>
      <c r="W84" s="92">
        <f t="shared" ref="W84:W98" si="80">U84+V84</f>
        <v>498.357506</v>
      </c>
      <c r="X84" s="90">
        <f t="shared" ref="X84:X98" si="81">IF(LEFT(AJ84,9)="direct-or",N84,0)</f>
        <v>0</v>
      </c>
      <c r="Y84" s="91">
        <f t="shared" ref="Y84:Y98" si="82">S84-V84</f>
        <v>4421.2624939999996</v>
      </c>
      <c r="Z84" s="92">
        <f t="shared" ref="Z84:Z98" si="83">X84+Y84</f>
        <v>4421.2624939999996</v>
      </c>
      <c r="AA84" s="90">
        <f t="shared" ref="AA84:AA98" si="84">IF(LEFT(AJ84,6)="Direct",O84,0)</f>
        <v>0</v>
      </c>
      <c r="AB84" s="91">
        <f t="shared" ref="AB84:AB98" si="85">O84-AA84</f>
        <v>7354.5</v>
      </c>
      <c r="AC84" s="92">
        <f t="shared" ref="AC84:AC98" si="86">AA84+AB84</f>
        <v>7354.5</v>
      </c>
      <c r="AD84" s="90">
        <f t="shared" ref="AD84:AD98" si="87">IF(LEFT(AJ84,9)="direct-wa", O84,0)</f>
        <v>0</v>
      </c>
      <c r="AE84" s="91">
        <f t="shared" ref="AE84:AE98" si="88">IF(AJ84="direct-wa",0,O84*Q84)</f>
        <v>745.01085</v>
      </c>
      <c r="AF84" s="92">
        <f t="shared" ref="AF84:AF98" si="89">AD84+AE84</f>
        <v>745.01085</v>
      </c>
      <c r="AG84" s="90">
        <f t="shared" ref="AG84:AG98" si="90">IF(LEFT(AJ84,9)="direct-or",O84,0)</f>
        <v>0</v>
      </c>
      <c r="AH84" s="91">
        <f t="shared" ref="AH84:AH98" si="91">AB84-AE84</f>
        <v>6609.4891500000003</v>
      </c>
      <c r="AI84" s="91">
        <f t="shared" ref="AI84:AI98" si="92">AG84+AH84</f>
        <v>6609.4891500000003</v>
      </c>
      <c r="AJ84" s="7" t="s">
        <v>52</v>
      </c>
    </row>
    <row r="85" spans="1:36" outlineLevel="3" x14ac:dyDescent="0.25">
      <c r="A85" s="102" t="s">
        <v>98</v>
      </c>
      <c r="D85" s="10">
        <v>762.94</v>
      </c>
      <c r="N85" s="10">
        <f t="shared" si="73"/>
        <v>762.94</v>
      </c>
      <c r="O85" s="10">
        <f t="shared" si="74"/>
        <v>762.94</v>
      </c>
      <c r="P85" s="129"/>
      <c r="Q85" s="130">
        <v>0.1013</v>
      </c>
      <c r="R85" s="90">
        <f t="shared" si="75"/>
        <v>0</v>
      </c>
      <c r="S85" s="91">
        <f t="shared" si="76"/>
        <v>762.94</v>
      </c>
      <c r="T85" s="92">
        <f t="shared" si="77"/>
        <v>762.94</v>
      </c>
      <c r="U85" s="90">
        <f t="shared" si="78"/>
        <v>0</v>
      </c>
      <c r="V85" s="91">
        <f t="shared" si="79"/>
        <v>77.28582200000001</v>
      </c>
      <c r="W85" s="92">
        <f t="shared" si="80"/>
        <v>77.28582200000001</v>
      </c>
      <c r="X85" s="90">
        <f t="shared" si="81"/>
        <v>0</v>
      </c>
      <c r="Y85" s="91">
        <f t="shared" si="82"/>
        <v>685.654178</v>
      </c>
      <c r="Z85" s="92">
        <f t="shared" si="83"/>
        <v>685.654178</v>
      </c>
      <c r="AA85" s="90">
        <f t="shared" si="84"/>
        <v>0</v>
      </c>
      <c r="AB85" s="91">
        <f t="shared" si="85"/>
        <v>762.94</v>
      </c>
      <c r="AC85" s="92">
        <f t="shared" si="86"/>
        <v>762.94</v>
      </c>
      <c r="AD85" s="90">
        <f t="shared" si="87"/>
        <v>0</v>
      </c>
      <c r="AE85" s="91">
        <f t="shared" si="88"/>
        <v>77.28582200000001</v>
      </c>
      <c r="AF85" s="92">
        <f t="shared" si="89"/>
        <v>77.28582200000001</v>
      </c>
      <c r="AG85" s="90">
        <f t="shared" si="90"/>
        <v>0</v>
      </c>
      <c r="AH85" s="91">
        <f t="shared" si="91"/>
        <v>685.654178</v>
      </c>
      <c r="AI85" s="91">
        <f t="shared" si="92"/>
        <v>685.654178</v>
      </c>
      <c r="AJ85" s="7" t="s">
        <v>52</v>
      </c>
    </row>
    <row r="86" spans="1:36" outlineLevel="3" x14ac:dyDescent="0.25">
      <c r="A86" s="102" t="s">
        <v>98</v>
      </c>
      <c r="D86" s="10">
        <v>821.1</v>
      </c>
      <c r="N86" s="10">
        <f t="shared" si="73"/>
        <v>821.1</v>
      </c>
      <c r="O86" s="10">
        <f t="shared" si="74"/>
        <v>821.1</v>
      </c>
      <c r="P86" s="129"/>
      <c r="Q86" s="130">
        <v>0.1013</v>
      </c>
      <c r="R86" s="90">
        <f t="shared" si="75"/>
        <v>0</v>
      </c>
      <c r="S86" s="91">
        <f t="shared" si="76"/>
        <v>821.1</v>
      </c>
      <c r="T86" s="92">
        <f t="shared" si="77"/>
        <v>821.1</v>
      </c>
      <c r="U86" s="90">
        <f t="shared" si="78"/>
        <v>0</v>
      </c>
      <c r="V86" s="91">
        <f t="shared" si="79"/>
        <v>83.177430000000001</v>
      </c>
      <c r="W86" s="92">
        <f t="shared" si="80"/>
        <v>83.177430000000001</v>
      </c>
      <c r="X86" s="90">
        <f t="shared" si="81"/>
        <v>0</v>
      </c>
      <c r="Y86" s="91">
        <f t="shared" si="82"/>
        <v>737.92257000000006</v>
      </c>
      <c r="Z86" s="92">
        <f t="shared" si="83"/>
        <v>737.92257000000006</v>
      </c>
      <c r="AA86" s="90">
        <f t="shared" si="84"/>
        <v>0</v>
      </c>
      <c r="AB86" s="91">
        <f t="shared" si="85"/>
        <v>821.1</v>
      </c>
      <c r="AC86" s="92">
        <f t="shared" si="86"/>
        <v>821.1</v>
      </c>
      <c r="AD86" s="90">
        <f t="shared" si="87"/>
        <v>0</v>
      </c>
      <c r="AE86" s="91">
        <f t="shared" si="88"/>
        <v>83.177430000000001</v>
      </c>
      <c r="AF86" s="92">
        <f t="shared" si="89"/>
        <v>83.177430000000001</v>
      </c>
      <c r="AG86" s="90">
        <f t="shared" si="90"/>
        <v>0</v>
      </c>
      <c r="AH86" s="91">
        <f t="shared" si="91"/>
        <v>737.92257000000006</v>
      </c>
      <c r="AI86" s="91">
        <f t="shared" si="92"/>
        <v>737.92257000000006</v>
      </c>
      <c r="AJ86" s="7" t="s">
        <v>52</v>
      </c>
    </row>
    <row r="87" spans="1:36" outlineLevel="3" x14ac:dyDescent="0.25">
      <c r="A87" s="102" t="s">
        <v>98</v>
      </c>
      <c r="B87" s="10">
        <v>27058.75</v>
      </c>
      <c r="C87" s="10">
        <v>22760.34</v>
      </c>
      <c r="D87" s="10">
        <v>22154.54</v>
      </c>
      <c r="N87" s="10">
        <f t="shared" si="73"/>
        <v>22154.54</v>
      </c>
      <c r="O87" s="10">
        <f t="shared" si="74"/>
        <v>71973.63</v>
      </c>
      <c r="P87" s="129"/>
      <c r="Q87" s="130">
        <v>0.1013</v>
      </c>
      <c r="R87" s="90">
        <f t="shared" si="75"/>
        <v>0</v>
      </c>
      <c r="S87" s="91">
        <f t="shared" si="76"/>
        <v>22154.54</v>
      </c>
      <c r="T87" s="92">
        <f t="shared" si="77"/>
        <v>22154.54</v>
      </c>
      <c r="U87" s="90">
        <f t="shared" si="78"/>
        <v>0</v>
      </c>
      <c r="V87" s="91">
        <f t="shared" si="79"/>
        <v>2244.2549020000001</v>
      </c>
      <c r="W87" s="92">
        <f t="shared" si="80"/>
        <v>2244.2549020000001</v>
      </c>
      <c r="X87" s="90">
        <f t="shared" si="81"/>
        <v>0</v>
      </c>
      <c r="Y87" s="91">
        <f t="shared" si="82"/>
        <v>19910.285098</v>
      </c>
      <c r="Z87" s="92">
        <f t="shared" si="83"/>
        <v>19910.285098</v>
      </c>
      <c r="AA87" s="90">
        <f t="shared" si="84"/>
        <v>0</v>
      </c>
      <c r="AB87" s="91">
        <f t="shared" si="85"/>
        <v>71973.63</v>
      </c>
      <c r="AC87" s="92">
        <f t="shared" si="86"/>
        <v>71973.63</v>
      </c>
      <c r="AD87" s="90">
        <f t="shared" si="87"/>
        <v>0</v>
      </c>
      <c r="AE87" s="91">
        <f t="shared" si="88"/>
        <v>7290.9287190000005</v>
      </c>
      <c r="AF87" s="92">
        <f t="shared" si="89"/>
        <v>7290.9287190000005</v>
      </c>
      <c r="AG87" s="90">
        <f t="shared" si="90"/>
        <v>0</v>
      </c>
      <c r="AH87" s="91">
        <f t="shared" si="91"/>
        <v>64682.701281000001</v>
      </c>
      <c r="AI87" s="91">
        <f t="shared" si="92"/>
        <v>64682.701281000001</v>
      </c>
      <c r="AJ87" s="7" t="s">
        <v>52</v>
      </c>
    </row>
    <row r="88" spans="1:36" outlineLevel="3" x14ac:dyDescent="0.25">
      <c r="A88" s="102" t="s">
        <v>98</v>
      </c>
      <c r="B88" s="10">
        <v>24886.75</v>
      </c>
      <c r="C88" s="10">
        <v>52978.06</v>
      </c>
      <c r="D88" s="10">
        <v>60691.72</v>
      </c>
      <c r="N88" s="10">
        <f t="shared" si="73"/>
        <v>60691.72</v>
      </c>
      <c r="O88" s="10">
        <f t="shared" si="74"/>
        <v>138556.53</v>
      </c>
      <c r="P88" s="129"/>
      <c r="Q88" s="130">
        <v>0.1013</v>
      </c>
      <c r="R88" s="90">
        <f t="shared" si="75"/>
        <v>0</v>
      </c>
      <c r="S88" s="91">
        <f t="shared" si="76"/>
        <v>60691.72</v>
      </c>
      <c r="T88" s="92">
        <f t="shared" si="77"/>
        <v>60691.72</v>
      </c>
      <c r="U88" s="90">
        <f t="shared" si="78"/>
        <v>0</v>
      </c>
      <c r="V88" s="91">
        <f t="shared" si="79"/>
        <v>6148.0712359999998</v>
      </c>
      <c r="W88" s="92">
        <f t="shared" si="80"/>
        <v>6148.0712359999998</v>
      </c>
      <c r="X88" s="90">
        <f t="shared" si="81"/>
        <v>0</v>
      </c>
      <c r="Y88" s="91">
        <f t="shared" si="82"/>
        <v>54543.648763999998</v>
      </c>
      <c r="Z88" s="92">
        <f t="shared" si="83"/>
        <v>54543.648763999998</v>
      </c>
      <c r="AA88" s="90">
        <f t="shared" si="84"/>
        <v>0</v>
      </c>
      <c r="AB88" s="91">
        <f t="shared" si="85"/>
        <v>138556.53</v>
      </c>
      <c r="AC88" s="92">
        <f t="shared" si="86"/>
        <v>138556.53</v>
      </c>
      <c r="AD88" s="90">
        <f t="shared" si="87"/>
        <v>0</v>
      </c>
      <c r="AE88" s="91">
        <f t="shared" si="88"/>
        <v>14035.776489</v>
      </c>
      <c r="AF88" s="92">
        <f t="shared" si="89"/>
        <v>14035.776489</v>
      </c>
      <c r="AG88" s="90">
        <f t="shared" si="90"/>
        <v>0</v>
      </c>
      <c r="AH88" s="91">
        <f t="shared" si="91"/>
        <v>124520.753511</v>
      </c>
      <c r="AI88" s="91">
        <f t="shared" si="92"/>
        <v>124520.753511</v>
      </c>
      <c r="AJ88" s="7" t="s">
        <v>52</v>
      </c>
    </row>
    <row r="89" spans="1:36" outlineLevel="3" x14ac:dyDescent="0.25">
      <c r="A89" s="102" t="s">
        <v>98</v>
      </c>
      <c r="D89" s="10">
        <v>10.95</v>
      </c>
      <c r="N89" s="10">
        <f t="shared" si="73"/>
        <v>10.95</v>
      </c>
      <c r="O89" s="10">
        <f t="shared" si="74"/>
        <v>10.95</v>
      </c>
      <c r="P89" s="129"/>
      <c r="Q89" s="130">
        <v>0.1013</v>
      </c>
      <c r="R89" s="90">
        <f t="shared" si="75"/>
        <v>0</v>
      </c>
      <c r="S89" s="91">
        <f t="shared" si="76"/>
        <v>10.95</v>
      </c>
      <c r="T89" s="92">
        <f t="shared" si="77"/>
        <v>10.95</v>
      </c>
      <c r="U89" s="90">
        <f t="shared" si="78"/>
        <v>0</v>
      </c>
      <c r="V89" s="91">
        <f t="shared" si="79"/>
        <v>1.109235</v>
      </c>
      <c r="W89" s="92">
        <f t="shared" si="80"/>
        <v>1.109235</v>
      </c>
      <c r="X89" s="90">
        <f t="shared" si="81"/>
        <v>0</v>
      </c>
      <c r="Y89" s="91">
        <f t="shared" si="82"/>
        <v>9.8407649999999993</v>
      </c>
      <c r="Z89" s="92">
        <f t="shared" si="83"/>
        <v>9.8407649999999993</v>
      </c>
      <c r="AA89" s="90">
        <f t="shared" si="84"/>
        <v>0</v>
      </c>
      <c r="AB89" s="91">
        <f t="shared" si="85"/>
        <v>10.95</v>
      </c>
      <c r="AC89" s="92">
        <f t="shared" si="86"/>
        <v>10.95</v>
      </c>
      <c r="AD89" s="90">
        <f t="shared" si="87"/>
        <v>0</v>
      </c>
      <c r="AE89" s="91">
        <f t="shared" si="88"/>
        <v>1.109235</v>
      </c>
      <c r="AF89" s="92">
        <f t="shared" si="89"/>
        <v>1.109235</v>
      </c>
      <c r="AG89" s="90">
        <f t="shared" si="90"/>
        <v>0</v>
      </c>
      <c r="AH89" s="91">
        <f t="shared" si="91"/>
        <v>9.8407649999999993</v>
      </c>
      <c r="AI89" s="91">
        <f t="shared" si="92"/>
        <v>9.8407649999999993</v>
      </c>
      <c r="AJ89" s="7" t="s">
        <v>52</v>
      </c>
    </row>
    <row r="90" spans="1:36" outlineLevel="3" x14ac:dyDescent="0.25">
      <c r="A90" s="102" t="s">
        <v>98</v>
      </c>
      <c r="D90" s="10">
        <v>1050</v>
      </c>
      <c r="N90" s="10">
        <f t="shared" si="73"/>
        <v>1050</v>
      </c>
      <c r="O90" s="10">
        <f t="shared" si="74"/>
        <v>1050</v>
      </c>
      <c r="P90" s="129"/>
      <c r="Q90" s="130">
        <v>0.1013</v>
      </c>
      <c r="R90" s="90">
        <f t="shared" si="75"/>
        <v>0</v>
      </c>
      <c r="S90" s="91">
        <f t="shared" si="76"/>
        <v>1050</v>
      </c>
      <c r="T90" s="92">
        <f t="shared" si="77"/>
        <v>1050</v>
      </c>
      <c r="U90" s="90">
        <f t="shared" si="78"/>
        <v>0</v>
      </c>
      <c r="V90" s="91">
        <f t="shared" si="79"/>
        <v>106.36499999999999</v>
      </c>
      <c r="W90" s="92">
        <f t="shared" si="80"/>
        <v>106.36499999999999</v>
      </c>
      <c r="X90" s="90">
        <f t="shared" si="81"/>
        <v>0</v>
      </c>
      <c r="Y90" s="91">
        <f t="shared" si="82"/>
        <v>943.63499999999999</v>
      </c>
      <c r="Z90" s="92">
        <f t="shared" si="83"/>
        <v>943.63499999999999</v>
      </c>
      <c r="AA90" s="90">
        <f t="shared" si="84"/>
        <v>0</v>
      </c>
      <c r="AB90" s="91">
        <f t="shared" si="85"/>
        <v>1050</v>
      </c>
      <c r="AC90" s="92">
        <f t="shared" si="86"/>
        <v>1050</v>
      </c>
      <c r="AD90" s="90">
        <f t="shared" si="87"/>
        <v>0</v>
      </c>
      <c r="AE90" s="91">
        <f t="shared" si="88"/>
        <v>106.36499999999999</v>
      </c>
      <c r="AF90" s="92">
        <f t="shared" si="89"/>
        <v>106.36499999999999</v>
      </c>
      <c r="AG90" s="90">
        <f t="shared" si="90"/>
        <v>0</v>
      </c>
      <c r="AH90" s="91">
        <f t="shared" si="91"/>
        <v>943.63499999999999</v>
      </c>
      <c r="AI90" s="91">
        <f t="shared" si="92"/>
        <v>943.63499999999999</v>
      </c>
      <c r="AJ90" s="7" t="s">
        <v>52</v>
      </c>
    </row>
    <row r="91" spans="1:36" outlineLevel="3" x14ac:dyDescent="0.25">
      <c r="A91" s="102" t="s">
        <v>98</v>
      </c>
      <c r="B91" s="10">
        <v>249.2</v>
      </c>
      <c r="C91" s="10">
        <v>377.53</v>
      </c>
      <c r="D91" s="10">
        <v>244.08</v>
      </c>
      <c r="N91" s="10">
        <f t="shared" si="73"/>
        <v>244.08</v>
      </c>
      <c r="O91" s="10">
        <f t="shared" si="74"/>
        <v>870.81000000000006</v>
      </c>
      <c r="P91" s="129"/>
      <c r="Q91" s="130">
        <v>0.1013</v>
      </c>
      <c r="R91" s="90">
        <f t="shared" si="75"/>
        <v>0</v>
      </c>
      <c r="S91" s="91">
        <f t="shared" si="76"/>
        <v>244.08</v>
      </c>
      <c r="T91" s="92">
        <f t="shared" si="77"/>
        <v>244.08</v>
      </c>
      <c r="U91" s="90">
        <f t="shared" si="78"/>
        <v>0</v>
      </c>
      <c r="V91" s="91">
        <f t="shared" si="79"/>
        <v>24.725304000000001</v>
      </c>
      <c r="W91" s="92">
        <f t="shared" si="80"/>
        <v>24.725304000000001</v>
      </c>
      <c r="X91" s="90">
        <f t="shared" si="81"/>
        <v>0</v>
      </c>
      <c r="Y91" s="91">
        <f t="shared" si="82"/>
        <v>219.35469600000002</v>
      </c>
      <c r="Z91" s="92">
        <f t="shared" si="83"/>
        <v>219.35469600000002</v>
      </c>
      <c r="AA91" s="90">
        <f t="shared" si="84"/>
        <v>0</v>
      </c>
      <c r="AB91" s="91">
        <f t="shared" si="85"/>
        <v>870.81000000000006</v>
      </c>
      <c r="AC91" s="92">
        <f t="shared" si="86"/>
        <v>870.81000000000006</v>
      </c>
      <c r="AD91" s="90">
        <f t="shared" si="87"/>
        <v>0</v>
      </c>
      <c r="AE91" s="91">
        <f t="shared" si="88"/>
        <v>88.213053000000002</v>
      </c>
      <c r="AF91" s="92">
        <f t="shared" si="89"/>
        <v>88.213053000000002</v>
      </c>
      <c r="AG91" s="90">
        <f t="shared" si="90"/>
        <v>0</v>
      </c>
      <c r="AH91" s="91">
        <f t="shared" si="91"/>
        <v>782.596947</v>
      </c>
      <c r="AI91" s="91">
        <f t="shared" si="92"/>
        <v>782.596947</v>
      </c>
      <c r="AJ91" s="7" t="s">
        <v>52</v>
      </c>
    </row>
    <row r="92" spans="1:36" outlineLevel="3" x14ac:dyDescent="0.25">
      <c r="A92" s="102" t="s">
        <v>98</v>
      </c>
      <c r="B92" s="10">
        <v>11834.87</v>
      </c>
      <c r="C92" s="10">
        <v>5588.25</v>
      </c>
      <c r="D92" s="10">
        <v>3335.29</v>
      </c>
      <c r="N92" s="10">
        <f t="shared" si="73"/>
        <v>3335.29</v>
      </c>
      <c r="O92" s="10">
        <f t="shared" si="74"/>
        <v>20758.410000000003</v>
      </c>
      <c r="P92" s="129"/>
      <c r="Q92" s="130">
        <v>0.1013</v>
      </c>
      <c r="R92" s="90">
        <f t="shared" si="75"/>
        <v>0</v>
      </c>
      <c r="S92" s="91">
        <f t="shared" si="76"/>
        <v>3335.29</v>
      </c>
      <c r="T92" s="92">
        <f t="shared" si="77"/>
        <v>3335.29</v>
      </c>
      <c r="U92" s="90">
        <f t="shared" si="78"/>
        <v>0</v>
      </c>
      <c r="V92" s="91">
        <f t="shared" si="79"/>
        <v>337.86487699999998</v>
      </c>
      <c r="W92" s="92">
        <f t="shared" si="80"/>
        <v>337.86487699999998</v>
      </c>
      <c r="X92" s="90">
        <f t="shared" si="81"/>
        <v>0</v>
      </c>
      <c r="Y92" s="91">
        <f t="shared" si="82"/>
        <v>2997.425123</v>
      </c>
      <c r="Z92" s="92">
        <f t="shared" si="83"/>
        <v>2997.425123</v>
      </c>
      <c r="AA92" s="90">
        <f t="shared" si="84"/>
        <v>0</v>
      </c>
      <c r="AB92" s="91">
        <f t="shared" si="85"/>
        <v>20758.410000000003</v>
      </c>
      <c r="AC92" s="92">
        <f t="shared" si="86"/>
        <v>20758.410000000003</v>
      </c>
      <c r="AD92" s="90">
        <f t="shared" si="87"/>
        <v>0</v>
      </c>
      <c r="AE92" s="91">
        <f t="shared" si="88"/>
        <v>2102.8269330000003</v>
      </c>
      <c r="AF92" s="92">
        <f t="shared" si="89"/>
        <v>2102.8269330000003</v>
      </c>
      <c r="AG92" s="90">
        <f t="shared" si="90"/>
        <v>0</v>
      </c>
      <c r="AH92" s="91">
        <f t="shared" si="91"/>
        <v>18655.583067000003</v>
      </c>
      <c r="AI92" s="91">
        <f t="shared" si="92"/>
        <v>18655.583067000003</v>
      </c>
      <c r="AJ92" s="7" t="s">
        <v>52</v>
      </c>
    </row>
    <row r="93" spans="1:36" outlineLevel="3" x14ac:dyDescent="0.25">
      <c r="A93" s="102" t="s">
        <v>98</v>
      </c>
      <c r="B93" s="10">
        <v>109005.81</v>
      </c>
      <c r="C93" s="10">
        <v>93366.31</v>
      </c>
      <c r="D93" s="10">
        <v>101203.66</v>
      </c>
      <c r="N93" s="10">
        <f t="shared" si="73"/>
        <v>101203.66</v>
      </c>
      <c r="O93" s="10">
        <f t="shared" si="74"/>
        <v>303575.78000000003</v>
      </c>
      <c r="P93" s="129"/>
      <c r="Q93" s="130">
        <v>0.1013</v>
      </c>
      <c r="R93" s="90">
        <f t="shared" si="75"/>
        <v>0</v>
      </c>
      <c r="S93" s="91">
        <f t="shared" si="76"/>
        <v>101203.66</v>
      </c>
      <c r="T93" s="92">
        <f t="shared" si="77"/>
        <v>101203.66</v>
      </c>
      <c r="U93" s="90">
        <f t="shared" si="78"/>
        <v>0</v>
      </c>
      <c r="V93" s="91">
        <f t="shared" si="79"/>
        <v>10251.930758</v>
      </c>
      <c r="W93" s="92">
        <f t="shared" si="80"/>
        <v>10251.930758</v>
      </c>
      <c r="X93" s="90">
        <f t="shared" si="81"/>
        <v>0</v>
      </c>
      <c r="Y93" s="91">
        <f t="shared" si="82"/>
        <v>90951.729242000001</v>
      </c>
      <c r="Z93" s="92">
        <f t="shared" si="83"/>
        <v>90951.729242000001</v>
      </c>
      <c r="AA93" s="90">
        <f t="shared" si="84"/>
        <v>0</v>
      </c>
      <c r="AB93" s="91">
        <f t="shared" si="85"/>
        <v>303575.78000000003</v>
      </c>
      <c r="AC93" s="92">
        <f t="shared" si="86"/>
        <v>303575.78000000003</v>
      </c>
      <c r="AD93" s="90">
        <f t="shared" si="87"/>
        <v>0</v>
      </c>
      <c r="AE93" s="91">
        <f t="shared" si="88"/>
        <v>30752.226514000002</v>
      </c>
      <c r="AF93" s="92">
        <f t="shared" si="89"/>
        <v>30752.226514000002</v>
      </c>
      <c r="AG93" s="90">
        <f t="shared" si="90"/>
        <v>0</v>
      </c>
      <c r="AH93" s="91">
        <f t="shared" si="91"/>
        <v>272823.55348600005</v>
      </c>
      <c r="AI93" s="91">
        <f t="shared" si="92"/>
        <v>272823.55348600005</v>
      </c>
      <c r="AJ93" s="7" t="s">
        <v>52</v>
      </c>
    </row>
    <row r="94" spans="1:36" outlineLevel="3" x14ac:dyDescent="0.25">
      <c r="A94" s="102" t="s">
        <v>98</v>
      </c>
      <c r="B94" s="10">
        <v>13285.77</v>
      </c>
      <c r="C94" s="10">
        <v>9703.6200000000008</v>
      </c>
      <c r="D94" s="10">
        <v>18813.009999999998</v>
      </c>
      <c r="N94" s="10">
        <f t="shared" si="73"/>
        <v>18813.009999999998</v>
      </c>
      <c r="O94" s="10">
        <f t="shared" si="74"/>
        <v>41802.399999999994</v>
      </c>
      <c r="P94" s="129"/>
      <c r="Q94" s="130">
        <v>0.1013</v>
      </c>
      <c r="R94" s="90">
        <f t="shared" si="75"/>
        <v>0</v>
      </c>
      <c r="S94" s="91">
        <f t="shared" si="76"/>
        <v>18813.009999999998</v>
      </c>
      <c r="T94" s="92">
        <f t="shared" si="77"/>
        <v>18813.009999999998</v>
      </c>
      <c r="U94" s="90">
        <f t="shared" si="78"/>
        <v>0</v>
      </c>
      <c r="V94" s="91">
        <f t="shared" si="79"/>
        <v>1905.7579129999999</v>
      </c>
      <c r="W94" s="92">
        <f t="shared" si="80"/>
        <v>1905.7579129999999</v>
      </c>
      <c r="X94" s="90">
        <f t="shared" si="81"/>
        <v>0</v>
      </c>
      <c r="Y94" s="91">
        <f t="shared" si="82"/>
        <v>16907.252086999997</v>
      </c>
      <c r="Z94" s="92">
        <f t="shared" si="83"/>
        <v>16907.252086999997</v>
      </c>
      <c r="AA94" s="90">
        <f t="shared" si="84"/>
        <v>0</v>
      </c>
      <c r="AB94" s="91">
        <f t="shared" si="85"/>
        <v>41802.399999999994</v>
      </c>
      <c r="AC94" s="92">
        <f t="shared" si="86"/>
        <v>41802.399999999994</v>
      </c>
      <c r="AD94" s="90">
        <f t="shared" si="87"/>
        <v>0</v>
      </c>
      <c r="AE94" s="91">
        <f t="shared" si="88"/>
        <v>4234.5831199999993</v>
      </c>
      <c r="AF94" s="92">
        <f t="shared" si="89"/>
        <v>4234.5831199999993</v>
      </c>
      <c r="AG94" s="90">
        <f t="shared" si="90"/>
        <v>0</v>
      </c>
      <c r="AH94" s="91">
        <f t="shared" si="91"/>
        <v>37567.816879999998</v>
      </c>
      <c r="AI94" s="91">
        <f t="shared" si="92"/>
        <v>37567.816879999998</v>
      </c>
      <c r="AJ94" s="7" t="s">
        <v>52</v>
      </c>
    </row>
    <row r="95" spans="1:36" outlineLevel="3" x14ac:dyDescent="0.25">
      <c r="A95" s="102" t="s">
        <v>98</v>
      </c>
      <c r="B95" s="10">
        <v>168517.7</v>
      </c>
      <c r="C95" s="10">
        <v>181776</v>
      </c>
      <c r="D95" s="10">
        <v>186559.6</v>
      </c>
      <c r="N95" s="10">
        <f t="shared" si="73"/>
        <v>186559.6</v>
      </c>
      <c r="O95" s="10">
        <f t="shared" si="74"/>
        <v>536853.30000000005</v>
      </c>
      <c r="P95" s="129"/>
      <c r="Q95" s="130">
        <v>0.1013</v>
      </c>
      <c r="R95" s="90">
        <f t="shared" si="75"/>
        <v>0</v>
      </c>
      <c r="S95" s="91">
        <f t="shared" si="76"/>
        <v>186559.6</v>
      </c>
      <c r="T95" s="92">
        <f t="shared" si="77"/>
        <v>186559.6</v>
      </c>
      <c r="U95" s="90">
        <f t="shared" si="78"/>
        <v>0</v>
      </c>
      <c r="V95" s="91">
        <f t="shared" si="79"/>
        <v>18898.48748</v>
      </c>
      <c r="W95" s="92">
        <f t="shared" si="80"/>
        <v>18898.48748</v>
      </c>
      <c r="X95" s="90">
        <f t="shared" si="81"/>
        <v>0</v>
      </c>
      <c r="Y95" s="91">
        <f t="shared" si="82"/>
        <v>167661.11252</v>
      </c>
      <c r="Z95" s="92">
        <f t="shared" si="83"/>
        <v>167661.11252</v>
      </c>
      <c r="AA95" s="90">
        <f t="shared" si="84"/>
        <v>0</v>
      </c>
      <c r="AB95" s="91">
        <f t="shared" si="85"/>
        <v>536853.30000000005</v>
      </c>
      <c r="AC95" s="92">
        <f t="shared" si="86"/>
        <v>536853.30000000005</v>
      </c>
      <c r="AD95" s="90">
        <f t="shared" si="87"/>
        <v>0</v>
      </c>
      <c r="AE95" s="91">
        <f t="shared" si="88"/>
        <v>54383.239290000005</v>
      </c>
      <c r="AF95" s="92">
        <f t="shared" si="89"/>
        <v>54383.239290000005</v>
      </c>
      <c r="AG95" s="90">
        <f t="shared" si="90"/>
        <v>0</v>
      </c>
      <c r="AH95" s="91">
        <f t="shared" si="91"/>
        <v>482470.06071000005</v>
      </c>
      <c r="AI95" s="91">
        <f t="shared" si="92"/>
        <v>482470.06071000005</v>
      </c>
      <c r="AJ95" s="7" t="s">
        <v>52</v>
      </c>
    </row>
    <row r="96" spans="1:36" outlineLevel="3" x14ac:dyDescent="0.25">
      <c r="A96" s="102" t="s">
        <v>98</v>
      </c>
      <c r="B96" s="10">
        <v>540.07000000000005</v>
      </c>
      <c r="N96" s="10">
        <f t="shared" si="73"/>
        <v>0</v>
      </c>
      <c r="O96" s="10">
        <f t="shared" si="74"/>
        <v>540.07000000000005</v>
      </c>
      <c r="P96" s="129"/>
      <c r="Q96" s="130">
        <v>0.1013</v>
      </c>
      <c r="R96" s="90">
        <f t="shared" si="75"/>
        <v>0</v>
      </c>
      <c r="S96" s="91">
        <f t="shared" si="76"/>
        <v>0</v>
      </c>
      <c r="T96" s="92">
        <f t="shared" si="77"/>
        <v>0</v>
      </c>
      <c r="U96" s="90">
        <f t="shared" si="78"/>
        <v>0</v>
      </c>
      <c r="V96" s="91">
        <f t="shared" si="79"/>
        <v>0</v>
      </c>
      <c r="W96" s="92">
        <f t="shared" si="80"/>
        <v>0</v>
      </c>
      <c r="X96" s="90">
        <f t="shared" si="81"/>
        <v>0</v>
      </c>
      <c r="Y96" s="91">
        <f t="shared" si="82"/>
        <v>0</v>
      </c>
      <c r="Z96" s="92">
        <f t="shared" si="83"/>
        <v>0</v>
      </c>
      <c r="AA96" s="90">
        <f t="shared" si="84"/>
        <v>0</v>
      </c>
      <c r="AB96" s="91">
        <f t="shared" si="85"/>
        <v>540.07000000000005</v>
      </c>
      <c r="AC96" s="92">
        <f t="shared" si="86"/>
        <v>540.07000000000005</v>
      </c>
      <c r="AD96" s="90">
        <f t="shared" si="87"/>
        <v>0</v>
      </c>
      <c r="AE96" s="91">
        <f t="shared" si="88"/>
        <v>54.709091000000008</v>
      </c>
      <c r="AF96" s="92">
        <f t="shared" si="89"/>
        <v>54.709091000000008</v>
      </c>
      <c r="AG96" s="90">
        <f t="shared" si="90"/>
        <v>0</v>
      </c>
      <c r="AH96" s="91">
        <f t="shared" si="91"/>
        <v>485.36090900000005</v>
      </c>
      <c r="AI96" s="91">
        <f t="shared" si="92"/>
        <v>485.36090900000005</v>
      </c>
      <c r="AJ96" s="7" t="s">
        <v>52</v>
      </c>
    </row>
    <row r="97" spans="1:36" outlineLevel="3" x14ac:dyDescent="0.25">
      <c r="A97" s="102" t="s">
        <v>98</v>
      </c>
      <c r="B97" s="10">
        <v>1477.38</v>
      </c>
      <c r="C97" s="10">
        <v>1680.03</v>
      </c>
      <c r="D97" s="10">
        <v>1711.72</v>
      </c>
      <c r="N97" s="10">
        <f t="shared" si="73"/>
        <v>1711.72</v>
      </c>
      <c r="O97" s="10">
        <f t="shared" si="74"/>
        <v>4869.13</v>
      </c>
      <c r="P97" s="129"/>
      <c r="Q97" s="130">
        <v>0.1013</v>
      </c>
      <c r="R97" s="90">
        <f t="shared" si="75"/>
        <v>0</v>
      </c>
      <c r="S97" s="91">
        <f t="shared" si="76"/>
        <v>1711.72</v>
      </c>
      <c r="T97" s="92">
        <f t="shared" si="77"/>
        <v>1711.72</v>
      </c>
      <c r="U97" s="90">
        <f t="shared" si="78"/>
        <v>0</v>
      </c>
      <c r="V97" s="91">
        <f t="shared" si="79"/>
        <v>173.39723599999999</v>
      </c>
      <c r="W97" s="92">
        <f t="shared" si="80"/>
        <v>173.39723599999999</v>
      </c>
      <c r="X97" s="90">
        <f t="shared" si="81"/>
        <v>0</v>
      </c>
      <c r="Y97" s="91">
        <f t="shared" si="82"/>
        <v>1538.322764</v>
      </c>
      <c r="Z97" s="92">
        <f t="shared" si="83"/>
        <v>1538.322764</v>
      </c>
      <c r="AA97" s="90">
        <f t="shared" si="84"/>
        <v>0</v>
      </c>
      <c r="AB97" s="91">
        <f t="shared" si="85"/>
        <v>4869.13</v>
      </c>
      <c r="AC97" s="92">
        <f t="shared" si="86"/>
        <v>4869.13</v>
      </c>
      <c r="AD97" s="90">
        <f t="shared" si="87"/>
        <v>0</v>
      </c>
      <c r="AE97" s="91">
        <f t="shared" si="88"/>
        <v>493.24286900000004</v>
      </c>
      <c r="AF97" s="92">
        <f t="shared" si="89"/>
        <v>493.24286900000004</v>
      </c>
      <c r="AG97" s="90">
        <f t="shared" si="90"/>
        <v>0</v>
      </c>
      <c r="AH97" s="91">
        <f t="shared" si="91"/>
        <v>4375.8871310000004</v>
      </c>
      <c r="AI97" s="91">
        <f t="shared" si="92"/>
        <v>4375.8871310000004</v>
      </c>
      <c r="AJ97" s="7" t="s">
        <v>52</v>
      </c>
    </row>
    <row r="98" spans="1:36" outlineLevel="3" x14ac:dyDescent="0.25">
      <c r="A98" s="102" t="s">
        <v>98</v>
      </c>
      <c r="C98" s="10">
        <v>291.07</v>
      </c>
      <c r="N98" s="10">
        <f t="shared" si="73"/>
        <v>0</v>
      </c>
      <c r="O98" s="10">
        <f t="shared" si="74"/>
        <v>291.07</v>
      </c>
      <c r="P98" s="129"/>
      <c r="Q98" s="130">
        <v>0.1013</v>
      </c>
      <c r="R98" s="90">
        <f t="shared" si="75"/>
        <v>0</v>
      </c>
      <c r="S98" s="91">
        <f t="shared" si="76"/>
        <v>0</v>
      </c>
      <c r="T98" s="92">
        <f t="shared" si="77"/>
        <v>0</v>
      </c>
      <c r="U98" s="90">
        <f t="shared" si="78"/>
        <v>0</v>
      </c>
      <c r="V98" s="91">
        <f t="shared" si="79"/>
        <v>0</v>
      </c>
      <c r="W98" s="92">
        <f t="shared" si="80"/>
        <v>0</v>
      </c>
      <c r="X98" s="90">
        <f t="shared" si="81"/>
        <v>0</v>
      </c>
      <c r="Y98" s="91">
        <f t="shared" si="82"/>
        <v>0</v>
      </c>
      <c r="Z98" s="92">
        <f t="shared" si="83"/>
        <v>0</v>
      </c>
      <c r="AA98" s="90">
        <f t="shared" si="84"/>
        <v>0</v>
      </c>
      <c r="AB98" s="91">
        <f t="shared" si="85"/>
        <v>291.07</v>
      </c>
      <c r="AC98" s="92">
        <f t="shared" si="86"/>
        <v>291.07</v>
      </c>
      <c r="AD98" s="90">
        <f t="shared" si="87"/>
        <v>0</v>
      </c>
      <c r="AE98" s="91">
        <f t="shared" si="88"/>
        <v>29.485391</v>
      </c>
      <c r="AF98" s="92">
        <f t="shared" si="89"/>
        <v>29.485391</v>
      </c>
      <c r="AG98" s="90">
        <f t="shared" si="90"/>
        <v>0</v>
      </c>
      <c r="AH98" s="91">
        <f t="shared" si="91"/>
        <v>261.584609</v>
      </c>
      <c r="AI98" s="91">
        <f t="shared" si="92"/>
        <v>261.584609</v>
      </c>
      <c r="AJ98" s="7" t="s">
        <v>52</v>
      </c>
    </row>
    <row r="99" spans="1:36" outlineLevel="2" x14ac:dyDescent="0.25">
      <c r="A99" s="102"/>
      <c r="B99" s="108"/>
      <c r="C99" s="108"/>
      <c r="D99" s="108"/>
      <c r="E99" s="101"/>
      <c r="F99" s="101"/>
      <c r="G99" s="101"/>
      <c r="H99" s="101"/>
      <c r="I99" s="101"/>
      <c r="J99" s="101"/>
      <c r="K99" s="101"/>
      <c r="L99" s="101"/>
      <c r="M99" s="101"/>
      <c r="N99" s="108"/>
      <c r="O99" s="108"/>
      <c r="P99" s="129"/>
      <c r="Q99" s="130"/>
      <c r="R99" s="111">
        <f t="shared" ref="R99:Z99" si="93">SUBTOTAL(9,R84:R98)</f>
        <v>0</v>
      </c>
      <c r="S99" s="112">
        <f t="shared" si="93"/>
        <v>402278.23</v>
      </c>
      <c r="T99" s="113">
        <f t="shared" si="93"/>
        <v>402278.23</v>
      </c>
      <c r="U99" s="111">
        <f t="shared" si="93"/>
        <v>0</v>
      </c>
      <c r="V99" s="112">
        <f t="shared" si="93"/>
        <v>40750.784699000003</v>
      </c>
      <c r="W99" s="113">
        <f t="shared" si="93"/>
        <v>40750.784699000003</v>
      </c>
      <c r="X99" s="111">
        <f t="shared" si="93"/>
        <v>0</v>
      </c>
      <c r="Y99" s="112">
        <f t="shared" si="93"/>
        <v>361527.44530099997</v>
      </c>
      <c r="Z99" s="113">
        <f t="shared" si="93"/>
        <v>361527.44530099997</v>
      </c>
      <c r="AA99" s="111"/>
      <c r="AB99" s="112"/>
      <c r="AC99" s="113"/>
      <c r="AD99" s="111"/>
      <c r="AE99" s="112"/>
      <c r="AF99" s="113"/>
      <c r="AG99" s="111"/>
      <c r="AH99" s="112"/>
      <c r="AI99" s="112"/>
      <c r="AJ99" s="118" t="s">
        <v>268</v>
      </c>
    </row>
    <row r="100" spans="1:36" outlineLevel="3" x14ac:dyDescent="0.25">
      <c r="A100" s="102" t="s">
        <v>98</v>
      </c>
      <c r="D100" s="10">
        <v>171.19</v>
      </c>
      <c r="N100" s="10">
        <f t="shared" ref="N100:N107" si="94">D100</f>
        <v>171.19</v>
      </c>
      <c r="O100" s="10">
        <f t="shared" ref="O100:O107" si="95">SUM(B100:M100)</f>
        <v>171.19</v>
      </c>
      <c r="P100" s="129"/>
      <c r="Q100" s="130">
        <v>0.1086</v>
      </c>
      <c r="R100" s="90">
        <f t="shared" ref="R100:R107" si="96">IF(LEFT(AJ100,6)="Direct",N100,0)</f>
        <v>0</v>
      </c>
      <c r="S100" s="91">
        <f t="shared" ref="S100:S107" si="97">N100-R100</f>
        <v>171.19</v>
      </c>
      <c r="T100" s="92">
        <f t="shared" ref="T100:T107" si="98">R100+S100</f>
        <v>171.19</v>
      </c>
      <c r="U100" s="90">
        <f t="shared" ref="U100:U107" si="99">IF(LEFT(AJ100,9)="direct-wa", N100,0)</f>
        <v>0</v>
      </c>
      <c r="V100" s="91">
        <f t="shared" ref="V100:V107" si="100">IF(AJ100="direct-wa",0,N100*Q100)</f>
        <v>18.591234</v>
      </c>
      <c r="W100" s="92">
        <f t="shared" ref="W100:W107" si="101">U100+V100</f>
        <v>18.591234</v>
      </c>
      <c r="X100" s="90">
        <f t="shared" ref="X100:X107" si="102">IF(LEFT(AJ100,9)="direct-or",N100,0)</f>
        <v>0</v>
      </c>
      <c r="Y100" s="91">
        <f t="shared" ref="Y100:Y107" si="103">S100-V100</f>
        <v>152.59876600000001</v>
      </c>
      <c r="Z100" s="92">
        <f t="shared" ref="Z100:Z107" si="104">X100+Y100</f>
        <v>152.59876600000001</v>
      </c>
      <c r="AA100" s="90">
        <f t="shared" ref="AA100:AA107" si="105">IF(LEFT(AJ100,6)="Direct",O100,0)</f>
        <v>0</v>
      </c>
      <c r="AB100" s="91">
        <f t="shared" ref="AB100:AB107" si="106">O100-AA100</f>
        <v>171.19</v>
      </c>
      <c r="AC100" s="92">
        <f t="shared" ref="AC100:AC107" si="107">AA100+AB100</f>
        <v>171.19</v>
      </c>
      <c r="AD100" s="90">
        <f t="shared" ref="AD100:AD107" si="108">IF(LEFT(AJ100,9)="direct-wa", O100,0)</f>
        <v>0</v>
      </c>
      <c r="AE100" s="91">
        <f t="shared" ref="AE100:AE107" si="109">IF(AJ100="direct-wa",0,O100*Q100)</f>
        <v>18.591234</v>
      </c>
      <c r="AF100" s="92">
        <f t="shared" ref="AF100:AF107" si="110">AD100+AE100</f>
        <v>18.591234</v>
      </c>
      <c r="AG100" s="90">
        <f t="shared" ref="AG100:AG107" si="111">IF(LEFT(AJ100,9)="direct-or",O100,0)</f>
        <v>0</v>
      </c>
      <c r="AH100" s="91">
        <f t="shared" ref="AH100:AH107" si="112">AB100-AE100</f>
        <v>152.59876600000001</v>
      </c>
      <c r="AI100" s="91">
        <f t="shared" ref="AI100:AI107" si="113">AG100+AH100</f>
        <v>152.59876600000001</v>
      </c>
      <c r="AJ100" s="7" t="s">
        <v>60</v>
      </c>
    </row>
    <row r="101" spans="1:36" outlineLevel="3" x14ac:dyDescent="0.25">
      <c r="A101" s="102" t="s">
        <v>98</v>
      </c>
      <c r="B101" s="10">
        <v>93428.02</v>
      </c>
      <c r="C101" s="10">
        <v>84048.48</v>
      </c>
      <c r="D101" s="10">
        <v>82930.73</v>
      </c>
      <c r="N101" s="10">
        <f t="shared" si="94"/>
        <v>82930.73</v>
      </c>
      <c r="O101" s="10">
        <f t="shared" si="95"/>
        <v>260407.22999999998</v>
      </c>
      <c r="P101" s="129"/>
      <c r="Q101" s="130">
        <v>0.1086</v>
      </c>
      <c r="R101" s="90">
        <f t="shared" si="96"/>
        <v>0</v>
      </c>
      <c r="S101" s="91">
        <f t="shared" si="97"/>
        <v>82930.73</v>
      </c>
      <c r="T101" s="92">
        <f t="shared" si="98"/>
        <v>82930.73</v>
      </c>
      <c r="U101" s="90">
        <f t="shared" si="99"/>
        <v>0</v>
      </c>
      <c r="V101" s="91">
        <f t="shared" si="100"/>
        <v>9006.2772779999996</v>
      </c>
      <c r="W101" s="92">
        <f t="shared" si="101"/>
        <v>9006.2772779999996</v>
      </c>
      <c r="X101" s="90">
        <f t="shared" si="102"/>
        <v>0</v>
      </c>
      <c r="Y101" s="91">
        <f t="shared" si="103"/>
        <v>73924.452722000002</v>
      </c>
      <c r="Z101" s="92">
        <f t="shared" si="104"/>
        <v>73924.452722000002</v>
      </c>
      <c r="AA101" s="90">
        <f t="shared" si="105"/>
        <v>0</v>
      </c>
      <c r="AB101" s="91">
        <f t="shared" si="106"/>
        <v>260407.22999999998</v>
      </c>
      <c r="AC101" s="92">
        <f t="shared" si="107"/>
        <v>260407.22999999998</v>
      </c>
      <c r="AD101" s="90">
        <f t="shared" si="108"/>
        <v>0</v>
      </c>
      <c r="AE101" s="91">
        <f t="shared" si="109"/>
        <v>28280.225177999997</v>
      </c>
      <c r="AF101" s="92">
        <f t="shared" si="110"/>
        <v>28280.225177999997</v>
      </c>
      <c r="AG101" s="90">
        <f t="shared" si="111"/>
        <v>0</v>
      </c>
      <c r="AH101" s="91">
        <f t="shared" si="112"/>
        <v>232127.00482199999</v>
      </c>
      <c r="AI101" s="91">
        <f t="shared" si="113"/>
        <v>232127.00482199999</v>
      </c>
      <c r="AJ101" s="7" t="s">
        <v>60</v>
      </c>
    </row>
    <row r="102" spans="1:36" outlineLevel="3" x14ac:dyDescent="0.25">
      <c r="A102" s="102" t="s">
        <v>98</v>
      </c>
      <c r="B102" s="10">
        <v>0</v>
      </c>
      <c r="N102" s="10">
        <f t="shared" si="94"/>
        <v>0</v>
      </c>
      <c r="O102" s="10">
        <f t="shared" si="95"/>
        <v>0</v>
      </c>
      <c r="P102" s="129"/>
      <c r="Q102" s="130">
        <v>0.1086</v>
      </c>
      <c r="R102" s="90">
        <f t="shared" si="96"/>
        <v>0</v>
      </c>
      <c r="S102" s="91">
        <f t="shared" si="97"/>
        <v>0</v>
      </c>
      <c r="T102" s="92">
        <f t="shared" si="98"/>
        <v>0</v>
      </c>
      <c r="U102" s="90">
        <f t="shared" si="99"/>
        <v>0</v>
      </c>
      <c r="V102" s="91">
        <f t="shared" si="100"/>
        <v>0</v>
      </c>
      <c r="W102" s="92">
        <f t="shared" si="101"/>
        <v>0</v>
      </c>
      <c r="X102" s="90">
        <f t="shared" si="102"/>
        <v>0</v>
      </c>
      <c r="Y102" s="91">
        <f t="shared" si="103"/>
        <v>0</v>
      </c>
      <c r="Z102" s="92">
        <f t="shared" si="104"/>
        <v>0</v>
      </c>
      <c r="AA102" s="90">
        <f t="shared" si="105"/>
        <v>0</v>
      </c>
      <c r="AB102" s="91">
        <f t="shared" si="106"/>
        <v>0</v>
      </c>
      <c r="AC102" s="92">
        <f t="shared" si="107"/>
        <v>0</v>
      </c>
      <c r="AD102" s="90">
        <f t="shared" si="108"/>
        <v>0</v>
      </c>
      <c r="AE102" s="91">
        <f t="shared" si="109"/>
        <v>0</v>
      </c>
      <c r="AF102" s="92">
        <f t="shared" si="110"/>
        <v>0</v>
      </c>
      <c r="AG102" s="90">
        <f t="shared" si="111"/>
        <v>0</v>
      </c>
      <c r="AH102" s="91">
        <f t="shared" si="112"/>
        <v>0</v>
      </c>
      <c r="AI102" s="91">
        <f t="shared" si="113"/>
        <v>0</v>
      </c>
      <c r="AJ102" s="7" t="s">
        <v>60</v>
      </c>
    </row>
    <row r="103" spans="1:36" outlineLevel="3" x14ac:dyDescent="0.25">
      <c r="A103" s="102" t="s">
        <v>98</v>
      </c>
      <c r="B103" s="10">
        <v>12584.94</v>
      </c>
      <c r="C103" s="10">
        <v>10085.74</v>
      </c>
      <c r="D103" s="10">
        <v>22518.43</v>
      </c>
      <c r="N103" s="10">
        <f t="shared" si="94"/>
        <v>22518.43</v>
      </c>
      <c r="O103" s="10">
        <f t="shared" si="95"/>
        <v>45189.11</v>
      </c>
      <c r="P103" s="129"/>
      <c r="Q103" s="130">
        <v>0.1086</v>
      </c>
      <c r="R103" s="90">
        <f t="shared" si="96"/>
        <v>0</v>
      </c>
      <c r="S103" s="91">
        <f t="shared" si="97"/>
        <v>22518.43</v>
      </c>
      <c r="T103" s="92">
        <f t="shared" si="98"/>
        <v>22518.43</v>
      </c>
      <c r="U103" s="90">
        <f t="shared" si="99"/>
        <v>0</v>
      </c>
      <c r="V103" s="91">
        <f t="shared" si="100"/>
        <v>2445.5014980000001</v>
      </c>
      <c r="W103" s="92">
        <f t="shared" si="101"/>
        <v>2445.5014980000001</v>
      </c>
      <c r="X103" s="90">
        <f t="shared" si="102"/>
        <v>0</v>
      </c>
      <c r="Y103" s="91">
        <f t="shared" si="103"/>
        <v>20072.928501999999</v>
      </c>
      <c r="Z103" s="92">
        <f t="shared" si="104"/>
        <v>20072.928501999999</v>
      </c>
      <c r="AA103" s="90">
        <f t="shared" si="105"/>
        <v>0</v>
      </c>
      <c r="AB103" s="91">
        <f t="shared" si="106"/>
        <v>45189.11</v>
      </c>
      <c r="AC103" s="92">
        <f t="shared" si="107"/>
        <v>45189.11</v>
      </c>
      <c r="AD103" s="90">
        <f t="shared" si="108"/>
        <v>0</v>
      </c>
      <c r="AE103" s="91">
        <f t="shared" si="109"/>
        <v>4907.5373460000001</v>
      </c>
      <c r="AF103" s="92">
        <f t="shared" si="110"/>
        <v>4907.5373460000001</v>
      </c>
      <c r="AG103" s="90">
        <f t="shared" si="111"/>
        <v>0</v>
      </c>
      <c r="AH103" s="91">
        <f t="shared" si="112"/>
        <v>40281.572654000003</v>
      </c>
      <c r="AI103" s="91">
        <f t="shared" si="113"/>
        <v>40281.572654000003</v>
      </c>
      <c r="AJ103" s="7" t="s">
        <v>60</v>
      </c>
    </row>
    <row r="104" spans="1:36" outlineLevel="3" x14ac:dyDescent="0.25">
      <c r="A104" s="102" t="s">
        <v>98</v>
      </c>
      <c r="B104" s="10">
        <v>161.68</v>
      </c>
      <c r="C104" s="10">
        <v>790.04</v>
      </c>
      <c r="D104" s="10">
        <v>64.67</v>
      </c>
      <c r="N104" s="10">
        <f t="shared" si="94"/>
        <v>64.67</v>
      </c>
      <c r="O104" s="10">
        <f t="shared" si="95"/>
        <v>1016.39</v>
      </c>
      <c r="P104" s="129"/>
      <c r="Q104" s="130">
        <v>0.1086</v>
      </c>
      <c r="R104" s="90">
        <f t="shared" si="96"/>
        <v>0</v>
      </c>
      <c r="S104" s="91">
        <f t="shared" si="97"/>
        <v>64.67</v>
      </c>
      <c r="T104" s="92">
        <f t="shared" si="98"/>
        <v>64.67</v>
      </c>
      <c r="U104" s="90">
        <f t="shared" si="99"/>
        <v>0</v>
      </c>
      <c r="V104" s="91">
        <f t="shared" si="100"/>
        <v>7.0231620000000001</v>
      </c>
      <c r="W104" s="92">
        <f t="shared" si="101"/>
        <v>7.0231620000000001</v>
      </c>
      <c r="X104" s="90">
        <f t="shared" si="102"/>
        <v>0</v>
      </c>
      <c r="Y104" s="91">
        <f t="shared" si="103"/>
        <v>57.646838000000002</v>
      </c>
      <c r="Z104" s="92">
        <f t="shared" si="104"/>
        <v>57.646838000000002</v>
      </c>
      <c r="AA104" s="90">
        <f t="shared" si="105"/>
        <v>0</v>
      </c>
      <c r="AB104" s="91">
        <f t="shared" si="106"/>
        <v>1016.39</v>
      </c>
      <c r="AC104" s="92">
        <f t="shared" si="107"/>
        <v>1016.39</v>
      </c>
      <c r="AD104" s="90">
        <f t="shared" si="108"/>
        <v>0</v>
      </c>
      <c r="AE104" s="91">
        <f t="shared" si="109"/>
        <v>110.379954</v>
      </c>
      <c r="AF104" s="92">
        <f t="shared" si="110"/>
        <v>110.379954</v>
      </c>
      <c r="AG104" s="90">
        <f t="shared" si="111"/>
        <v>0</v>
      </c>
      <c r="AH104" s="91">
        <f t="shared" si="112"/>
        <v>906.01004599999999</v>
      </c>
      <c r="AI104" s="91">
        <f t="shared" si="113"/>
        <v>906.01004599999999</v>
      </c>
      <c r="AJ104" s="7" t="s">
        <v>60</v>
      </c>
    </row>
    <row r="105" spans="1:36" outlineLevel="3" x14ac:dyDescent="0.25">
      <c r="A105" s="102" t="s">
        <v>98</v>
      </c>
      <c r="B105" s="10">
        <v>608.46</v>
      </c>
      <c r="N105" s="10">
        <f t="shared" si="94"/>
        <v>0</v>
      </c>
      <c r="O105" s="10">
        <f t="shared" si="95"/>
        <v>608.46</v>
      </c>
      <c r="P105" s="129"/>
      <c r="Q105" s="130">
        <v>0.1086</v>
      </c>
      <c r="R105" s="90">
        <f t="shared" si="96"/>
        <v>0</v>
      </c>
      <c r="S105" s="91">
        <f t="shared" si="97"/>
        <v>0</v>
      </c>
      <c r="T105" s="92">
        <f t="shared" si="98"/>
        <v>0</v>
      </c>
      <c r="U105" s="90">
        <f t="shared" si="99"/>
        <v>0</v>
      </c>
      <c r="V105" s="91">
        <f t="shared" si="100"/>
        <v>0</v>
      </c>
      <c r="W105" s="92">
        <f t="shared" si="101"/>
        <v>0</v>
      </c>
      <c r="X105" s="90">
        <f t="shared" si="102"/>
        <v>0</v>
      </c>
      <c r="Y105" s="91">
        <f t="shared" si="103"/>
        <v>0</v>
      </c>
      <c r="Z105" s="92">
        <f t="shared" si="104"/>
        <v>0</v>
      </c>
      <c r="AA105" s="90">
        <f t="shared" si="105"/>
        <v>0</v>
      </c>
      <c r="AB105" s="91">
        <f t="shared" si="106"/>
        <v>608.46</v>
      </c>
      <c r="AC105" s="92">
        <f t="shared" si="107"/>
        <v>608.46</v>
      </c>
      <c r="AD105" s="90">
        <f t="shared" si="108"/>
        <v>0</v>
      </c>
      <c r="AE105" s="91">
        <f t="shared" si="109"/>
        <v>66.078755999999998</v>
      </c>
      <c r="AF105" s="92">
        <f t="shared" si="110"/>
        <v>66.078755999999998</v>
      </c>
      <c r="AG105" s="90">
        <f t="shared" si="111"/>
        <v>0</v>
      </c>
      <c r="AH105" s="91">
        <f t="shared" si="112"/>
        <v>542.38124400000004</v>
      </c>
      <c r="AI105" s="91">
        <f t="shared" si="113"/>
        <v>542.38124400000004</v>
      </c>
      <c r="AJ105" s="7" t="s">
        <v>60</v>
      </c>
    </row>
    <row r="106" spans="1:36" outlineLevel="3" x14ac:dyDescent="0.25">
      <c r="A106" s="102" t="s">
        <v>98</v>
      </c>
      <c r="B106" s="10">
        <v>3054.37</v>
      </c>
      <c r="C106" s="10">
        <v>-5887.21</v>
      </c>
      <c r="D106" s="10">
        <v>559.09</v>
      </c>
      <c r="N106" s="10">
        <f t="shared" si="94"/>
        <v>559.09</v>
      </c>
      <c r="O106" s="10">
        <f t="shared" si="95"/>
        <v>-2273.75</v>
      </c>
      <c r="P106" s="129"/>
      <c r="Q106" s="130">
        <v>0.1086</v>
      </c>
      <c r="R106" s="90">
        <f t="shared" si="96"/>
        <v>0</v>
      </c>
      <c r="S106" s="91">
        <f t="shared" si="97"/>
        <v>559.09</v>
      </c>
      <c r="T106" s="92">
        <f t="shared" si="98"/>
        <v>559.09</v>
      </c>
      <c r="U106" s="90">
        <f t="shared" si="99"/>
        <v>0</v>
      </c>
      <c r="V106" s="91">
        <f t="shared" si="100"/>
        <v>60.717174000000007</v>
      </c>
      <c r="W106" s="92">
        <f t="shared" si="101"/>
        <v>60.717174000000007</v>
      </c>
      <c r="X106" s="90">
        <f t="shared" si="102"/>
        <v>0</v>
      </c>
      <c r="Y106" s="91">
        <f t="shared" si="103"/>
        <v>498.37282600000003</v>
      </c>
      <c r="Z106" s="92">
        <f t="shared" si="104"/>
        <v>498.37282600000003</v>
      </c>
      <c r="AA106" s="90">
        <f t="shared" si="105"/>
        <v>0</v>
      </c>
      <c r="AB106" s="91">
        <f t="shared" si="106"/>
        <v>-2273.75</v>
      </c>
      <c r="AC106" s="92">
        <f t="shared" si="107"/>
        <v>-2273.75</v>
      </c>
      <c r="AD106" s="90">
        <f t="shared" si="108"/>
        <v>0</v>
      </c>
      <c r="AE106" s="91">
        <f t="shared" si="109"/>
        <v>-246.92925</v>
      </c>
      <c r="AF106" s="92">
        <f t="shared" si="110"/>
        <v>-246.92925</v>
      </c>
      <c r="AG106" s="90">
        <f t="shared" si="111"/>
        <v>0</v>
      </c>
      <c r="AH106" s="91">
        <f t="shared" si="112"/>
        <v>-2026.8207500000001</v>
      </c>
      <c r="AI106" s="91">
        <f t="shared" si="113"/>
        <v>-2026.8207500000001</v>
      </c>
      <c r="AJ106" s="7" t="s">
        <v>60</v>
      </c>
    </row>
    <row r="107" spans="1:36" outlineLevel="3" x14ac:dyDescent="0.25">
      <c r="A107" s="102" t="s">
        <v>98</v>
      </c>
      <c r="B107" s="10">
        <v>225052.53</v>
      </c>
      <c r="C107" s="10">
        <v>235059.43</v>
      </c>
      <c r="D107" s="10">
        <v>330819.83</v>
      </c>
      <c r="N107" s="10">
        <f t="shared" si="94"/>
        <v>330819.83</v>
      </c>
      <c r="O107" s="10">
        <f t="shared" si="95"/>
        <v>790931.79</v>
      </c>
      <c r="P107" s="129"/>
      <c r="Q107" s="130">
        <v>0.1086</v>
      </c>
      <c r="R107" s="90">
        <f t="shared" si="96"/>
        <v>0</v>
      </c>
      <c r="S107" s="91">
        <f t="shared" si="97"/>
        <v>330819.83</v>
      </c>
      <c r="T107" s="92">
        <f t="shared" si="98"/>
        <v>330819.83</v>
      </c>
      <c r="U107" s="90">
        <f t="shared" si="99"/>
        <v>0</v>
      </c>
      <c r="V107" s="91">
        <f t="shared" si="100"/>
        <v>35927.033538000003</v>
      </c>
      <c r="W107" s="92">
        <f t="shared" si="101"/>
        <v>35927.033538000003</v>
      </c>
      <c r="X107" s="90">
        <f t="shared" si="102"/>
        <v>0</v>
      </c>
      <c r="Y107" s="91">
        <f t="shared" si="103"/>
        <v>294892.796462</v>
      </c>
      <c r="Z107" s="92">
        <f t="shared" si="104"/>
        <v>294892.796462</v>
      </c>
      <c r="AA107" s="90">
        <f t="shared" si="105"/>
        <v>0</v>
      </c>
      <c r="AB107" s="91">
        <f t="shared" si="106"/>
        <v>790931.79</v>
      </c>
      <c r="AC107" s="92">
        <f t="shared" si="107"/>
        <v>790931.79</v>
      </c>
      <c r="AD107" s="90">
        <f t="shared" si="108"/>
        <v>0</v>
      </c>
      <c r="AE107" s="91">
        <f t="shared" si="109"/>
        <v>85895.192394000012</v>
      </c>
      <c r="AF107" s="92">
        <f t="shared" si="110"/>
        <v>85895.192394000012</v>
      </c>
      <c r="AG107" s="90">
        <f t="shared" si="111"/>
        <v>0</v>
      </c>
      <c r="AH107" s="91">
        <f t="shared" si="112"/>
        <v>705036.59760600002</v>
      </c>
      <c r="AI107" s="91">
        <f t="shared" si="113"/>
        <v>705036.59760600002</v>
      </c>
      <c r="AJ107" s="7" t="s">
        <v>60</v>
      </c>
    </row>
    <row r="108" spans="1:36" outlineLevel="2" x14ac:dyDescent="0.25">
      <c r="A108" s="102"/>
      <c r="B108" s="108"/>
      <c r="C108" s="108"/>
      <c r="D108" s="108"/>
      <c r="E108" s="101"/>
      <c r="F108" s="101"/>
      <c r="G108" s="101"/>
      <c r="H108" s="101"/>
      <c r="I108" s="101"/>
      <c r="J108" s="101"/>
      <c r="K108" s="101"/>
      <c r="L108" s="101"/>
      <c r="M108" s="101"/>
      <c r="N108" s="108"/>
      <c r="O108" s="108"/>
      <c r="P108" s="129"/>
      <c r="Q108" s="130"/>
      <c r="R108" s="111">
        <f t="shared" ref="R108:Z108" si="114">SUBTOTAL(9,R100:R107)</f>
        <v>0</v>
      </c>
      <c r="S108" s="112">
        <f t="shared" si="114"/>
        <v>437063.94</v>
      </c>
      <c r="T108" s="113">
        <f t="shared" si="114"/>
        <v>437063.94</v>
      </c>
      <c r="U108" s="111">
        <f t="shared" si="114"/>
        <v>0</v>
      </c>
      <c r="V108" s="112">
        <f t="shared" si="114"/>
        <v>47465.143884000005</v>
      </c>
      <c r="W108" s="113">
        <f t="shared" si="114"/>
        <v>47465.143884000005</v>
      </c>
      <c r="X108" s="111">
        <f t="shared" si="114"/>
        <v>0</v>
      </c>
      <c r="Y108" s="112">
        <f t="shared" si="114"/>
        <v>389598.79611599998</v>
      </c>
      <c r="Z108" s="113">
        <f t="shared" si="114"/>
        <v>389598.79611599998</v>
      </c>
      <c r="AA108" s="111"/>
      <c r="AB108" s="112"/>
      <c r="AC108" s="113"/>
      <c r="AD108" s="111"/>
      <c r="AE108" s="112"/>
      <c r="AF108" s="113"/>
      <c r="AG108" s="111"/>
      <c r="AH108" s="112"/>
      <c r="AI108" s="112"/>
      <c r="AJ108" s="118" t="s">
        <v>266</v>
      </c>
    </row>
    <row r="109" spans="1:36" outlineLevel="3" x14ac:dyDescent="0.25">
      <c r="A109" s="102" t="s">
        <v>98</v>
      </c>
      <c r="B109" s="10">
        <v>3354.22</v>
      </c>
      <c r="C109" s="10">
        <v>-1684.63</v>
      </c>
      <c r="D109" s="10">
        <v>-1002.76</v>
      </c>
      <c r="N109" s="10">
        <f t="shared" ref="N109:N121" si="115">D109</f>
        <v>-1002.76</v>
      </c>
      <c r="O109" s="10">
        <f t="shared" ref="O109:O121" si="116">SUM(B109:M109)</f>
        <v>666.8299999999997</v>
      </c>
      <c r="P109" s="129"/>
      <c r="Q109" s="130">
        <v>0</v>
      </c>
      <c r="R109" s="90">
        <f t="shared" ref="R109:R121" si="117">IF(LEFT(AJ109,6)="Direct",N109,0)</f>
        <v>-1002.76</v>
      </c>
      <c r="S109" s="91">
        <f t="shared" ref="S109:S121" si="118">N109-R109</f>
        <v>0</v>
      </c>
      <c r="T109" s="92">
        <f t="shared" ref="T109:T121" si="119">R109+S109</f>
        <v>-1002.76</v>
      </c>
      <c r="U109" s="90">
        <f t="shared" ref="U109:U121" si="120">IF(LEFT(AJ109,9)="direct-wa", N109,0)</f>
        <v>0</v>
      </c>
      <c r="V109" s="91">
        <f t="shared" ref="V109:V121" si="121">IF(AJ109="direct-wa",0,N109*Q109)</f>
        <v>0</v>
      </c>
      <c r="W109" s="92">
        <f t="shared" ref="W109:W121" si="122">U109+V109</f>
        <v>0</v>
      </c>
      <c r="X109" s="90">
        <f t="shared" ref="X109:X121" si="123">IF(LEFT(AJ109,9)="direct-or",N109,0)</f>
        <v>-1002.76</v>
      </c>
      <c r="Y109" s="91">
        <f t="shared" ref="Y109:Y121" si="124">S109-V109</f>
        <v>0</v>
      </c>
      <c r="Z109" s="92">
        <f t="shared" ref="Z109:Z121" si="125">X109+Y109</f>
        <v>-1002.76</v>
      </c>
      <c r="AA109" s="90">
        <f t="shared" ref="AA109:AA121" si="126">IF(LEFT(AJ109,6)="Direct",O109,0)</f>
        <v>666.8299999999997</v>
      </c>
      <c r="AB109" s="91">
        <f t="shared" ref="AB109:AB121" si="127">O109-AA109</f>
        <v>0</v>
      </c>
      <c r="AC109" s="92">
        <f t="shared" ref="AC109:AC121" si="128">AA109+AB109</f>
        <v>666.8299999999997</v>
      </c>
      <c r="AD109" s="90">
        <f t="shared" ref="AD109:AD121" si="129">IF(LEFT(AJ109,9)="direct-wa", O109,0)</f>
        <v>0</v>
      </c>
      <c r="AE109" s="91">
        <f t="shared" ref="AE109:AE121" si="130">IF(AJ109="direct-wa",0,O109*Q109)</f>
        <v>0</v>
      </c>
      <c r="AF109" s="92">
        <f t="shared" ref="AF109:AF121" si="131">AD109+AE109</f>
        <v>0</v>
      </c>
      <c r="AG109" s="90">
        <f t="shared" ref="AG109:AG121" si="132">IF(LEFT(AJ109,9)="direct-or",O109,0)</f>
        <v>666.8299999999997</v>
      </c>
      <c r="AH109" s="91">
        <f t="shared" ref="AH109:AH121" si="133">AB109-AE109</f>
        <v>0</v>
      </c>
      <c r="AI109" s="91">
        <f t="shared" ref="AI109:AI121" si="134">AG109+AH109</f>
        <v>666.8299999999997</v>
      </c>
      <c r="AJ109" s="7" t="s">
        <v>61</v>
      </c>
    </row>
    <row r="110" spans="1:36" outlineLevel="3" x14ac:dyDescent="0.25">
      <c r="A110" s="102" t="s">
        <v>98</v>
      </c>
      <c r="B110" s="10">
        <v>2769.89</v>
      </c>
      <c r="C110" s="10">
        <v>208.68</v>
      </c>
      <c r="D110" s="10">
        <v>1109.31</v>
      </c>
      <c r="N110" s="10">
        <f t="shared" si="115"/>
        <v>1109.31</v>
      </c>
      <c r="O110" s="10">
        <f t="shared" si="116"/>
        <v>4087.8799999999997</v>
      </c>
      <c r="P110" s="129"/>
      <c r="Q110" s="130">
        <v>0</v>
      </c>
      <c r="R110" s="90">
        <f t="shared" si="117"/>
        <v>1109.31</v>
      </c>
      <c r="S110" s="91">
        <f t="shared" si="118"/>
        <v>0</v>
      </c>
      <c r="T110" s="92">
        <f t="shared" si="119"/>
        <v>1109.31</v>
      </c>
      <c r="U110" s="90">
        <f t="shared" si="120"/>
        <v>0</v>
      </c>
      <c r="V110" s="91">
        <f t="shared" si="121"/>
        <v>0</v>
      </c>
      <c r="W110" s="92">
        <f t="shared" si="122"/>
        <v>0</v>
      </c>
      <c r="X110" s="90">
        <f t="shared" si="123"/>
        <v>1109.31</v>
      </c>
      <c r="Y110" s="91">
        <f t="shared" si="124"/>
        <v>0</v>
      </c>
      <c r="Z110" s="92">
        <f t="shared" si="125"/>
        <v>1109.31</v>
      </c>
      <c r="AA110" s="90">
        <f t="shared" si="126"/>
        <v>4087.8799999999997</v>
      </c>
      <c r="AB110" s="91">
        <f t="shared" si="127"/>
        <v>0</v>
      </c>
      <c r="AC110" s="92">
        <f t="shared" si="128"/>
        <v>4087.8799999999997</v>
      </c>
      <c r="AD110" s="90">
        <f t="shared" si="129"/>
        <v>0</v>
      </c>
      <c r="AE110" s="91">
        <f t="shared" si="130"/>
        <v>0</v>
      </c>
      <c r="AF110" s="92">
        <f t="shared" si="131"/>
        <v>0</v>
      </c>
      <c r="AG110" s="90">
        <f t="shared" si="132"/>
        <v>4087.8799999999997</v>
      </c>
      <c r="AH110" s="91">
        <f t="shared" si="133"/>
        <v>0</v>
      </c>
      <c r="AI110" s="91">
        <f t="shared" si="134"/>
        <v>4087.8799999999997</v>
      </c>
      <c r="AJ110" s="7" t="s">
        <v>61</v>
      </c>
    </row>
    <row r="111" spans="1:36" outlineLevel="3" x14ac:dyDescent="0.25">
      <c r="A111" s="102" t="s">
        <v>98</v>
      </c>
      <c r="B111" s="10">
        <v>2324.94</v>
      </c>
      <c r="C111" s="10">
        <v>0</v>
      </c>
      <c r="D111" s="10">
        <v>68.56</v>
      </c>
      <c r="N111" s="10">
        <f t="shared" si="115"/>
        <v>68.56</v>
      </c>
      <c r="O111" s="10">
        <f t="shared" si="116"/>
        <v>2393.5</v>
      </c>
      <c r="P111" s="129"/>
      <c r="Q111" s="130">
        <v>0</v>
      </c>
      <c r="R111" s="90">
        <f t="shared" si="117"/>
        <v>68.56</v>
      </c>
      <c r="S111" s="91">
        <f t="shared" si="118"/>
        <v>0</v>
      </c>
      <c r="T111" s="92">
        <f t="shared" si="119"/>
        <v>68.56</v>
      </c>
      <c r="U111" s="90">
        <f t="shared" si="120"/>
        <v>0</v>
      </c>
      <c r="V111" s="91">
        <f t="shared" si="121"/>
        <v>0</v>
      </c>
      <c r="W111" s="92">
        <f t="shared" si="122"/>
        <v>0</v>
      </c>
      <c r="X111" s="90">
        <f t="shared" si="123"/>
        <v>68.56</v>
      </c>
      <c r="Y111" s="91">
        <f t="shared" si="124"/>
        <v>0</v>
      </c>
      <c r="Z111" s="92">
        <f t="shared" si="125"/>
        <v>68.56</v>
      </c>
      <c r="AA111" s="90">
        <f t="shared" si="126"/>
        <v>2393.5</v>
      </c>
      <c r="AB111" s="91">
        <f t="shared" si="127"/>
        <v>0</v>
      </c>
      <c r="AC111" s="92">
        <f t="shared" si="128"/>
        <v>2393.5</v>
      </c>
      <c r="AD111" s="90">
        <f t="shared" si="129"/>
        <v>0</v>
      </c>
      <c r="AE111" s="91">
        <f t="shared" si="130"/>
        <v>0</v>
      </c>
      <c r="AF111" s="92">
        <f t="shared" si="131"/>
        <v>0</v>
      </c>
      <c r="AG111" s="90">
        <f t="shared" si="132"/>
        <v>2393.5</v>
      </c>
      <c r="AH111" s="91">
        <f t="shared" si="133"/>
        <v>0</v>
      </c>
      <c r="AI111" s="91">
        <f t="shared" si="134"/>
        <v>2393.5</v>
      </c>
      <c r="AJ111" s="7" t="s">
        <v>61</v>
      </c>
    </row>
    <row r="112" spans="1:36" outlineLevel="3" x14ac:dyDescent="0.25">
      <c r="A112" s="102" t="s">
        <v>98</v>
      </c>
      <c r="B112" s="10">
        <v>9.9499999999999993</v>
      </c>
      <c r="D112" s="10">
        <v>73.05</v>
      </c>
      <c r="N112" s="10">
        <f t="shared" si="115"/>
        <v>73.05</v>
      </c>
      <c r="O112" s="10">
        <f t="shared" si="116"/>
        <v>83</v>
      </c>
      <c r="P112" s="129"/>
      <c r="Q112" s="130">
        <v>0</v>
      </c>
      <c r="R112" s="90">
        <f t="shared" si="117"/>
        <v>73.05</v>
      </c>
      <c r="S112" s="91">
        <f t="shared" si="118"/>
        <v>0</v>
      </c>
      <c r="T112" s="92">
        <f t="shared" si="119"/>
        <v>73.05</v>
      </c>
      <c r="U112" s="90">
        <f t="shared" si="120"/>
        <v>0</v>
      </c>
      <c r="V112" s="91">
        <f t="shared" si="121"/>
        <v>0</v>
      </c>
      <c r="W112" s="92">
        <f t="shared" si="122"/>
        <v>0</v>
      </c>
      <c r="X112" s="90">
        <f t="shared" si="123"/>
        <v>73.05</v>
      </c>
      <c r="Y112" s="91">
        <f t="shared" si="124"/>
        <v>0</v>
      </c>
      <c r="Z112" s="92">
        <f t="shared" si="125"/>
        <v>73.05</v>
      </c>
      <c r="AA112" s="90">
        <f t="shared" si="126"/>
        <v>83</v>
      </c>
      <c r="AB112" s="91">
        <f t="shared" si="127"/>
        <v>0</v>
      </c>
      <c r="AC112" s="92">
        <f t="shared" si="128"/>
        <v>83</v>
      </c>
      <c r="AD112" s="90">
        <f t="shared" si="129"/>
        <v>0</v>
      </c>
      <c r="AE112" s="91">
        <f t="shared" si="130"/>
        <v>0</v>
      </c>
      <c r="AF112" s="92">
        <f t="shared" si="131"/>
        <v>0</v>
      </c>
      <c r="AG112" s="90">
        <f t="shared" si="132"/>
        <v>83</v>
      </c>
      <c r="AH112" s="91">
        <f t="shared" si="133"/>
        <v>0</v>
      </c>
      <c r="AI112" s="91">
        <f t="shared" si="134"/>
        <v>83</v>
      </c>
      <c r="AJ112" s="7" t="s">
        <v>61</v>
      </c>
    </row>
    <row r="113" spans="1:36" outlineLevel="3" x14ac:dyDescent="0.25">
      <c r="A113" s="102" t="s">
        <v>98</v>
      </c>
      <c r="B113" s="10">
        <v>5244.49</v>
      </c>
      <c r="N113" s="10">
        <f t="shared" si="115"/>
        <v>0</v>
      </c>
      <c r="O113" s="10">
        <f t="shared" si="116"/>
        <v>5244.49</v>
      </c>
      <c r="P113" s="129"/>
      <c r="Q113" s="130">
        <v>0</v>
      </c>
      <c r="R113" s="90">
        <f t="shared" si="117"/>
        <v>0</v>
      </c>
      <c r="S113" s="91">
        <f t="shared" si="118"/>
        <v>0</v>
      </c>
      <c r="T113" s="92">
        <f t="shared" si="119"/>
        <v>0</v>
      </c>
      <c r="U113" s="90">
        <f t="shared" si="120"/>
        <v>0</v>
      </c>
      <c r="V113" s="91">
        <f t="shared" si="121"/>
        <v>0</v>
      </c>
      <c r="W113" s="92">
        <f t="shared" si="122"/>
        <v>0</v>
      </c>
      <c r="X113" s="90">
        <f t="shared" si="123"/>
        <v>0</v>
      </c>
      <c r="Y113" s="91">
        <f t="shared" si="124"/>
        <v>0</v>
      </c>
      <c r="Z113" s="92">
        <f t="shared" si="125"/>
        <v>0</v>
      </c>
      <c r="AA113" s="90">
        <f t="shared" si="126"/>
        <v>5244.49</v>
      </c>
      <c r="AB113" s="91">
        <f t="shared" si="127"/>
        <v>0</v>
      </c>
      <c r="AC113" s="92">
        <f t="shared" si="128"/>
        <v>5244.49</v>
      </c>
      <c r="AD113" s="90">
        <f t="shared" si="129"/>
        <v>0</v>
      </c>
      <c r="AE113" s="91">
        <f t="shared" si="130"/>
        <v>0</v>
      </c>
      <c r="AF113" s="92">
        <f t="shared" si="131"/>
        <v>0</v>
      </c>
      <c r="AG113" s="90">
        <f t="shared" si="132"/>
        <v>5244.49</v>
      </c>
      <c r="AH113" s="91">
        <f t="shared" si="133"/>
        <v>0</v>
      </c>
      <c r="AI113" s="91">
        <f t="shared" si="134"/>
        <v>5244.49</v>
      </c>
      <c r="AJ113" s="7" t="s">
        <v>61</v>
      </c>
    </row>
    <row r="114" spans="1:36" outlineLevel="3" x14ac:dyDescent="0.25">
      <c r="A114" s="102" t="s">
        <v>98</v>
      </c>
      <c r="B114" s="10">
        <v>-146.94</v>
      </c>
      <c r="C114" s="10">
        <v>1416.2</v>
      </c>
      <c r="D114" s="10">
        <v>-454.51</v>
      </c>
      <c r="N114" s="10">
        <f t="shared" si="115"/>
        <v>-454.51</v>
      </c>
      <c r="O114" s="10">
        <f t="shared" si="116"/>
        <v>814.75</v>
      </c>
      <c r="P114" s="129"/>
      <c r="Q114" s="130">
        <v>0</v>
      </c>
      <c r="R114" s="90">
        <f t="shared" si="117"/>
        <v>-454.51</v>
      </c>
      <c r="S114" s="91">
        <f t="shared" si="118"/>
        <v>0</v>
      </c>
      <c r="T114" s="92">
        <f t="shared" si="119"/>
        <v>-454.51</v>
      </c>
      <c r="U114" s="90">
        <f t="shared" si="120"/>
        <v>0</v>
      </c>
      <c r="V114" s="91">
        <f t="shared" si="121"/>
        <v>0</v>
      </c>
      <c r="W114" s="92">
        <f t="shared" si="122"/>
        <v>0</v>
      </c>
      <c r="X114" s="90">
        <f t="shared" si="123"/>
        <v>-454.51</v>
      </c>
      <c r="Y114" s="91">
        <f t="shared" si="124"/>
        <v>0</v>
      </c>
      <c r="Z114" s="92">
        <f t="shared" si="125"/>
        <v>-454.51</v>
      </c>
      <c r="AA114" s="90">
        <f t="shared" si="126"/>
        <v>814.75</v>
      </c>
      <c r="AB114" s="91">
        <f t="shared" si="127"/>
        <v>0</v>
      </c>
      <c r="AC114" s="92">
        <f t="shared" si="128"/>
        <v>814.75</v>
      </c>
      <c r="AD114" s="90">
        <f t="shared" si="129"/>
        <v>0</v>
      </c>
      <c r="AE114" s="91">
        <f t="shared" si="130"/>
        <v>0</v>
      </c>
      <c r="AF114" s="92">
        <f t="shared" si="131"/>
        <v>0</v>
      </c>
      <c r="AG114" s="90">
        <f t="shared" si="132"/>
        <v>814.75</v>
      </c>
      <c r="AH114" s="91">
        <f t="shared" si="133"/>
        <v>0</v>
      </c>
      <c r="AI114" s="91">
        <f t="shared" si="134"/>
        <v>814.75</v>
      </c>
      <c r="AJ114" s="7" t="s">
        <v>61</v>
      </c>
    </row>
    <row r="115" spans="1:36" outlineLevel="3" x14ac:dyDescent="0.25">
      <c r="A115" s="102" t="s">
        <v>98</v>
      </c>
      <c r="B115" s="10">
        <v>28662.37</v>
      </c>
      <c r="C115" s="10">
        <v>25008.09</v>
      </c>
      <c r="D115" s="10">
        <v>27633.15</v>
      </c>
      <c r="N115" s="10">
        <f t="shared" si="115"/>
        <v>27633.15</v>
      </c>
      <c r="O115" s="10">
        <f t="shared" si="116"/>
        <v>81303.61</v>
      </c>
      <c r="P115" s="129"/>
      <c r="Q115" s="130">
        <v>0</v>
      </c>
      <c r="R115" s="90">
        <f t="shared" si="117"/>
        <v>27633.15</v>
      </c>
      <c r="S115" s="91">
        <f t="shared" si="118"/>
        <v>0</v>
      </c>
      <c r="T115" s="92">
        <f t="shared" si="119"/>
        <v>27633.15</v>
      </c>
      <c r="U115" s="90">
        <f t="shared" si="120"/>
        <v>0</v>
      </c>
      <c r="V115" s="91">
        <f t="shared" si="121"/>
        <v>0</v>
      </c>
      <c r="W115" s="92">
        <f t="shared" si="122"/>
        <v>0</v>
      </c>
      <c r="X115" s="90">
        <f t="shared" si="123"/>
        <v>27633.15</v>
      </c>
      <c r="Y115" s="91">
        <f t="shared" si="124"/>
        <v>0</v>
      </c>
      <c r="Z115" s="92">
        <f t="shared" si="125"/>
        <v>27633.15</v>
      </c>
      <c r="AA115" s="90">
        <f t="shared" si="126"/>
        <v>81303.61</v>
      </c>
      <c r="AB115" s="91">
        <f t="shared" si="127"/>
        <v>0</v>
      </c>
      <c r="AC115" s="92">
        <f t="shared" si="128"/>
        <v>81303.61</v>
      </c>
      <c r="AD115" s="90">
        <f t="shared" si="129"/>
        <v>0</v>
      </c>
      <c r="AE115" s="91">
        <f t="shared" si="130"/>
        <v>0</v>
      </c>
      <c r="AF115" s="92">
        <f t="shared" si="131"/>
        <v>0</v>
      </c>
      <c r="AG115" s="90">
        <f t="shared" si="132"/>
        <v>81303.61</v>
      </c>
      <c r="AH115" s="91">
        <f t="shared" si="133"/>
        <v>0</v>
      </c>
      <c r="AI115" s="91">
        <f t="shared" si="134"/>
        <v>81303.61</v>
      </c>
      <c r="AJ115" s="7" t="s">
        <v>61</v>
      </c>
    </row>
    <row r="116" spans="1:36" outlineLevel="3" x14ac:dyDescent="0.25">
      <c r="A116" s="102" t="s">
        <v>98</v>
      </c>
      <c r="B116" s="10">
        <v>7868.37</v>
      </c>
      <c r="C116" s="10">
        <v>5757.09</v>
      </c>
      <c r="D116" s="10">
        <v>445.54</v>
      </c>
      <c r="N116" s="10">
        <f t="shared" si="115"/>
        <v>445.54</v>
      </c>
      <c r="O116" s="10">
        <f t="shared" si="116"/>
        <v>14071</v>
      </c>
      <c r="P116" s="129"/>
      <c r="Q116" s="130">
        <v>0</v>
      </c>
      <c r="R116" s="90">
        <f t="shared" si="117"/>
        <v>445.54</v>
      </c>
      <c r="S116" s="91">
        <f t="shared" si="118"/>
        <v>0</v>
      </c>
      <c r="T116" s="92">
        <f t="shared" si="119"/>
        <v>445.54</v>
      </c>
      <c r="U116" s="90">
        <f t="shared" si="120"/>
        <v>0</v>
      </c>
      <c r="V116" s="91">
        <f t="shared" si="121"/>
        <v>0</v>
      </c>
      <c r="W116" s="92">
        <f t="shared" si="122"/>
        <v>0</v>
      </c>
      <c r="X116" s="90">
        <f t="shared" si="123"/>
        <v>445.54</v>
      </c>
      <c r="Y116" s="91">
        <f t="shared" si="124"/>
        <v>0</v>
      </c>
      <c r="Z116" s="92">
        <f t="shared" si="125"/>
        <v>445.54</v>
      </c>
      <c r="AA116" s="90">
        <f t="shared" si="126"/>
        <v>14071</v>
      </c>
      <c r="AB116" s="91">
        <f t="shared" si="127"/>
        <v>0</v>
      </c>
      <c r="AC116" s="92">
        <f t="shared" si="128"/>
        <v>14071</v>
      </c>
      <c r="AD116" s="90">
        <f t="shared" si="129"/>
        <v>0</v>
      </c>
      <c r="AE116" s="91">
        <f t="shared" si="130"/>
        <v>0</v>
      </c>
      <c r="AF116" s="92">
        <f t="shared" si="131"/>
        <v>0</v>
      </c>
      <c r="AG116" s="90">
        <f t="shared" si="132"/>
        <v>14071</v>
      </c>
      <c r="AH116" s="91">
        <f t="shared" si="133"/>
        <v>0</v>
      </c>
      <c r="AI116" s="91">
        <f t="shared" si="134"/>
        <v>14071</v>
      </c>
      <c r="AJ116" s="7" t="s">
        <v>61</v>
      </c>
    </row>
    <row r="117" spans="1:36" outlineLevel="3" x14ac:dyDescent="0.25">
      <c r="A117" s="102" t="s">
        <v>98</v>
      </c>
      <c r="B117" s="10">
        <v>47890.06</v>
      </c>
      <c r="C117" s="10">
        <v>51506.94</v>
      </c>
      <c r="D117" s="10">
        <v>47270.42</v>
      </c>
      <c r="N117" s="10">
        <f t="shared" si="115"/>
        <v>47270.42</v>
      </c>
      <c r="O117" s="10">
        <f t="shared" si="116"/>
        <v>146667.41999999998</v>
      </c>
      <c r="P117" s="129"/>
      <c r="Q117" s="130">
        <v>0</v>
      </c>
      <c r="R117" s="90">
        <f t="shared" si="117"/>
        <v>47270.42</v>
      </c>
      <c r="S117" s="91">
        <f t="shared" si="118"/>
        <v>0</v>
      </c>
      <c r="T117" s="92">
        <f t="shared" si="119"/>
        <v>47270.42</v>
      </c>
      <c r="U117" s="90">
        <f t="shared" si="120"/>
        <v>0</v>
      </c>
      <c r="V117" s="91">
        <f t="shared" si="121"/>
        <v>0</v>
      </c>
      <c r="W117" s="92">
        <f t="shared" si="122"/>
        <v>0</v>
      </c>
      <c r="X117" s="90">
        <f t="shared" si="123"/>
        <v>47270.42</v>
      </c>
      <c r="Y117" s="91">
        <f t="shared" si="124"/>
        <v>0</v>
      </c>
      <c r="Z117" s="92">
        <f t="shared" si="125"/>
        <v>47270.42</v>
      </c>
      <c r="AA117" s="90">
        <f t="shared" si="126"/>
        <v>146667.41999999998</v>
      </c>
      <c r="AB117" s="91">
        <f t="shared" si="127"/>
        <v>0</v>
      </c>
      <c r="AC117" s="92">
        <f t="shared" si="128"/>
        <v>146667.41999999998</v>
      </c>
      <c r="AD117" s="90">
        <f t="shared" si="129"/>
        <v>0</v>
      </c>
      <c r="AE117" s="91">
        <f t="shared" si="130"/>
        <v>0</v>
      </c>
      <c r="AF117" s="92">
        <f t="shared" si="131"/>
        <v>0</v>
      </c>
      <c r="AG117" s="90">
        <f t="shared" si="132"/>
        <v>146667.41999999998</v>
      </c>
      <c r="AH117" s="91">
        <f t="shared" si="133"/>
        <v>0</v>
      </c>
      <c r="AI117" s="91">
        <f t="shared" si="134"/>
        <v>146667.41999999998</v>
      </c>
      <c r="AJ117" s="7" t="s">
        <v>61</v>
      </c>
    </row>
    <row r="118" spans="1:36" outlineLevel="3" x14ac:dyDescent="0.25">
      <c r="A118" s="102" t="s">
        <v>98</v>
      </c>
      <c r="B118" s="10">
        <v>6393.25</v>
      </c>
      <c r="C118" s="10">
        <v>8446.77</v>
      </c>
      <c r="D118" s="10">
        <v>14364.71</v>
      </c>
      <c r="N118" s="10">
        <f t="shared" si="115"/>
        <v>14364.71</v>
      </c>
      <c r="O118" s="10">
        <f t="shared" si="116"/>
        <v>29204.73</v>
      </c>
      <c r="P118" s="129"/>
      <c r="Q118" s="130">
        <v>0</v>
      </c>
      <c r="R118" s="90">
        <f t="shared" si="117"/>
        <v>14364.71</v>
      </c>
      <c r="S118" s="91">
        <f t="shared" si="118"/>
        <v>0</v>
      </c>
      <c r="T118" s="92">
        <f t="shared" si="119"/>
        <v>14364.71</v>
      </c>
      <c r="U118" s="90">
        <f t="shared" si="120"/>
        <v>0</v>
      </c>
      <c r="V118" s="91">
        <f t="shared" si="121"/>
        <v>0</v>
      </c>
      <c r="W118" s="92">
        <f t="shared" si="122"/>
        <v>0</v>
      </c>
      <c r="X118" s="90">
        <f t="shared" si="123"/>
        <v>14364.71</v>
      </c>
      <c r="Y118" s="91">
        <f t="shared" si="124"/>
        <v>0</v>
      </c>
      <c r="Z118" s="92">
        <f t="shared" si="125"/>
        <v>14364.71</v>
      </c>
      <c r="AA118" s="90">
        <f t="shared" si="126"/>
        <v>29204.73</v>
      </c>
      <c r="AB118" s="91">
        <f t="shared" si="127"/>
        <v>0</v>
      </c>
      <c r="AC118" s="92">
        <f t="shared" si="128"/>
        <v>29204.73</v>
      </c>
      <c r="AD118" s="90">
        <f t="shared" si="129"/>
        <v>0</v>
      </c>
      <c r="AE118" s="91">
        <f t="shared" si="130"/>
        <v>0</v>
      </c>
      <c r="AF118" s="92">
        <f t="shared" si="131"/>
        <v>0</v>
      </c>
      <c r="AG118" s="90">
        <f t="shared" si="132"/>
        <v>29204.73</v>
      </c>
      <c r="AH118" s="91">
        <f t="shared" si="133"/>
        <v>0</v>
      </c>
      <c r="AI118" s="91">
        <f t="shared" si="134"/>
        <v>29204.73</v>
      </c>
      <c r="AJ118" s="7" t="s">
        <v>61</v>
      </c>
    </row>
    <row r="119" spans="1:36" outlineLevel="3" x14ac:dyDescent="0.25">
      <c r="A119" s="102" t="s">
        <v>98</v>
      </c>
      <c r="B119" s="10">
        <v>339.12</v>
      </c>
      <c r="C119" s="10">
        <v>866.9</v>
      </c>
      <c r="D119" s="10">
        <v>494.66</v>
      </c>
      <c r="N119" s="10">
        <f t="shared" si="115"/>
        <v>494.66</v>
      </c>
      <c r="O119" s="10">
        <f t="shared" si="116"/>
        <v>1700.68</v>
      </c>
      <c r="P119" s="129"/>
      <c r="Q119" s="130">
        <v>0</v>
      </c>
      <c r="R119" s="90">
        <f t="shared" si="117"/>
        <v>494.66</v>
      </c>
      <c r="S119" s="91">
        <f t="shared" si="118"/>
        <v>0</v>
      </c>
      <c r="T119" s="92">
        <f t="shared" si="119"/>
        <v>494.66</v>
      </c>
      <c r="U119" s="90">
        <f t="shared" si="120"/>
        <v>0</v>
      </c>
      <c r="V119" s="91">
        <f t="shared" si="121"/>
        <v>0</v>
      </c>
      <c r="W119" s="92">
        <f t="shared" si="122"/>
        <v>0</v>
      </c>
      <c r="X119" s="90">
        <f t="shared" si="123"/>
        <v>494.66</v>
      </c>
      <c r="Y119" s="91">
        <f t="shared" si="124"/>
        <v>0</v>
      </c>
      <c r="Z119" s="92">
        <f t="shared" si="125"/>
        <v>494.66</v>
      </c>
      <c r="AA119" s="90">
        <f t="shared" si="126"/>
        <v>1700.68</v>
      </c>
      <c r="AB119" s="91">
        <f t="shared" si="127"/>
        <v>0</v>
      </c>
      <c r="AC119" s="92">
        <f t="shared" si="128"/>
        <v>1700.68</v>
      </c>
      <c r="AD119" s="90">
        <f t="shared" si="129"/>
        <v>0</v>
      </c>
      <c r="AE119" s="91">
        <f t="shared" si="130"/>
        <v>0</v>
      </c>
      <c r="AF119" s="92">
        <f t="shared" si="131"/>
        <v>0</v>
      </c>
      <c r="AG119" s="90">
        <f t="shared" si="132"/>
        <v>1700.68</v>
      </c>
      <c r="AH119" s="91">
        <f t="shared" si="133"/>
        <v>0</v>
      </c>
      <c r="AI119" s="91">
        <f t="shared" si="134"/>
        <v>1700.68</v>
      </c>
      <c r="AJ119" s="7" t="s">
        <v>61</v>
      </c>
    </row>
    <row r="120" spans="1:36" outlineLevel="3" x14ac:dyDescent="0.25">
      <c r="A120" s="102" t="s">
        <v>98</v>
      </c>
      <c r="B120" s="10">
        <v>2456.88</v>
      </c>
      <c r="C120" s="10">
        <v>38526.410000000003</v>
      </c>
      <c r="D120" s="10">
        <v>141679.10999999999</v>
      </c>
      <c r="N120" s="10">
        <f t="shared" si="115"/>
        <v>141679.10999999999</v>
      </c>
      <c r="O120" s="10">
        <f t="shared" si="116"/>
        <v>182662.39999999999</v>
      </c>
      <c r="P120" s="129"/>
      <c r="Q120" s="130">
        <v>0</v>
      </c>
      <c r="R120" s="90">
        <f t="shared" si="117"/>
        <v>141679.10999999999</v>
      </c>
      <c r="S120" s="91">
        <f t="shared" si="118"/>
        <v>0</v>
      </c>
      <c r="T120" s="92">
        <f t="shared" si="119"/>
        <v>141679.10999999999</v>
      </c>
      <c r="U120" s="90">
        <f t="shared" si="120"/>
        <v>0</v>
      </c>
      <c r="V120" s="91">
        <f t="shared" si="121"/>
        <v>0</v>
      </c>
      <c r="W120" s="92">
        <f t="shared" si="122"/>
        <v>0</v>
      </c>
      <c r="X120" s="90">
        <f t="shared" si="123"/>
        <v>141679.10999999999</v>
      </c>
      <c r="Y120" s="91">
        <f t="shared" si="124"/>
        <v>0</v>
      </c>
      <c r="Z120" s="92">
        <f t="shared" si="125"/>
        <v>141679.10999999999</v>
      </c>
      <c r="AA120" s="90">
        <f t="shared" si="126"/>
        <v>182662.39999999999</v>
      </c>
      <c r="AB120" s="91">
        <f t="shared" si="127"/>
        <v>0</v>
      </c>
      <c r="AC120" s="92">
        <f t="shared" si="128"/>
        <v>182662.39999999999</v>
      </c>
      <c r="AD120" s="90">
        <f t="shared" si="129"/>
        <v>0</v>
      </c>
      <c r="AE120" s="91">
        <f t="shared" si="130"/>
        <v>0</v>
      </c>
      <c r="AF120" s="92">
        <f t="shared" si="131"/>
        <v>0</v>
      </c>
      <c r="AG120" s="90">
        <f t="shared" si="132"/>
        <v>182662.39999999999</v>
      </c>
      <c r="AH120" s="91">
        <f t="shared" si="133"/>
        <v>0</v>
      </c>
      <c r="AI120" s="91">
        <f t="shared" si="134"/>
        <v>182662.39999999999</v>
      </c>
      <c r="AJ120" s="7" t="s">
        <v>61</v>
      </c>
    </row>
    <row r="121" spans="1:36" outlineLevel="3" x14ac:dyDescent="0.25">
      <c r="A121" s="102" t="s">
        <v>98</v>
      </c>
      <c r="B121" s="10">
        <v>148836.92000000001</v>
      </c>
      <c r="C121" s="10">
        <v>12620.5</v>
      </c>
      <c r="D121" s="10">
        <v>52100.81</v>
      </c>
      <c r="N121" s="10">
        <f t="shared" si="115"/>
        <v>52100.81</v>
      </c>
      <c r="O121" s="10">
        <f t="shared" si="116"/>
        <v>213558.23</v>
      </c>
      <c r="P121" s="129"/>
      <c r="Q121" s="130">
        <v>0</v>
      </c>
      <c r="R121" s="90">
        <f t="shared" si="117"/>
        <v>52100.81</v>
      </c>
      <c r="S121" s="91">
        <f t="shared" si="118"/>
        <v>0</v>
      </c>
      <c r="T121" s="92">
        <f t="shared" si="119"/>
        <v>52100.81</v>
      </c>
      <c r="U121" s="90">
        <f t="shared" si="120"/>
        <v>0</v>
      </c>
      <c r="V121" s="91">
        <f t="shared" si="121"/>
        <v>0</v>
      </c>
      <c r="W121" s="92">
        <f t="shared" si="122"/>
        <v>0</v>
      </c>
      <c r="X121" s="90">
        <f t="shared" si="123"/>
        <v>52100.81</v>
      </c>
      <c r="Y121" s="91">
        <f t="shared" si="124"/>
        <v>0</v>
      </c>
      <c r="Z121" s="92">
        <f t="shared" si="125"/>
        <v>52100.81</v>
      </c>
      <c r="AA121" s="90">
        <f t="shared" si="126"/>
        <v>213558.23</v>
      </c>
      <c r="AB121" s="91">
        <f t="shared" si="127"/>
        <v>0</v>
      </c>
      <c r="AC121" s="92">
        <f t="shared" si="128"/>
        <v>213558.23</v>
      </c>
      <c r="AD121" s="90">
        <f t="shared" si="129"/>
        <v>0</v>
      </c>
      <c r="AE121" s="91">
        <f t="shared" si="130"/>
        <v>0</v>
      </c>
      <c r="AF121" s="92">
        <f t="shared" si="131"/>
        <v>0</v>
      </c>
      <c r="AG121" s="90">
        <f t="shared" si="132"/>
        <v>213558.23</v>
      </c>
      <c r="AH121" s="91">
        <f t="shared" si="133"/>
        <v>0</v>
      </c>
      <c r="AI121" s="91">
        <f t="shared" si="134"/>
        <v>213558.23</v>
      </c>
      <c r="AJ121" s="7" t="s">
        <v>61</v>
      </c>
    </row>
    <row r="122" spans="1:36" outlineLevel="2" x14ac:dyDescent="0.25">
      <c r="A122" s="102"/>
      <c r="B122" s="108"/>
      <c r="C122" s="108"/>
      <c r="D122" s="108"/>
      <c r="E122" s="101"/>
      <c r="F122" s="101"/>
      <c r="G122" s="101"/>
      <c r="H122" s="101"/>
      <c r="I122" s="101"/>
      <c r="J122" s="101"/>
      <c r="K122" s="101"/>
      <c r="L122" s="101"/>
      <c r="M122" s="101"/>
      <c r="N122" s="108"/>
      <c r="O122" s="108"/>
      <c r="P122" s="129"/>
      <c r="Q122" s="130"/>
      <c r="R122" s="111">
        <f t="shared" ref="R122:Z122" si="135">SUBTOTAL(9,R109:R121)</f>
        <v>283782.05</v>
      </c>
      <c r="S122" s="112">
        <f t="shared" si="135"/>
        <v>0</v>
      </c>
      <c r="T122" s="113">
        <f t="shared" si="135"/>
        <v>283782.05</v>
      </c>
      <c r="U122" s="111">
        <f t="shared" si="135"/>
        <v>0</v>
      </c>
      <c r="V122" s="112">
        <f t="shared" si="135"/>
        <v>0</v>
      </c>
      <c r="W122" s="113">
        <f t="shared" si="135"/>
        <v>0</v>
      </c>
      <c r="X122" s="111">
        <f t="shared" si="135"/>
        <v>283782.05</v>
      </c>
      <c r="Y122" s="112">
        <f t="shared" si="135"/>
        <v>0</v>
      </c>
      <c r="Z122" s="113">
        <f t="shared" si="135"/>
        <v>283782.05</v>
      </c>
      <c r="AA122" s="111"/>
      <c r="AB122" s="112"/>
      <c r="AC122" s="113"/>
      <c r="AD122" s="111"/>
      <c r="AE122" s="112"/>
      <c r="AF122" s="113"/>
      <c r="AG122" s="111"/>
      <c r="AH122" s="112"/>
      <c r="AI122" s="112"/>
      <c r="AJ122" s="118" t="s">
        <v>267</v>
      </c>
    </row>
    <row r="123" spans="1:36" outlineLevel="3" x14ac:dyDescent="0.25">
      <c r="A123" s="102" t="s">
        <v>98</v>
      </c>
      <c r="B123" s="10">
        <v>1380.83</v>
      </c>
      <c r="N123" s="10">
        <f t="shared" ref="N123:N129" si="136">D123</f>
        <v>0</v>
      </c>
      <c r="O123" s="10">
        <f t="shared" ref="O123:O129" si="137">SUM(B123:M123)</f>
        <v>1380.83</v>
      </c>
      <c r="P123" s="129"/>
      <c r="Q123" s="130">
        <v>1</v>
      </c>
      <c r="R123" s="90">
        <f t="shared" ref="R123:R129" si="138">IF(LEFT(AJ123,6)="Direct",N123,0)</f>
        <v>0</v>
      </c>
      <c r="S123" s="91">
        <f t="shared" ref="S123:S129" si="139">N123-R123</f>
        <v>0</v>
      </c>
      <c r="T123" s="92">
        <f t="shared" ref="T123:T129" si="140">R123+S123</f>
        <v>0</v>
      </c>
      <c r="U123" s="90">
        <f t="shared" ref="U123:U129" si="141">IF(LEFT(AJ123,9)="direct-wa", N123,0)</f>
        <v>0</v>
      </c>
      <c r="V123" s="91">
        <f t="shared" ref="V123:V129" si="142">IF(AJ123="direct-wa",0,N123*Q123)</f>
        <v>0</v>
      </c>
      <c r="W123" s="92">
        <f t="shared" ref="W123:W129" si="143">U123+V123</f>
        <v>0</v>
      </c>
      <c r="X123" s="90">
        <f t="shared" ref="X123:X129" si="144">IF(LEFT(AJ123,9)="direct-or",N123,0)</f>
        <v>0</v>
      </c>
      <c r="Y123" s="91">
        <f t="shared" ref="Y123:Y129" si="145">S123-V123</f>
        <v>0</v>
      </c>
      <c r="Z123" s="92">
        <f t="shared" ref="Z123:Z129" si="146">X123+Y123</f>
        <v>0</v>
      </c>
      <c r="AA123" s="90">
        <f t="shared" ref="AA123:AA129" si="147">IF(LEFT(AJ123,6)="Direct",O123,0)</f>
        <v>1380.83</v>
      </c>
      <c r="AB123" s="91">
        <f t="shared" ref="AB123:AB129" si="148">O123-AA123</f>
        <v>0</v>
      </c>
      <c r="AC123" s="92">
        <f t="shared" ref="AC123:AC129" si="149">AA123+AB123</f>
        <v>1380.83</v>
      </c>
      <c r="AD123" s="90">
        <f t="shared" ref="AD123:AD129" si="150">IF(LEFT(AJ123,9)="direct-wa", O123,0)</f>
        <v>1380.83</v>
      </c>
      <c r="AE123" s="91">
        <f t="shared" ref="AE123:AE129" si="151">IF(AJ123="direct-wa",0,O123*Q123)</f>
        <v>0</v>
      </c>
      <c r="AF123" s="92">
        <f t="shared" ref="AF123:AF129" si="152">AD123+AE123</f>
        <v>1380.83</v>
      </c>
      <c r="AG123" s="90">
        <f t="shared" ref="AG123:AG129" si="153">IF(LEFT(AJ123,9)="direct-or",O123,0)</f>
        <v>0</v>
      </c>
      <c r="AH123" s="91">
        <f t="shared" ref="AH123:AH129" si="154">AB123-AE123</f>
        <v>0</v>
      </c>
      <c r="AI123" s="91">
        <f t="shared" ref="AI123:AI129" si="155">AG123+AH123</f>
        <v>0</v>
      </c>
      <c r="AJ123" s="7" t="s">
        <v>66</v>
      </c>
    </row>
    <row r="124" spans="1:36" outlineLevel="3" x14ac:dyDescent="0.25">
      <c r="A124" s="102" t="s">
        <v>98</v>
      </c>
      <c r="B124" s="10">
        <v>3765.34</v>
      </c>
      <c r="C124" s="10">
        <v>3731.42</v>
      </c>
      <c r="D124" s="10">
        <v>4749.1000000000004</v>
      </c>
      <c r="N124" s="10">
        <f t="shared" si="136"/>
        <v>4749.1000000000004</v>
      </c>
      <c r="O124" s="10">
        <f t="shared" si="137"/>
        <v>12245.86</v>
      </c>
      <c r="P124" s="129"/>
      <c r="Q124" s="130">
        <v>1</v>
      </c>
      <c r="R124" s="90">
        <f t="shared" si="138"/>
        <v>4749.1000000000004</v>
      </c>
      <c r="S124" s="91">
        <f t="shared" si="139"/>
        <v>0</v>
      </c>
      <c r="T124" s="92">
        <f t="shared" si="140"/>
        <v>4749.1000000000004</v>
      </c>
      <c r="U124" s="90">
        <f t="shared" si="141"/>
        <v>4749.1000000000004</v>
      </c>
      <c r="V124" s="91">
        <f t="shared" si="142"/>
        <v>0</v>
      </c>
      <c r="W124" s="92">
        <f t="shared" si="143"/>
        <v>4749.1000000000004</v>
      </c>
      <c r="X124" s="90">
        <f t="shared" si="144"/>
        <v>0</v>
      </c>
      <c r="Y124" s="91">
        <f t="shared" si="145"/>
        <v>0</v>
      </c>
      <c r="Z124" s="92">
        <f t="shared" si="146"/>
        <v>0</v>
      </c>
      <c r="AA124" s="90">
        <f t="shared" si="147"/>
        <v>12245.86</v>
      </c>
      <c r="AB124" s="91">
        <f t="shared" si="148"/>
        <v>0</v>
      </c>
      <c r="AC124" s="92">
        <f t="shared" si="149"/>
        <v>12245.86</v>
      </c>
      <c r="AD124" s="90">
        <f t="shared" si="150"/>
        <v>12245.86</v>
      </c>
      <c r="AE124" s="91">
        <f t="shared" si="151"/>
        <v>0</v>
      </c>
      <c r="AF124" s="92">
        <f t="shared" si="152"/>
        <v>12245.86</v>
      </c>
      <c r="AG124" s="90">
        <f t="shared" si="153"/>
        <v>0</v>
      </c>
      <c r="AH124" s="91">
        <f t="shared" si="154"/>
        <v>0</v>
      </c>
      <c r="AI124" s="91">
        <f t="shared" si="155"/>
        <v>0</v>
      </c>
      <c r="AJ124" s="7" t="s">
        <v>66</v>
      </c>
    </row>
    <row r="125" spans="1:36" outlineLevel="3" x14ac:dyDescent="0.25">
      <c r="A125" s="102" t="s">
        <v>98</v>
      </c>
      <c r="D125" s="10">
        <v>766.16</v>
      </c>
      <c r="N125" s="10">
        <f t="shared" si="136"/>
        <v>766.16</v>
      </c>
      <c r="O125" s="10">
        <f t="shared" si="137"/>
        <v>766.16</v>
      </c>
      <c r="P125" s="129"/>
      <c r="Q125" s="130">
        <v>1</v>
      </c>
      <c r="R125" s="90">
        <f t="shared" si="138"/>
        <v>766.16</v>
      </c>
      <c r="S125" s="91">
        <f t="shared" si="139"/>
        <v>0</v>
      </c>
      <c r="T125" s="92">
        <f t="shared" si="140"/>
        <v>766.16</v>
      </c>
      <c r="U125" s="90">
        <f t="shared" si="141"/>
        <v>766.16</v>
      </c>
      <c r="V125" s="91">
        <f t="shared" si="142"/>
        <v>0</v>
      </c>
      <c r="W125" s="92">
        <f t="shared" si="143"/>
        <v>766.16</v>
      </c>
      <c r="X125" s="90">
        <f t="shared" si="144"/>
        <v>0</v>
      </c>
      <c r="Y125" s="91">
        <f t="shared" si="145"/>
        <v>0</v>
      </c>
      <c r="Z125" s="92">
        <f t="shared" si="146"/>
        <v>0</v>
      </c>
      <c r="AA125" s="90">
        <f t="shared" si="147"/>
        <v>766.16</v>
      </c>
      <c r="AB125" s="91">
        <f t="shared" si="148"/>
        <v>0</v>
      </c>
      <c r="AC125" s="92">
        <f t="shared" si="149"/>
        <v>766.16</v>
      </c>
      <c r="AD125" s="90">
        <f t="shared" si="150"/>
        <v>766.16</v>
      </c>
      <c r="AE125" s="91">
        <f t="shared" si="151"/>
        <v>0</v>
      </c>
      <c r="AF125" s="92">
        <f t="shared" si="152"/>
        <v>766.16</v>
      </c>
      <c r="AG125" s="90">
        <f t="shared" si="153"/>
        <v>0</v>
      </c>
      <c r="AH125" s="91">
        <f t="shared" si="154"/>
        <v>0</v>
      </c>
      <c r="AI125" s="91">
        <f t="shared" si="155"/>
        <v>0</v>
      </c>
      <c r="AJ125" s="7" t="s">
        <v>66</v>
      </c>
    </row>
    <row r="126" spans="1:36" outlineLevel="3" x14ac:dyDescent="0.25">
      <c r="A126" s="102" t="s">
        <v>98</v>
      </c>
      <c r="D126" s="10">
        <v>363.41</v>
      </c>
      <c r="N126" s="10">
        <f t="shared" si="136"/>
        <v>363.41</v>
      </c>
      <c r="O126" s="10">
        <f t="shared" si="137"/>
        <v>363.41</v>
      </c>
      <c r="P126" s="129"/>
      <c r="Q126" s="130">
        <v>1</v>
      </c>
      <c r="R126" s="90">
        <f t="shared" si="138"/>
        <v>363.41</v>
      </c>
      <c r="S126" s="91">
        <f t="shared" si="139"/>
        <v>0</v>
      </c>
      <c r="T126" s="92">
        <f t="shared" si="140"/>
        <v>363.41</v>
      </c>
      <c r="U126" s="90">
        <f t="shared" si="141"/>
        <v>363.41</v>
      </c>
      <c r="V126" s="91">
        <f t="shared" si="142"/>
        <v>0</v>
      </c>
      <c r="W126" s="92">
        <f t="shared" si="143"/>
        <v>363.41</v>
      </c>
      <c r="X126" s="90">
        <f t="shared" si="144"/>
        <v>0</v>
      </c>
      <c r="Y126" s="91">
        <f t="shared" si="145"/>
        <v>0</v>
      </c>
      <c r="Z126" s="92">
        <f t="shared" si="146"/>
        <v>0</v>
      </c>
      <c r="AA126" s="90">
        <f t="shared" si="147"/>
        <v>363.41</v>
      </c>
      <c r="AB126" s="91">
        <f t="shared" si="148"/>
        <v>0</v>
      </c>
      <c r="AC126" s="92">
        <f t="shared" si="149"/>
        <v>363.41</v>
      </c>
      <c r="AD126" s="90">
        <f t="shared" si="150"/>
        <v>363.41</v>
      </c>
      <c r="AE126" s="91">
        <f t="shared" si="151"/>
        <v>0</v>
      </c>
      <c r="AF126" s="92">
        <f t="shared" si="152"/>
        <v>363.41</v>
      </c>
      <c r="AG126" s="90">
        <f t="shared" si="153"/>
        <v>0</v>
      </c>
      <c r="AH126" s="91">
        <f t="shared" si="154"/>
        <v>0</v>
      </c>
      <c r="AI126" s="91">
        <f t="shared" si="155"/>
        <v>0</v>
      </c>
      <c r="AJ126" s="7" t="s">
        <v>65</v>
      </c>
    </row>
    <row r="127" spans="1:36" outlineLevel="3" x14ac:dyDescent="0.25">
      <c r="A127" s="102" t="s">
        <v>98</v>
      </c>
      <c r="B127" s="10">
        <v>2989.54</v>
      </c>
      <c r="C127" s="10">
        <v>3793.42</v>
      </c>
      <c r="D127" s="10">
        <v>3692.41</v>
      </c>
      <c r="N127" s="10">
        <f t="shared" si="136"/>
        <v>3692.41</v>
      </c>
      <c r="O127" s="10">
        <f t="shared" si="137"/>
        <v>10475.369999999999</v>
      </c>
      <c r="P127" s="129"/>
      <c r="Q127" s="130">
        <v>1</v>
      </c>
      <c r="R127" s="90">
        <f t="shared" si="138"/>
        <v>3692.41</v>
      </c>
      <c r="S127" s="91">
        <f t="shared" si="139"/>
        <v>0</v>
      </c>
      <c r="T127" s="92">
        <f t="shared" si="140"/>
        <v>3692.41</v>
      </c>
      <c r="U127" s="90">
        <f t="shared" si="141"/>
        <v>3692.41</v>
      </c>
      <c r="V127" s="91">
        <f t="shared" si="142"/>
        <v>0</v>
      </c>
      <c r="W127" s="92">
        <f t="shared" si="143"/>
        <v>3692.41</v>
      </c>
      <c r="X127" s="90">
        <f t="shared" si="144"/>
        <v>0</v>
      </c>
      <c r="Y127" s="91">
        <f t="shared" si="145"/>
        <v>0</v>
      </c>
      <c r="Z127" s="92">
        <f t="shared" si="146"/>
        <v>0</v>
      </c>
      <c r="AA127" s="90">
        <f t="shared" si="147"/>
        <v>10475.369999999999</v>
      </c>
      <c r="AB127" s="91">
        <f t="shared" si="148"/>
        <v>0</v>
      </c>
      <c r="AC127" s="92">
        <f t="shared" si="149"/>
        <v>10475.369999999999</v>
      </c>
      <c r="AD127" s="90">
        <f t="shared" si="150"/>
        <v>10475.369999999999</v>
      </c>
      <c r="AE127" s="91">
        <f t="shared" si="151"/>
        <v>0</v>
      </c>
      <c r="AF127" s="92">
        <f t="shared" si="152"/>
        <v>10475.369999999999</v>
      </c>
      <c r="AG127" s="90">
        <f t="shared" si="153"/>
        <v>0</v>
      </c>
      <c r="AH127" s="91">
        <f t="shared" si="154"/>
        <v>0</v>
      </c>
      <c r="AI127" s="91">
        <f t="shared" si="155"/>
        <v>0</v>
      </c>
      <c r="AJ127" s="7" t="s">
        <v>66</v>
      </c>
    </row>
    <row r="128" spans="1:36" outlineLevel="3" x14ac:dyDescent="0.25">
      <c r="A128" s="102" t="s">
        <v>98</v>
      </c>
      <c r="C128" s="10">
        <v>4560.21</v>
      </c>
      <c r="D128" s="10">
        <v>29370.52</v>
      </c>
      <c r="N128" s="10">
        <f t="shared" si="136"/>
        <v>29370.52</v>
      </c>
      <c r="O128" s="10">
        <f t="shared" si="137"/>
        <v>33930.730000000003</v>
      </c>
      <c r="P128" s="129"/>
      <c r="Q128" s="130">
        <v>1</v>
      </c>
      <c r="R128" s="90">
        <f t="shared" si="138"/>
        <v>29370.52</v>
      </c>
      <c r="S128" s="91">
        <f t="shared" si="139"/>
        <v>0</v>
      </c>
      <c r="T128" s="92">
        <f t="shared" si="140"/>
        <v>29370.52</v>
      </c>
      <c r="U128" s="90">
        <f t="shared" si="141"/>
        <v>29370.52</v>
      </c>
      <c r="V128" s="91">
        <f t="shared" si="142"/>
        <v>0</v>
      </c>
      <c r="W128" s="92">
        <f t="shared" si="143"/>
        <v>29370.52</v>
      </c>
      <c r="X128" s="90">
        <f t="shared" si="144"/>
        <v>0</v>
      </c>
      <c r="Y128" s="91">
        <f t="shared" si="145"/>
        <v>0</v>
      </c>
      <c r="Z128" s="92">
        <f t="shared" si="146"/>
        <v>0</v>
      </c>
      <c r="AA128" s="90">
        <f t="shared" si="147"/>
        <v>33930.730000000003</v>
      </c>
      <c r="AB128" s="91">
        <f t="shared" si="148"/>
        <v>0</v>
      </c>
      <c r="AC128" s="92">
        <f t="shared" si="149"/>
        <v>33930.730000000003</v>
      </c>
      <c r="AD128" s="90">
        <f t="shared" si="150"/>
        <v>33930.730000000003</v>
      </c>
      <c r="AE128" s="91">
        <f t="shared" si="151"/>
        <v>0</v>
      </c>
      <c r="AF128" s="92">
        <f t="shared" si="152"/>
        <v>33930.730000000003</v>
      </c>
      <c r="AG128" s="90">
        <f t="shared" si="153"/>
        <v>0</v>
      </c>
      <c r="AH128" s="91">
        <f t="shared" si="154"/>
        <v>0</v>
      </c>
      <c r="AI128" s="91">
        <f t="shared" si="155"/>
        <v>0</v>
      </c>
      <c r="AJ128" s="7" t="s">
        <v>66</v>
      </c>
    </row>
    <row r="129" spans="1:36" outlineLevel="3" x14ac:dyDescent="0.25">
      <c r="A129" s="102" t="s">
        <v>98</v>
      </c>
      <c r="B129" s="10">
        <v>27802.84</v>
      </c>
      <c r="C129" s="10">
        <v>15124.3</v>
      </c>
      <c r="D129" s="10">
        <v>12329.31</v>
      </c>
      <c r="N129" s="10">
        <f t="shared" si="136"/>
        <v>12329.31</v>
      </c>
      <c r="O129" s="10">
        <f t="shared" si="137"/>
        <v>55256.45</v>
      </c>
      <c r="P129" s="129"/>
      <c r="Q129" s="130">
        <v>1</v>
      </c>
      <c r="R129" s="90">
        <f t="shared" si="138"/>
        <v>12329.31</v>
      </c>
      <c r="S129" s="91">
        <f t="shared" si="139"/>
        <v>0</v>
      </c>
      <c r="T129" s="92">
        <f t="shared" si="140"/>
        <v>12329.31</v>
      </c>
      <c r="U129" s="90">
        <f t="shared" si="141"/>
        <v>12329.31</v>
      </c>
      <c r="V129" s="91">
        <f t="shared" si="142"/>
        <v>0</v>
      </c>
      <c r="W129" s="92">
        <f t="shared" si="143"/>
        <v>12329.31</v>
      </c>
      <c r="X129" s="90">
        <f t="shared" si="144"/>
        <v>0</v>
      </c>
      <c r="Y129" s="91">
        <f t="shared" si="145"/>
        <v>0</v>
      </c>
      <c r="Z129" s="92">
        <f t="shared" si="146"/>
        <v>0</v>
      </c>
      <c r="AA129" s="90">
        <f t="shared" si="147"/>
        <v>55256.45</v>
      </c>
      <c r="AB129" s="91">
        <f t="shared" si="148"/>
        <v>0</v>
      </c>
      <c r="AC129" s="92">
        <f t="shared" si="149"/>
        <v>55256.45</v>
      </c>
      <c r="AD129" s="90">
        <f t="shared" si="150"/>
        <v>55256.45</v>
      </c>
      <c r="AE129" s="91">
        <f t="shared" si="151"/>
        <v>0</v>
      </c>
      <c r="AF129" s="92">
        <f t="shared" si="152"/>
        <v>55256.45</v>
      </c>
      <c r="AG129" s="90">
        <f t="shared" si="153"/>
        <v>0</v>
      </c>
      <c r="AH129" s="91">
        <f t="shared" si="154"/>
        <v>0</v>
      </c>
      <c r="AI129" s="91">
        <f t="shared" si="155"/>
        <v>0</v>
      </c>
      <c r="AJ129" s="7" t="s">
        <v>65</v>
      </c>
    </row>
    <row r="130" spans="1:36" outlineLevel="2" x14ac:dyDescent="0.25">
      <c r="A130" s="102"/>
      <c r="B130" s="108"/>
      <c r="C130" s="108"/>
      <c r="D130" s="108"/>
      <c r="E130" s="101"/>
      <c r="F130" s="101"/>
      <c r="G130" s="101"/>
      <c r="H130" s="101"/>
      <c r="I130" s="101"/>
      <c r="J130" s="101"/>
      <c r="K130" s="101"/>
      <c r="L130" s="101"/>
      <c r="M130" s="101"/>
      <c r="N130" s="108"/>
      <c r="O130" s="108"/>
      <c r="P130" s="129"/>
      <c r="Q130" s="130"/>
      <c r="R130" s="111">
        <f t="shared" ref="R130:Z130" si="156">SUBTOTAL(9,R123:R129)</f>
        <v>51270.909999999996</v>
      </c>
      <c r="S130" s="112">
        <f t="shared" si="156"/>
        <v>0</v>
      </c>
      <c r="T130" s="113">
        <f t="shared" si="156"/>
        <v>51270.909999999996</v>
      </c>
      <c r="U130" s="111">
        <f t="shared" si="156"/>
        <v>51270.909999999996</v>
      </c>
      <c r="V130" s="112">
        <f t="shared" si="156"/>
        <v>0</v>
      </c>
      <c r="W130" s="113">
        <f t="shared" si="156"/>
        <v>51270.909999999996</v>
      </c>
      <c r="X130" s="111">
        <f t="shared" si="156"/>
        <v>0</v>
      </c>
      <c r="Y130" s="112">
        <f t="shared" si="156"/>
        <v>0</v>
      </c>
      <c r="Z130" s="113">
        <f t="shared" si="156"/>
        <v>0</v>
      </c>
      <c r="AA130" s="111"/>
      <c r="AB130" s="112"/>
      <c r="AC130" s="113"/>
      <c r="AD130" s="111"/>
      <c r="AE130" s="112"/>
      <c r="AF130" s="113"/>
      <c r="AG130" s="111"/>
      <c r="AH130" s="112"/>
      <c r="AI130" s="112"/>
      <c r="AJ130" s="118" t="s">
        <v>272</v>
      </c>
    </row>
    <row r="131" spans="1:36" outlineLevel="3" x14ac:dyDescent="0.25">
      <c r="A131" s="102" t="s">
        <v>98</v>
      </c>
      <c r="D131" s="10">
        <v>11093.08</v>
      </c>
      <c r="N131" s="10">
        <f>D131</f>
        <v>11093.08</v>
      </c>
      <c r="O131" s="10">
        <f>SUM(B131:M131)</f>
        <v>11093.08</v>
      </c>
      <c r="P131" s="129"/>
      <c r="Q131" s="130">
        <v>9.9400000000000002E-2</v>
      </c>
      <c r="R131" s="90">
        <f>IF(LEFT(AJ131,6)="Direct",N131,0)</f>
        <v>0</v>
      </c>
      <c r="S131" s="91">
        <f>N131-R131</f>
        <v>11093.08</v>
      </c>
      <c r="T131" s="92">
        <f>R131+S131</f>
        <v>11093.08</v>
      </c>
      <c r="U131" s="90">
        <f>IF(LEFT(AJ131,9)="direct-wa", N131,0)</f>
        <v>0</v>
      </c>
      <c r="V131" s="91">
        <f>IF(AJ131="direct-wa",0,N131*Q131)</f>
        <v>1102.6521520000001</v>
      </c>
      <c r="W131" s="92">
        <f>U131+V131</f>
        <v>1102.6521520000001</v>
      </c>
      <c r="X131" s="90">
        <f>IF(LEFT(AJ131,9)="direct-or",N131,0)</f>
        <v>0</v>
      </c>
      <c r="Y131" s="91">
        <f>S131-V131</f>
        <v>9990.4278479999994</v>
      </c>
      <c r="Z131" s="92">
        <f>X131+Y131</f>
        <v>9990.4278479999994</v>
      </c>
      <c r="AA131" s="90">
        <f>IF(LEFT(AJ131,6)="Direct",O131,0)</f>
        <v>0</v>
      </c>
      <c r="AB131" s="91">
        <f>O131-AA131</f>
        <v>11093.08</v>
      </c>
      <c r="AC131" s="92">
        <f>AA131+AB131</f>
        <v>11093.08</v>
      </c>
      <c r="AD131" s="90">
        <f>IF(LEFT(AJ131,9)="direct-wa", O131,0)</f>
        <v>0</v>
      </c>
      <c r="AE131" s="91">
        <f>IF(AJ131="direct-wa",0,O131*Q131)</f>
        <v>1102.6521520000001</v>
      </c>
      <c r="AF131" s="92">
        <f>AD131+AE131</f>
        <v>1102.6521520000001</v>
      </c>
      <c r="AG131" s="90">
        <f>IF(LEFT(AJ131,9)="direct-or",O131,0)</f>
        <v>0</v>
      </c>
      <c r="AH131" s="91">
        <f>AB131-AE131</f>
        <v>9990.4278479999994</v>
      </c>
      <c r="AI131" s="91">
        <f>AG131+AH131</f>
        <v>9990.4278479999994</v>
      </c>
      <c r="AJ131" s="7" t="s">
        <v>57</v>
      </c>
    </row>
    <row r="132" spans="1:36" outlineLevel="2" x14ac:dyDescent="0.25">
      <c r="A132" s="102"/>
      <c r="B132" s="108"/>
      <c r="C132" s="108"/>
      <c r="D132" s="108"/>
      <c r="E132" s="101"/>
      <c r="F132" s="101"/>
      <c r="G132" s="101"/>
      <c r="H132" s="101"/>
      <c r="I132" s="101"/>
      <c r="J132" s="101"/>
      <c r="K132" s="101"/>
      <c r="L132" s="101"/>
      <c r="M132" s="101"/>
      <c r="N132" s="108"/>
      <c r="O132" s="108"/>
      <c r="P132" s="129"/>
      <c r="Q132" s="130"/>
      <c r="R132" s="111">
        <f t="shared" ref="R132:Z132" si="157">SUBTOTAL(9,R131:R131)</f>
        <v>0</v>
      </c>
      <c r="S132" s="112">
        <f t="shared" si="157"/>
        <v>11093.08</v>
      </c>
      <c r="T132" s="113">
        <f t="shared" si="157"/>
        <v>11093.08</v>
      </c>
      <c r="U132" s="111">
        <f t="shared" si="157"/>
        <v>0</v>
      </c>
      <c r="V132" s="112">
        <f t="shared" si="157"/>
        <v>1102.6521520000001</v>
      </c>
      <c r="W132" s="113">
        <f t="shared" si="157"/>
        <v>1102.6521520000001</v>
      </c>
      <c r="X132" s="111">
        <f t="shared" si="157"/>
        <v>0</v>
      </c>
      <c r="Y132" s="112">
        <f t="shared" si="157"/>
        <v>9990.4278479999994</v>
      </c>
      <c r="Z132" s="113">
        <f t="shared" si="157"/>
        <v>9990.4278479999994</v>
      </c>
      <c r="AA132" s="111"/>
      <c r="AB132" s="112"/>
      <c r="AC132" s="113"/>
      <c r="AD132" s="111"/>
      <c r="AE132" s="112"/>
      <c r="AF132" s="113"/>
      <c r="AG132" s="111"/>
      <c r="AH132" s="112"/>
      <c r="AI132" s="112"/>
      <c r="AJ132" s="118" t="s">
        <v>274</v>
      </c>
    </row>
    <row r="133" spans="1:36" outlineLevel="3" x14ac:dyDescent="0.25">
      <c r="A133" s="102" t="s">
        <v>98</v>
      </c>
      <c r="B133" s="10">
        <v>542.76</v>
      </c>
      <c r="N133" s="10">
        <f t="shared" ref="N133:N145" si="158">D133</f>
        <v>0</v>
      </c>
      <c r="O133" s="10">
        <f t="shared" ref="O133:O145" si="159">SUM(B133:M133)</f>
        <v>542.76</v>
      </c>
      <c r="P133" s="129"/>
      <c r="Q133" s="130">
        <v>7.9699999999999993E-2</v>
      </c>
      <c r="R133" s="90">
        <f t="shared" ref="R133:R145" si="160">IF(LEFT(AJ133,6)="Direct",N133,0)</f>
        <v>0</v>
      </c>
      <c r="S133" s="91">
        <f t="shared" ref="S133:S145" si="161">N133-R133</f>
        <v>0</v>
      </c>
      <c r="T133" s="92">
        <f t="shared" ref="T133:T145" si="162">R133+S133</f>
        <v>0</v>
      </c>
      <c r="U133" s="90">
        <f t="shared" ref="U133:U145" si="163">IF(LEFT(AJ133,9)="direct-wa", N133,0)</f>
        <v>0</v>
      </c>
      <c r="V133" s="91">
        <f t="shared" ref="V133:V145" si="164">IF(AJ133="direct-wa",0,N133*Q133)</f>
        <v>0</v>
      </c>
      <c r="W133" s="92">
        <f t="shared" ref="W133:W145" si="165">U133+V133</f>
        <v>0</v>
      </c>
      <c r="X133" s="90">
        <f t="shared" ref="X133:X145" si="166">IF(LEFT(AJ133,9)="direct-or",N133,0)</f>
        <v>0</v>
      </c>
      <c r="Y133" s="91">
        <f t="shared" ref="Y133:Y145" si="167">S133-V133</f>
        <v>0</v>
      </c>
      <c r="Z133" s="92">
        <f t="shared" ref="Z133:Z145" si="168">X133+Y133</f>
        <v>0</v>
      </c>
      <c r="AA133" s="90">
        <f t="shared" ref="AA133:AA145" si="169">IF(LEFT(AJ133,6)="Direct",O133,0)</f>
        <v>0</v>
      </c>
      <c r="AB133" s="91">
        <f t="shared" ref="AB133:AB145" si="170">O133-AA133</f>
        <v>542.76</v>
      </c>
      <c r="AC133" s="92">
        <f t="shared" ref="AC133:AC145" si="171">AA133+AB133</f>
        <v>542.76</v>
      </c>
      <c r="AD133" s="90">
        <f t="shared" ref="AD133:AD145" si="172">IF(LEFT(AJ133,9)="direct-wa", O133,0)</f>
        <v>0</v>
      </c>
      <c r="AE133" s="91">
        <f t="shared" ref="AE133:AE145" si="173">IF(AJ133="direct-wa",0,O133*Q133)</f>
        <v>43.257971999999995</v>
      </c>
      <c r="AF133" s="92">
        <f t="shared" ref="AF133:AF145" si="174">AD133+AE133</f>
        <v>43.257971999999995</v>
      </c>
      <c r="AG133" s="90">
        <f t="shared" ref="AG133:AG145" si="175">IF(LEFT(AJ133,9)="direct-or",O133,0)</f>
        <v>0</v>
      </c>
      <c r="AH133" s="91">
        <f t="shared" ref="AH133:AH145" si="176">AB133-AE133</f>
        <v>499.502028</v>
      </c>
      <c r="AI133" s="91">
        <f t="shared" ref="AI133:AI145" si="177">AG133+AH133</f>
        <v>499.502028</v>
      </c>
      <c r="AJ133" s="7" t="s">
        <v>50</v>
      </c>
    </row>
    <row r="134" spans="1:36" outlineLevel="3" x14ac:dyDescent="0.25">
      <c r="A134" s="102" t="s">
        <v>98</v>
      </c>
      <c r="B134" s="10">
        <v>373.14</v>
      </c>
      <c r="N134" s="10">
        <f t="shared" si="158"/>
        <v>0</v>
      </c>
      <c r="O134" s="10">
        <f t="shared" si="159"/>
        <v>373.14</v>
      </c>
      <c r="P134" s="129"/>
      <c r="Q134" s="130">
        <v>7.9699999999999993E-2</v>
      </c>
      <c r="R134" s="90">
        <f t="shared" si="160"/>
        <v>0</v>
      </c>
      <c r="S134" s="91">
        <f t="shared" si="161"/>
        <v>0</v>
      </c>
      <c r="T134" s="92">
        <f t="shared" si="162"/>
        <v>0</v>
      </c>
      <c r="U134" s="90">
        <f t="shared" si="163"/>
        <v>0</v>
      </c>
      <c r="V134" s="91">
        <f t="shared" si="164"/>
        <v>0</v>
      </c>
      <c r="W134" s="92">
        <f t="shared" si="165"/>
        <v>0</v>
      </c>
      <c r="X134" s="90">
        <f t="shared" si="166"/>
        <v>0</v>
      </c>
      <c r="Y134" s="91">
        <f t="shared" si="167"/>
        <v>0</v>
      </c>
      <c r="Z134" s="92">
        <f t="shared" si="168"/>
        <v>0</v>
      </c>
      <c r="AA134" s="90">
        <f t="shared" si="169"/>
        <v>0</v>
      </c>
      <c r="AB134" s="91">
        <f t="shared" si="170"/>
        <v>373.14</v>
      </c>
      <c r="AC134" s="92">
        <f t="shared" si="171"/>
        <v>373.14</v>
      </c>
      <c r="AD134" s="90">
        <f t="shared" si="172"/>
        <v>0</v>
      </c>
      <c r="AE134" s="91">
        <f t="shared" si="173"/>
        <v>29.739257999999996</v>
      </c>
      <c r="AF134" s="92">
        <f t="shared" si="174"/>
        <v>29.739257999999996</v>
      </c>
      <c r="AG134" s="90">
        <f t="shared" si="175"/>
        <v>0</v>
      </c>
      <c r="AH134" s="91">
        <f t="shared" si="176"/>
        <v>343.40074199999998</v>
      </c>
      <c r="AI134" s="91">
        <f t="shared" si="177"/>
        <v>343.40074199999998</v>
      </c>
      <c r="AJ134" s="7" t="s">
        <v>48</v>
      </c>
    </row>
    <row r="135" spans="1:36" outlineLevel="3" x14ac:dyDescent="0.25">
      <c r="A135" s="102" t="s">
        <v>98</v>
      </c>
      <c r="B135" s="10">
        <v>4807.6499999999996</v>
      </c>
      <c r="N135" s="10">
        <f t="shared" si="158"/>
        <v>0</v>
      </c>
      <c r="O135" s="10">
        <f t="shared" si="159"/>
        <v>4807.6499999999996</v>
      </c>
      <c r="P135" s="129"/>
      <c r="Q135" s="130">
        <v>7.9699999999999993E-2</v>
      </c>
      <c r="R135" s="90">
        <f t="shared" si="160"/>
        <v>0</v>
      </c>
      <c r="S135" s="91">
        <f t="shared" si="161"/>
        <v>0</v>
      </c>
      <c r="T135" s="92">
        <f t="shared" si="162"/>
        <v>0</v>
      </c>
      <c r="U135" s="90">
        <f t="shared" si="163"/>
        <v>0</v>
      </c>
      <c r="V135" s="91">
        <f t="shared" si="164"/>
        <v>0</v>
      </c>
      <c r="W135" s="92">
        <f t="shared" si="165"/>
        <v>0</v>
      </c>
      <c r="X135" s="90">
        <f t="shared" si="166"/>
        <v>0</v>
      </c>
      <c r="Y135" s="91">
        <f t="shared" si="167"/>
        <v>0</v>
      </c>
      <c r="Z135" s="92">
        <f t="shared" si="168"/>
        <v>0</v>
      </c>
      <c r="AA135" s="90">
        <f t="shared" si="169"/>
        <v>0</v>
      </c>
      <c r="AB135" s="91">
        <f t="shared" si="170"/>
        <v>4807.6499999999996</v>
      </c>
      <c r="AC135" s="92">
        <f t="shared" si="171"/>
        <v>4807.6499999999996</v>
      </c>
      <c r="AD135" s="90">
        <f t="shared" si="172"/>
        <v>0</v>
      </c>
      <c r="AE135" s="91">
        <f t="shared" si="173"/>
        <v>383.16970499999996</v>
      </c>
      <c r="AF135" s="92">
        <f t="shared" si="174"/>
        <v>383.16970499999996</v>
      </c>
      <c r="AG135" s="90">
        <f t="shared" si="175"/>
        <v>0</v>
      </c>
      <c r="AH135" s="91">
        <f t="shared" si="176"/>
        <v>4424.4802949999994</v>
      </c>
      <c r="AI135" s="91">
        <f t="shared" si="177"/>
        <v>4424.4802949999994</v>
      </c>
      <c r="AJ135" s="7" t="s">
        <v>50</v>
      </c>
    </row>
    <row r="136" spans="1:36" outlineLevel="3" x14ac:dyDescent="0.25">
      <c r="A136" s="102" t="s">
        <v>98</v>
      </c>
      <c r="B136" s="10">
        <v>17.16</v>
      </c>
      <c r="N136" s="10">
        <f t="shared" si="158"/>
        <v>0</v>
      </c>
      <c r="O136" s="10">
        <f t="shared" si="159"/>
        <v>17.16</v>
      </c>
      <c r="P136" s="129"/>
      <c r="Q136" s="130">
        <v>7.9699999999999993E-2</v>
      </c>
      <c r="R136" s="90">
        <f t="shared" si="160"/>
        <v>0</v>
      </c>
      <c r="S136" s="91">
        <f t="shared" si="161"/>
        <v>0</v>
      </c>
      <c r="T136" s="92">
        <f t="shared" si="162"/>
        <v>0</v>
      </c>
      <c r="U136" s="90">
        <f t="shared" si="163"/>
        <v>0</v>
      </c>
      <c r="V136" s="91">
        <f t="shared" si="164"/>
        <v>0</v>
      </c>
      <c r="W136" s="92">
        <f t="shared" si="165"/>
        <v>0</v>
      </c>
      <c r="X136" s="90">
        <f t="shared" si="166"/>
        <v>0</v>
      </c>
      <c r="Y136" s="91">
        <f t="shared" si="167"/>
        <v>0</v>
      </c>
      <c r="Z136" s="92">
        <f t="shared" si="168"/>
        <v>0</v>
      </c>
      <c r="AA136" s="90">
        <f t="shared" si="169"/>
        <v>0</v>
      </c>
      <c r="AB136" s="91">
        <f t="shared" si="170"/>
        <v>17.16</v>
      </c>
      <c r="AC136" s="92">
        <f t="shared" si="171"/>
        <v>17.16</v>
      </c>
      <c r="AD136" s="90">
        <f t="shared" si="172"/>
        <v>0</v>
      </c>
      <c r="AE136" s="91">
        <f t="shared" si="173"/>
        <v>1.3676519999999999</v>
      </c>
      <c r="AF136" s="92">
        <f t="shared" si="174"/>
        <v>1.3676519999999999</v>
      </c>
      <c r="AG136" s="90">
        <f t="shared" si="175"/>
        <v>0</v>
      </c>
      <c r="AH136" s="91">
        <f t="shared" si="176"/>
        <v>15.792348</v>
      </c>
      <c r="AI136" s="91">
        <f t="shared" si="177"/>
        <v>15.792348</v>
      </c>
      <c r="AJ136" s="7" t="s">
        <v>48</v>
      </c>
    </row>
    <row r="137" spans="1:36" outlineLevel="3" x14ac:dyDescent="0.25">
      <c r="A137" s="102" t="s">
        <v>98</v>
      </c>
      <c r="B137" s="10">
        <v>0.73</v>
      </c>
      <c r="N137" s="10">
        <f t="shared" si="158"/>
        <v>0</v>
      </c>
      <c r="O137" s="10">
        <f t="shared" si="159"/>
        <v>0.73</v>
      </c>
      <c r="P137" s="129"/>
      <c r="Q137" s="130">
        <v>7.9699999999999993E-2</v>
      </c>
      <c r="R137" s="90">
        <f t="shared" si="160"/>
        <v>0</v>
      </c>
      <c r="S137" s="91">
        <f t="shared" si="161"/>
        <v>0</v>
      </c>
      <c r="T137" s="92">
        <f t="shared" si="162"/>
        <v>0</v>
      </c>
      <c r="U137" s="90">
        <f t="shared" si="163"/>
        <v>0</v>
      </c>
      <c r="V137" s="91">
        <f t="shared" si="164"/>
        <v>0</v>
      </c>
      <c r="W137" s="92">
        <f t="shared" si="165"/>
        <v>0</v>
      </c>
      <c r="X137" s="90">
        <f t="shared" si="166"/>
        <v>0</v>
      </c>
      <c r="Y137" s="91">
        <f t="shared" si="167"/>
        <v>0</v>
      </c>
      <c r="Z137" s="92">
        <f t="shared" si="168"/>
        <v>0</v>
      </c>
      <c r="AA137" s="90">
        <f t="shared" si="169"/>
        <v>0</v>
      </c>
      <c r="AB137" s="91">
        <f t="shared" si="170"/>
        <v>0.73</v>
      </c>
      <c r="AC137" s="92">
        <f t="shared" si="171"/>
        <v>0.73</v>
      </c>
      <c r="AD137" s="90">
        <f t="shared" si="172"/>
        <v>0</v>
      </c>
      <c r="AE137" s="91">
        <f t="shared" si="173"/>
        <v>5.8180999999999997E-2</v>
      </c>
      <c r="AF137" s="92">
        <f t="shared" si="174"/>
        <v>5.8180999999999997E-2</v>
      </c>
      <c r="AG137" s="90">
        <f t="shared" si="175"/>
        <v>0</v>
      </c>
      <c r="AH137" s="91">
        <f t="shared" si="176"/>
        <v>0.67181899999999994</v>
      </c>
      <c r="AI137" s="91">
        <f t="shared" si="177"/>
        <v>0.67181899999999994</v>
      </c>
      <c r="AJ137" s="7" t="s">
        <v>48</v>
      </c>
    </row>
    <row r="138" spans="1:36" outlineLevel="3" x14ac:dyDescent="0.25">
      <c r="A138" s="102" t="s">
        <v>98</v>
      </c>
      <c r="B138" s="10">
        <v>5309.78</v>
      </c>
      <c r="C138" s="10">
        <v>4727.32</v>
      </c>
      <c r="D138" s="10">
        <v>5498.06</v>
      </c>
      <c r="N138" s="10">
        <f t="shared" si="158"/>
        <v>5498.06</v>
      </c>
      <c r="O138" s="10">
        <f t="shared" si="159"/>
        <v>15535.16</v>
      </c>
      <c r="P138" s="129"/>
      <c r="Q138" s="130">
        <v>7.9699999999999993E-2</v>
      </c>
      <c r="R138" s="90">
        <f t="shared" si="160"/>
        <v>0</v>
      </c>
      <c r="S138" s="91">
        <f t="shared" si="161"/>
        <v>5498.06</v>
      </c>
      <c r="T138" s="92">
        <f t="shared" si="162"/>
        <v>5498.06</v>
      </c>
      <c r="U138" s="90">
        <f t="shared" si="163"/>
        <v>0</v>
      </c>
      <c r="V138" s="91">
        <f t="shared" si="164"/>
        <v>438.195382</v>
      </c>
      <c r="W138" s="92">
        <f t="shared" si="165"/>
        <v>438.195382</v>
      </c>
      <c r="X138" s="90">
        <f t="shared" si="166"/>
        <v>0</v>
      </c>
      <c r="Y138" s="91">
        <f t="shared" si="167"/>
        <v>5059.8646180000005</v>
      </c>
      <c r="Z138" s="92">
        <f t="shared" si="168"/>
        <v>5059.8646180000005</v>
      </c>
      <c r="AA138" s="90">
        <f t="shared" si="169"/>
        <v>0</v>
      </c>
      <c r="AB138" s="91">
        <f t="shared" si="170"/>
        <v>15535.16</v>
      </c>
      <c r="AC138" s="92">
        <f t="shared" si="171"/>
        <v>15535.16</v>
      </c>
      <c r="AD138" s="90">
        <f t="shared" si="172"/>
        <v>0</v>
      </c>
      <c r="AE138" s="91">
        <f t="shared" si="173"/>
        <v>1238.1522519999999</v>
      </c>
      <c r="AF138" s="92">
        <f t="shared" si="174"/>
        <v>1238.1522519999999</v>
      </c>
      <c r="AG138" s="90">
        <f t="shared" si="175"/>
        <v>0</v>
      </c>
      <c r="AH138" s="91">
        <f t="shared" si="176"/>
        <v>14297.007748</v>
      </c>
      <c r="AI138" s="91">
        <f t="shared" si="177"/>
        <v>14297.007748</v>
      </c>
      <c r="AJ138" s="7" t="s">
        <v>48</v>
      </c>
    </row>
    <row r="139" spans="1:36" outlineLevel="3" x14ac:dyDescent="0.25">
      <c r="A139" s="102" t="s">
        <v>98</v>
      </c>
      <c r="B139" s="10">
        <v>12988.12</v>
      </c>
      <c r="C139" s="10">
        <v>13997.29</v>
      </c>
      <c r="D139" s="10">
        <v>15528.62</v>
      </c>
      <c r="N139" s="10">
        <f t="shared" si="158"/>
        <v>15528.62</v>
      </c>
      <c r="O139" s="10">
        <f t="shared" si="159"/>
        <v>42514.030000000006</v>
      </c>
      <c r="P139" s="129"/>
      <c r="Q139" s="130">
        <v>7.9699999999999993E-2</v>
      </c>
      <c r="R139" s="90">
        <f t="shared" si="160"/>
        <v>0</v>
      </c>
      <c r="S139" s="91">
        <f t="shared" si="161"/>
        <v>15528.62</v>
      </c>
      <c r="T139" s="92">
        <f t="shared" si="162"/>
        <v>15528.62</v>
      </c>
      <c r="U139" s="90">
        <f t="shared" si="163"/>
        <v>0</v>
      </c>
      <c r="V139" s="91">
        <f t="shared" si="164"/>
        <v>1237.6310140000001</v>
      </c>
      <c r="W139" s="92">
        <f t="shared" si="165"/>
        <v>1237.6310140000001</v>
      </c>
      <c r="X139" s="90">
        <f t="shared" si="166"/>
        <v>0</v>
      </c>
      <c r="Y139" s="91">
        <f t="shared" si="167"/>
        <v>14290.988986</v>
      </c>
      <c r="Z139" s="92">
        <f t="shared" si="168"/>
        <v>14290.988986</v>
      </c>
      <c r="AA139" s="90">
        <f t="shared" si="169"/>
        <v>0</v>
      </c>
      <c r="AB139" s="91">
        <f t="shared" si="170"/>
        <v>42514.030000000006</v>
      </c>
      <c r="AC139" s="92">
        <f t="shared" si="171"/>
        <v>42514.030000000006</v>
      </c>
      <c r="AD139" s="90">
        <f t="shared" si="172"/>
        <v>0</v>
      </c>
      <c r="AE139" s="91">
        <f t="shared" si="173"/>
        <v>3388.368191</v>
      </c>
      <c r="AF139" s="92">
        <f t="shared" si="174"/>
        <v>3388.368191</v>
      </c>
      <c r="AG139" s="90">
        <f t="shared" si="175"/>
        <v>0</v>
      </c>
      <c r="AH139" s="91">
        <f t="shared" si="176"/>
        <v>39125.661809000005</v>
      </c>
      <c r="AI139" s="91">
        <f t="shared" si="177"/>
        <v>39125.661809000005</v>
      </c>
      <c r="AJ139" s="7" t="s">
        <v>48</v>
      </c>
    </row>
    <row r="140" spans="1:36" outlineLevel="3" x14ac:dyDescent="0.25">
      <c r="A140" s="102" t="s">
        <v>98</v>
      </c>
      <c r="B140" s="10">
        <v>5954.69</v>
      </c>
      <c r="C140" s="10">
        <v>5881.14</v>
      </c>
      <c r="D140" s="10">
        <v>11629.77</v>
      </c>
      <c r="N140" s="10">
        <f t="shared" si="158"/>
        <v>11629.77</v>
      </c>
      <c r="O140" s="10">
        <f t="shared" si="159"/>
        <v>23465.599999999999</v>
      </c>
      <c r="P140" s="129"/>
      <c r="Q140" s="130">
        <v>7.9699999999999993E-2</v>
      </c>
      <c r="R140" s="90">
        <f t="shared" si="160"/>
        <v>0</v>
      </c>
      <c r="S140" s="91">
        <f t="shared" si="161"/>
        <v>11629.77</v>
      </c>
      <c r="T140" s="92">
        <f t="shared" si="162"/>
        <v>11629.77</v>
      </c>
      <c r="U140" s="90">
        <f t="shared" si="163"/>
        <v>0</v>
      </c>
      <c r="V140" s="91">
        <f t="shared" si="164"/>
        <v>926.89266899999996</v>
      </c>
      <c r="W140" s="92">
        <f t="shared" si="165"/>
        <v>926.89266899999996</v>
      </c>
      <c r="X140" s="90">
        <f t="shared" si="166"/>
        <v>0</v>
      </c>
      <c r="Y140" s="91">
        <f t="shared" si="167"/>
        <v>10702.877331</v>
      </c>
      <c r="Z140" s="92">
        <f t="shared" si="168"/>
        <v>10702.877331</v>
      </c>
      <c r="AA140" s="90">
        <f t="shared" si="169"/>
        <v>0</v>
      </c>
      <c r="AB140" s="91">
        <f t="shared" si="170"/>
        <v>23465.599999999999</v>
      </c>
      <c r="AC140" s="92">
        <f t="shared" si="171"/>
        <v>23465.599999999999</v>
      </c>
      <c r="AD140" s="90">
        <f t="shared" si="172"/>
        <v>0</v>
      </c>
      <c r="AE140" s="91">
        <f t="shared" si="173"/>
        <v>1870.2083199999997</v>
      </c>
      <c r="AF140" s="92">
        <f t="shared" si="174"/>
        <v>1870.2083199999997</v>
      </c>
      <c r="AG140" s="90">
        <f t="shared" si="175"/>
        <v>0</v>
      </c>
      <c r="AH140" s="91">
        <f t="shared" si="176"/>
        <v>21595.391680000001</v>
      </c>
      <c r="AI140" s="91">
        <f t="shared" si="177"/>
        <v>21595.391680000001</v>
      </c>
      <c r="AJ140" s="7" t="s">
        <v>48</v>
      </c>
    </row>
    <row r="141" spans="1:36" outlineLevel="3" x14ac:dyDescent="0.25">
      <c r="A141" s="102" t="s">
        <v>98</v>
      </c>
      <c r="B141" s="10">
        <v>1210.3599999999999</v>
      </c>
      <c r="C141" s="10">
        <v>0</v>
      </c>
      <c r="D141" s="10">
        <v>1710.94</v>
      </c>
      <c r="N141" s="10">
        <f t="shared" si="158"/>
        <v>1710.94</v>
      </c>
      <c r="O141" s="10">
        <f t="shared" si="159"/>
        <v>2921.3</v>
      </c>
      <c r="P141" s="129"/>
      <c r="Q141" s="130">
        <v>7.9699999999999993E-2</v>
      </c>
      <c r="R141" s="90">
        <f t="shared" si="160"/>
        <v>0</v>
      </c>
      <c r="S141" s="91">
        <f t="shared" si="161"/>
        <v>1710.94</v>
      </c>
      <c r="T141" s="92">
        <f t="shared" si="162"/>
        <v>1710.94</v>
      </c>
      <c r="U141" s="90">
        <f t="shared" si="163"/>
        <v>0</v>
      </c>
      <c r="V141" s="91">
        <f t="shared" si="164"/>
        <v>136.361918</v>
      </c>
      <c r="W141" s="92">
        <f t="shared" si="165"/>
        <v>136.361918</v>
      </c>
      <c r="X141" s="90">
        <f t="shared" si="166"/>
        <v>0</v>
      </c>
      <c r="Y141" s="91">
        <f t="shared" si="167"/>
        <v>1574.578082</v>
      </c>
      <c r="Z141" s="92">
        <f t="shared" si="168"/>
        <v>1574.578082</v>
      </c>
      <c r="AA141" s="90">
        <f t="shared" si="169"/>
        <v>0</v>
      </c>
      <c r="AB141" s="91">
        <f t="shared" si="170"/>
        <v>2921.3</v>
      </c>
      <c r="AC141" s="92">
        <f t="shared" si="171"/>
        <v>2921.3</v>
      </c>
      <c r="AD141" s="90">
        <f t="shared" si="172"/>
        <v>0</v>
      </c>
      <c r="AE141" s="91">
        <f t="shared" si="173"/>
        <v>232.82760999999999</v>
      </c>
      <c r="AF141" s="92">
        <f t="shared" si="174"/>
        <v>232.82760999999999</v>
      </c>
      <c r="AG141" s="90">
        <f t="shared" si="175"/>
        <v>0</v>
      </c>
      <c r="AH141" s="91">
        <f t="shared" si="176"/>
        <v>2688.4723900000004</v>
      </c>
      <c r="AI141" s="91">
        <f t="shared" si="177"/>
        <v>2688.4723900000004</v>
      </c>
      <c r="AJ141" s="7" t="s">
        <v>48</v>
      </c>
    </row>
    <row r="142" spans="1:36" outlineLevel="3" x14ac:dyDescent="0.25">
      <c r="A142" s="102" t="s">
        <v>98</v>
      </c>
      <c r="C142" s="10">
        <v>195.89</v>
      </c>
      <c r="N142" s="10">
        <f t="shared" si="158"/>
        <v>0</v>
      </c>
      <c r="O142" s="10">
        <f t="shared" si="159"/>
        <v>195.89</v>
      </c>
      <c r="P142" s="129"/>
      <c r="Q142" s="130">
        <v>7.9699999999999993E-2</v>
      </c>
      <c r="R142" s="90">
        <f t="shared" si="160"/>
        <v>0</v>
      </c>
      <c r="S142" s="91">
        <f t="shared" si="161"/>
        <v>0</v>
      </c>
      <c r="T142" s="92">
        <f t="shared" si="162"/>
        <v>0</v>
      </c>
      <c r="U142" s="90">
        <f t="shared" si="163"/>
        <v>0</v>
      </c>
      <c r="V142" s="91">
        <f t="shared" si="164"/>
        <v>0</v>
      </c>
      <c r="W142" s="92">
        <f t="shared" si="165"/>
        <v>0</v>
      </c>
      <c r="X142" s="90">
        <f t="shared" si="166"/>
        <v>0</v>
      </c>
      <c r="Y142" s="91">
        <f t="shared" si="167"/>
        <v>0</v>
      </c>
      <c r="Z142" s="92">
        <f t="shared" si="168"/>
        <v>0</v>
      </c>
      <c r="AA142" s="90">
        <f t="shared" si="169"/>
        <v>0</v>
      </c>
      <c r="AB142" s="91">
        <f t="shared" si="170"/>
        <v>195.89</v>
      </c>
      <c r="AC142" s="92">
        <f t="shared" si="171"/>
        <v>195.89</v>
      </c>
      <c r="AD142" s="90">
        <f t="shared" si="172"/>
        <v>0</v>
      </c>
      <c r="AE142" s="91">
        <f t="shared" si="173"/>
        <v>15.612432999999998</v>
      </c>
      <c r="AF142" s="92">
        <f t="shared" si="174"/>
        <v>15.612432999999998</v>
      </c>
      <c r="AG142" s="90">
        <f t="shared" si="175"/>
        <v>0</v>
      </c>
      <c r="AH142" s="91">
        <f t="shared" si="176"/>
        <v>180.27756699999998</v>
      </c>
      <c r="AI142" s="91">
        <f t="shared" si="177"/>
        <v>180.27756699999998</v>
      </c>
      <c r="AJ142" s="7" t="s">
        <v>48</v>
      </c>
    </row>
    <row r="143" spans="1:36" outlineLevel="3" x14ac:dyDescent="0.25">
      <c r="A143" s="102" t="s">
        <v>98</v>
      </c>
      <c r="B143" s="10">
        <v>4262.6000000000004</v>
      </c>
      <c r="C143" s="10">
        <v>3437.7</v>
      </c>
      <c r="D143" s="10">
        <v>3354.27</v>
      </c>
      <c r="N143" s="10">
        <f t="shared" si="158"/>
        <v>3354.27</v>
      </c>
      <c r="O143" s="10">
        <f t="shared" si="159"/>
        <v>11054.57</v>
      </c>
      <c r="P143" s="129"/>
      <c r="Q143" s="130">
        <v>7.9699999999999993E-2</v>
      </c>
      <c r="R143" s="90">
        <f t="shared" si="160"/>
        <v>0</v>
      </c>
      <c r="S143" s="91">
        <f t="shared" si="161"/>
        <v>3354.27</v>
      </c>
      <c r="T143" s="92">
        <f t="shared" si="162"/>
        <v>3354.27</v>
      </c>
      <c r="U143" s="90">
        <f t="shared" si="163"/>
        <v>0</v>
      </c>
      <c r="V143" s="91">
        <f t="shared" si="164"/>
        <v>267.33531899999997</v>
      </c>
      <c r="W143" s="92">
        <f t="shared" si="165"/>
        <v>267.33531899999997</v>
      </c>
      <c r="X143" s="90">
        <f t="shared" si="166"/>
        <v>0</v>
      </c>
      <c r="Y143" s="91">
        <f t="shared" si="167"/>
        <v>3086.9346810000002</v>
      </c>
      <c r="Z143" s="92">
        <f t="shared" si="168"/>
        <v>3086.9346810000002</v>
      </c>
      <c r="AA143" s="90">
        <f t="shared" si="169"/>
        <v>0</v>
      </c>
      <c r="AB143" s="91">
        <f t="shared" si="170"/>
        <v>11054.57</v>
      </c>
      <c r="AC143" s="92">
        <f t="shared" si="171"/>
        <v>11054.57</v>
      </c>
      <c r="AD143" s="90">
        <f t="shared" si="172"/>
        <v>0</v>
      </c>
      <c r="AE143" s="91">
        <f t="shared" si="173"/>
        <v>881.04922899999985</v>
      </c>
      <c r="AF143" s="92">
        <f t="shared" si="174"/>
        <v>881.04922899999985</v>
      </c>
      <c r="AG143" s="90">
        <f t="shared" si="175"/>
        <v>0</v>
      </c>
      <c r="AH143" s="91">
        <f t="shared" si="176"/>
        <v>10173.520771</v>
      </c>
      <c r="AI143" s="91">
        <f t="shared" si="177"/>
        <v>10173.520771</v>
      </c>
      <c r="AJ143" s="7" t="s">
        <v>48</v>
      </c>
    </row>
    <row r="144" spans="1:36" outlineLevel="3" x14ac:dyDescent="0.25">
      <c r="A144" s="102" t="s">
        <v>98</v>
      </c>
      <c r="C144" s="10">
        <v>2098.9499999999998</v>
      </c>
      <c r="D144" s="10">
        <v>5441.29</v>
      </c>
      <c r="N144" s="10">
        <f t="shared" si="158"/>
        <v>5441.29</v>
      </c>
      <c r="O144" s="10">
        <f t="shared" si="159"/>
        <v>7540.24</v>
      </c>
      <c r="P144" s="129"/>
      <c r="Q144" s="130">
        <v>7.9699999999999993E-2</v>
      </c>
      <c r="R144" s="90">
        <f t="shared" si="160"/>
        <v>0</v>
      </c>
      <c r="S144" s="91">
        <f t="shared" si="161"/>
        <v>5441.29</v>
      </c>
      <c r="T144" s="92">
        <f t="shared" si="162"/>
        <v>5441.29</v>
      </c>
      <c r="U144" s="90">
        <f t="shared" si="163"/>
        <v>0</v>
      </c>
      <c r="V144" s="91">
        <f t="shared" si="164"/>
        <v>433.67081299999995</v>
      </c>
      <c r="W144" s="92">
        <f t="shared" si="165"/>
        <v>433.67081299999995</v>
      </c>
      <c r="X144" s="90">
        <f t="shared" si="166"/>
        <v>0</v>
      </c>
      <c r="Y144" s="91">
        <f t="shared" si="167"/>
        <v>5007.6191870000002</v>
      </c>
      <c r="Z144" s="92">
        <f t="shared" si="168"/>
        <v>5007.6191870000002</v>
      </c>
      <c r="AA144" s="90">
        <f t="shared" si="169"/>
        <v>0</v>
      </c>
      <c r="AB144" s="91">
        <f t="shared" si="170"/>
        <v>7540.24</v>
      </c>
      <c r="AC144" s="92">
        <f t="shared" si="171"/>
        <v>7540.24</v>
      </c>
      <c r="AD144" s="90">
        <f t="shared" si="172"/>
        <v>0</v>
      </c>
      <c r="AE144" s="91">
        <f t="shared" si="173"/>
        <v>600.9571279999999</v>
      </c>
      <c r="AF144" s="92">
        <f t="shared" si="174"/>
        <v>600.9571279999999</v>
      </c>
      <c r="AG144" s="90">
        <f t="shared" si="175"/>
        <v>0</v>
      </c>
      <c r="AH144" s="91">
        <f t="shared" si="176"/>
        <v>6939.2828719999998</v>
      </c>
      <c r="AI144" s="91">
        <f t="shared" si="177"/>
        <v>6939.2828719999998</v>
      </c>
      <c r="AJ144" s="7" t="s">
        <v>48</v>
      </c>
    </row>
    <row r="145" spans="1:36" outlineLevel="3" x14ac:dyDescent="0.25">
      <c r="A145" s="102" t="s">
        <v>98</v>
      </c>
      <c r="B145" s="10">
        <v>29797.19</v>
      </c>
      <c r="C145" s="10">
        <v>6527.5</v>
      </c>
      <c r="D145" s="10">
        <v>6970.93</v>
      </c>
      <c r="N145" s="10">
        <f t="shared" si="158"/>
        <v>6970.93</v>
      </c>
      <c r="O145" s="10">
        <f t="shared" si="159"/>
        <v>43295.62</v>
      </c>
      <c r="P145" s="129"/>
      <c r="Q145" s="130">
        <v>7.9699999999999993E-2</v>
      </c>
      <c r="R145" s="90">
        <f t="shared" si="160"/>
        <v>0</v>
      </c>
      <c r="S145" s="91">
        <f t="shared" si="161"/>
        <v>6970.93</v>
      </c>
      <c r="T145" s="92">
        <f t="shared" si="162"/>
        <v>6970.93</v>
      </c>
      <c r="U145" s="90">
        <f t="shared" si="163"/>
        <v>0</v>
      </c>
      <c r="V145" s="91">
        <f t="shared" si="164"/>
        <v>555.58312100000001</v>
      </c>
      <c r="W145" s="92">
        <f t="shared" si="165"/>
        <v>555.58312100000001</v>
      </c>
      <c r="X145" s="90">
        <f t="shared" si="166"/>
        <v>0</v>
      </c>
      <c r="Y145" s="91">
        <f t="shared" si="167"/>
        <v>6415.3468790000006</v>
      </c>
      <c r="Z145" s="92">
        <f t="shared" si="168"/>
        <v>6415.3468790000006</v>
      </c>
      <c r="AA145" s="90">
        <f t="shared" si="169"/>
        <v>0</v>
      </c>
      <c r="AB145" s="91">
        <f t="shared" si="170"/>
        <v>43295.62</v>
      </c>
      <c r="AC145" s="92">
        <f t="shared" si="171"/>
        <v>43295.62</v>
      </c>
      <c r="AD145" s="90">
        <f t="shared" si="172"/>
        <v>0</v>
      </c>
      <c r="AE145" s="91">
        <f t="shared" si="173"/>
        <v>3450.660914</v>
      </c>
      <c r="AF145" s="92">
        <f t="shared" si="174"/>
        <v>3450.660914</v>
      </c>
      <c r="AG145" s="90">
        <f t="shared" si="175"/>
        <v>0</v>
      </c>
      <c r="AH145" s="91">
        <f t="shared" si="176"/>
        <v>39844.959086000003</v>
      </c>
      <c r="AI145" s="91">
        <f t="shared" si="177"/>
        <v>39844.959086000003</v>
      </c>
      <c r="AJ145" s="7" t="s">
        <v>48</v>
      </c>
    </row>
    <row r="146" spans="1:36" outlineLevel="2" x14ac:dyDescent="0.25">
      <c r="A146" s="102"/>
      <c r="B146" s="108"/>
      <c r="C146" s="108"/>
      <c r="D146" s="108"/>
      <c r="E146" s="101"/>
      <c r="F146" s="101"/>
      <c r="G146" s="101"/>
      <c r="H146" s="101"/>
      <c r="I146" s="101"/>
      <c r="J146" s="101"/>
      <c r="K146" s="101"/>
      <c r="L146" s="101"/>
      <c r="M146" s="101"/>
      <c r="N146" s="108"/>
      <c r="O146" s="108"/>
      <c r="P146" s="129"/>
      <c r="Q146" s="130"/>
      <c r="R146" s="111">
        <f t="shared" ref="R146:Z146" si="178">SUBTOTAL(9,R133:R145)</f>
        <v>0</v>
      </c>
      <c r="S146" s="112">
        <f t="shared" si="178"/>
        <v>50133.88</v>
      </c>
      <c r="T146" s="113">
        <f t="shared" si="178"/>
        <v>50133.88</v>
      </c>
      <c r="U146" s="111">
        <f t="shared" si="178"/>
        <v>0</v>
      </c>
      <c r="V146" s="112">
        <f t="shared" si="178"/>
        <v>3995.6702359999995</v>
      </c>
      <c r="W146" s="113">
        <f t="shared" si="178"/>
        <v>3995.6702359999995</v>
      </c>
      <c r="X146" s="111">
        <f t="shared" si="178"/>
        <v>0</v>
      </c>
      <c r="Y146" s="112">
        <f t="shared" si="178"/>
        <v>46138.209763999999</v>
      </c>
      <c r="Z146" s="113">
        <f t="shared" si="178"/>
        <v>46138.209763999999</v>
      </c>
      <c r="AA146" s="111"/>
      <c r="AB146" s="112"/>
      <c r="AC146" s="113"/>
      <c r="AD146" s="111"/>
      <c r="AE146" s="112"/>
      <c r="AF146" s="113"/>
      <c r="AG146" s="111"/>
      <c r="AH146" s="112"/>
      <c r="AI146" s="112"/>
      <c r="AJ146" s="118" t="s">
        <v>273</v>
      </c>
    </row>
    <row r="147" spans="1:36" outlineLevel="3" x14ac:dyDescent="0.25">
      <c r="A147" s="102" t="s">
        <v>98</v>
      </c>
      <c r="B147" s="10">
        <v>2382.52</v>
      </c>
      <c r="C147" s="10">
        <v>542.76</v>
      </c>
      <c r="D147" s="10">
        <v>542.76</v>
      </c>
      <c r="N147" s="10">
        <f>D147</f>
        <v>542.76</v>
      </c>
      <c r="O147" s="10">
        <f>SUM(B147:M147)</f>
        <v>3468.04</v>
      </c>
      <c r="P147" s="129"/>
      <c r="Q147" s="130">
        <v>1.17E-2</v>
      </c>
      <c r="R147" s="90">
        <f>IF(LEFT(AJ147,6)="Direct",N147,0)</f>
        <v>0</v>
      </c>
      <c r="S147" s="91">
        <f>N147-R147</f>
        <v>542.76</v>
      </c>
      <c r="T147" s="92">
        <f>R147+S147</f>
        <v>542.76</v>
      </c>
      <c r="U147" s="90">
        <f>IF(LEFT(AJ147,9)="direct-wa", N147,0)</f>
        <v>0</v>
      </c>
      <c r="V147" s="91">
        <f>IF(AJ147="direct-wa",0,N147*Q147)</f>
        <v>6.3502920000000005</v>
      </c>
      <c r="W147" s="92">
        <f>U147+V147</f>
        <v>6.3502920000000005</v>
      </c>
      <c r="X147" s="90">
        <f>IF(LEFT(AJ147,9)="direct-or",N147,0)</f>
        <v>0</v>
      </c>
      <c r="Y147" s="91">
        <f>S147-V147</f>
        <v>536.40970800000002</v>
      </c>
      <c r="Z147" s="92">
        <f>X147+Y147</f>
        <v>536.40970800000002</v>
      </c>
      <c r="AA147" s="90">
        <f>IF(LEFT(AJ147,6)="Direct",O147,0)</f>
        <v>0</v>
      </c>
      <c r="AB147" s="91">
        <f>O147-AA147</f>
        <v>3468.04</v>
      </c>
      <c r="AC147" s="92">
        <f>AA147+AB147</f>
        <v>3468.04</v>
      </c>
      <c r="AD147" s="90">
        <f>IF(LEFT(AJ147,9)="direct-wa", O147,0)</f>
        <v>0</v>
      </c>
      <c r="AE147" s="91">
        <f>IF(AJ147="direct-wa",0,O147*Q147)</f>
        <v>40.576067999999999</v>
      </c>
      <c r="AF147" s="92">
        <f>AD147+AE147</f>
        <v>40.576067999999999</v>
      </c>
      <c r="AG147" s="90">
        <f>IF(LEFT(AJ147,9)="direct-or",O147,0)</f>
        <v>0</v>
      </c>
      <c r="AH147" s="91">
        <f>AB147-AE147</f>
        <v>3427.4639320000001</v>
      </c>
      <c r="AI147" s="91">
        <f>AG147+AH147</f>
        <v>3427.4639320000001</v>
      </c>
      <c r="AJ147" s="7" t="s">
        <v>262</v>
      </c>
    </row>
    <row r="148" spans="1:36" outlineLevel="3" x14ac:dyDescent="0.25">
      <c r="A148" s="102" t="s">
        <v>98</v>
      </c>
      <c r="B148" s="10">
        <v>26282.76</v>
      </c>
      <c r="C148" s="10">
        <v>19915.93</v>
      </c>
      <c r="D148" s="10">
        <v>24516.47</v>
      </c>
      <c r="N148" s="10">
        <f>D148</f>
        <v>24516.47</v>
      </c>
      <c r="O148" s="10">
        <f>SUM(B148:M148)</f>
        <v>70715.16</v>
      </c>
      <c r="P148" s="129"/>
      <c r="Q148" s="130">
        <v>1.17E-2</v>
      </c>
      <c r="R148" s="90">
        <f>IF(LEFT(AJ148,6)="Direct",N148,0)</f>
        <v>0</v>
      </c>
      <c r="S148" s="91">
        <f>N148-R148</f>
        <v>24516.47</v>
      </c>
      <c r="T148" s="92">
        <f>R148+S148</f>
        <v>24516.47</v>
      </c>
      <c r="U148" s="90">
        <f>IF(LEFT(AJ148,9)="direct-wa", N148,0)</f>
        <v>0</v>
      </c>
      <c r="V148" s="91">
        <f>IF(AJ148="direct-wa",0,N148*Q148)</f>
        <v>286.84269900000004</v>
      </c>
      <c r="W148" s="92">
        <f>U148+V148</f>
        <v>286.84269900000004</v>
      </c>
      <c r="X148" s="90">
        <f>IF(LEFT(AJ148,9)="direct-or",N148,0)</f>
        <v>0</v>
      </c>
      <c r="Y148" s="91">
        <f>S148-V148</f>
        <v>24229.627301</v>
      </c>
      <c r="Z148" s="92">
        <f>X148+Y148</f>
        <v>24229.627301</v>
      </c>
      <c r="AA148" s="90">
        <f>IF(LEFT(AJ148,6)="Direct",O148,0)</f>
        <v>0</v>
      </c>
      <c r="AB148" s="91">
        <f>O148-AA148</f>
        <v>70715.16</v>
      </c>
      <c r="AC148" s="92">
        <f>AA148+AB148</f>
        <v>70715.16</v>
      </c>
      <c r="AD148" s="90">
        <f>IF(LEFT(AJ148,9)="direct-wa", O148,0)</f>
        <v>0</v>
      </c>
      <c r="AE148" s="91">
        <f>IF(AJ148="direct-wa",0,O148*Q148)</f>
        <v>827.36737200000005</v>
      </c>
      <c r="AF148" s="92">
        <f>AD148+AE148</f>
        <v>827.36737200000005</v>
      </c>
      <c r="AG148" s="90">
        <f>IF(LEFT(AJ148,9)="direct-or",O148,0)</f>
        <v>0</v>
      </c>
      <c r="AH148" s="91">
        <f>AB148-AE148</f>
        <v>69887.79262800001</v>
      </c>
      <c r="AI148" s="91">
        <f>AG148+AH148</f>
        <v>69887.79262800001</v>
      </c>
      <c r="AJ148" s="7" t="s">
        <v>262</v>
      </c>
    </row>
    <row r="149" spans="1:36" outlineLevel="3" x14ac:dyDescent="0.25">
      <c r="A149" s="102" t="s">
        <v>98</v>
      </c>
      <c r="B149" s="10">
        <v>10389.44</v>
      </c>
      <c r="C149" s="10">
        <v>16474.310000000001</v>
      </c>
      <c r="D149" s="10">
        <v>14145.93</v>
      </c>
      <c r="N149" s="10">
        <f>D149</f>
        <v>14145.93</v>
      </c>
      <c r="O149" s="10">
        <f>SUM(B149:M149)</f>
        <v>41009.68</v>
      </c>
      <c r="P149" s="129"/>
      <c r="Q149" s="130">
        <v>1.17E-2</v>
      </c>
      <c r="R149" s="90">
        <f>IF(LEFT(AJ149,6)="Direct",N149,0)</f>
        <v>0</v>
      </c>
      <c r="S149" s="91">
        <f>N149-R149</f>
        <v>14145.93</v>
      </c>
      <c r="T149" s="92">
        <f>R149+S149</f>
        <v>14145.93</v>
      </c>
      <c r="U149" s="90">
        <f>IF(LEFT(AJ149,9)="direct-wa", N149,0)</f>
        <v>0</v>
      </c>
      <c r="V149" s="91">
        <f>IF(AJ149="direct-wa",0,N149*Q149)</f>
        <v>165.50738100000001</v>
      </c>
      <c r="W149" s="92">
        <f>U149+V149</f>
        <v>165.50738100000001</v>
      </c>
      <c r="X149" s="90">
        <f>IF(LEFT(AJ149,9)="direct-or",N149,0)</f>
        <v>0</v>
      </c>
      <c r="Y149" s="91">
        <f>S149-V149</f>
        <v>13980.422619000001</v>
      </c>
      <c r="Z149" s="92">
        <f>X149+Y149</f>
        <v>13980.422619000001</v>
      </c>
      <c r="AA149" s="90">
        <f>IF(LEFT(AJ149,6)="Direct",O149,0)</f>
        <v>0</v>
      </c>
      <c r="AB149" s="91">
        <f>O149-AA149</f>
        <v>41009.68</v>
      </c>
      <c r="AC149" s="92">
        <f>AA149+AB149</f>
        <v>41009.68</v>
      </c>
      <c r="AD149" s="90">
        <f>IF(LEFT(AJ149,9)="direct-wa", O149,0)</f>
        <v>0</v>
      </c>
      <c r="AE149" s="91">
        <f>IF(AJ149="direct-wa",0,O149*Q149)</f>
        <v>479.81325600000002</v>
      </c>
      <c r="AF149" s="92">
        <f>AD149+AE149</f>
        <v>479.81325600000002</v>
      </c>
      <c r="AG149" s="90">
        <f>IF(LEFT(AJ149,9)="direct-or",O149,0)</f>
        <v>0</v>
      </c>
      <c r="AH149" s="91">
        <f>AB149-AE149</f>
        <v>40529.866743999999</v>
      </c>
      <c r="AI149" s="91">
        <f>AG149+AH149</f>
        <v>40529.866743999999</v>
      </c>
      <c r="AJ149" s="7" t="s">
        <v>262</v>
      </c>
    </row>
    <row r="150" spans="1:36" outlineLevel="3" x14ac:dyDescent="0.25">
      <c r="A150" s="102" t="s">
        <v>98</v>
      </c>
      <c r="B150" s="10">
        <v>4757.6400000000003</v>
      </c>
      <c r="C150" s="10">
        <v>2675.34</v>
      </c>
      <c r="D150" s="10">
        <v>9929.68</v>
      </c>
      <c r="N150" s="10">
        <f>D150</f>
        <v>9929.68</v>
      </c>
      <c r="O150" s="10">
        <f>SUM(B150:M150)</f>
        <v>17362.66</v>
      </c>
      <c r="P150" s="129"/>
      <c r="Q150" s="130">
        <v>1.17E-2</v>
      </c>
      <c r="R150" s="90">
        <f>IF(LEFT(AJ150,6)="Direct",N150,0)</f>
        <v>0</v>
      </c>
      <c r="S150" s="91">
        <f>N150-R150</f>
        <v>9929.68</v>
      </c>
      <c r="T150" s="92">
        <f>R150+S150</f>
        <v>9929.68</v>
      </c>
      <c r="U150" s="90">
        <f>IF(LEFT(AJ150,9)="direct-wa", N150,0)</f>
        <v>0</v>
      </c>
      <c r="V150" s="91">
        <f>IF(AJ150="direct-wa",0,N150*Q150)</f>
        <v>116.177256</v>
      </c>
      <c r="W150" s="92">
        <f>U150+V150</f>
        <v>116.177256</v>
      </c>
      <c r="X150" s="90">
        <f>IF(LEFT(AJ150,9)="direct-or",N150,0)</f>
        <v>0</v>
      </c>
      <c r="Y150" s="91">
        <f>S150-V150</f>
        <v>9813.5027439999994</v>
      </c>
      <c r="Z150" s="92">
        <f>X150+Y150</f>
        <v>9813.5027439999994</v>
      </c>
      <c r="AA150" s="90">
        <f>IF(LEFT(AJ150,6)="Direct",O150,0)</f>
        <v>0</v>
      </c>
      <c r="AB150" s="91">
        <f>O150-AA150</f>
        <v>17362.66</v>
      </c>
      <c r="AC150" s="92">
        <f>AA150+AB150</f>
        <v>17362.66</v>
      </c>
      <c r="AD150" s="90">
        <f>IF(LEFT(AJ150,9)="direct-wa", O150,0)</f>
        <v>0</v>
      </c>
      <c r="AE150" s="91">
        <f>IF(AJ150="direct-wa",0,O150*Q150)</f>
        <v>203.14312200000001</v>
      </c>
      <c r="AF150" s="92">
        <f>AD150+AE150</f>
        <v>203.14312200000001</v>
      </c>
      <c r="AG150" s="90">
        <f>IF(LEFT(AJ150,9)="direct-or",O150,0)</f>
        <v>0</v>
      </c>
      <c r="AH150" s="91">
        <f>AB150-AE150</f>
        <v>17159.516877999999</v>
      </c>
      <c r="AI150" s="91">
        <f>AG150+AH150</f>
        <v>17159.516877999999</v>
      </c>
      <c r="AJ150" s="7" t="s">
        <v>262</v>
      </c>
    </row>
    <row r="151" spans="1:36" outlineLevel="3" x14ac:dyDescent="0.25">
      <c r="A151" s="102" t="s">
        <v>98</v>
      </c>
      <c r="D151" s="10">
        <v>-1196.6400000000001</v>
      </c>
      <c r="N151" s="10">
        <f>D151</f>
        <v>-1196.6400000000001</v>
      </c>
      <c r="O151" s="10">
        <f>SUM(B151:M151)</f>
        <v>-1196.6400000000001</v>
      </c>
      <c r="P151" s="129"/>
      <c r="Q151" s="130">
        <v>1.17E-2</v>
      </c>
      <c r="R151" s="90">
        <f>IF(LEFT(AJ151,6)="Direct",N151,0)</f>
        <v>0</v>
      </c>
      <c r="S151" s="91">
        <f>N151-R151</f>
        <v>-1196.6400000000001</v>
      </c>
      <c r="T151" s="92">
        <f>R151+S151</f>
        <v>-1196.6400000000001</v>
      </c>
      <c r="U151" s="90">
        <f>IF(LEFT(AJ151,9)="direct-wa", N151,0)</f>
        <v>0</v>
      </c>
      <c r="V151" s="91">
        <f>IF(AJ151="direct-wa",0,N151*Q151)</f>
        <v>-14.000688000000002</v>
      </c>
      <c r="W151" s="92">
        <f>U151+V151</f>
        <v>-14.000688000000002</v>
      </c>
      <c r="X151" s="90">
        <f>IF(LEFT(AJ151,9)="direct-or",N151,0)</f>
        <v>0</v>
      </c>
      <c r="Y151" s="91">
        <f>S151-V151</f>
        <v>-1182.639312</v>
      </c>
      <c r="Z151" s="92">
        <f>X151+Y151</f>
        <v>-1182.639312</v>
      </c>
      <c r="AA151" s="90">
        <f>IF(LEFT(AJ151,6)="Direct",O151,0)</f>
        <v>0</v>
      </c>
      <c r="AB151" s="91">
        <f>O151-AA151</f>
        <v>-1196.6400000000001</v>
      </c>
      <c r="AC151" s="92">
        <f>AA151+AB151</f>
        <v>-1196.6400000000001</v>
      </c>
      <c r="AD151" s="90">
        <f>IF(LEFT(AJ151,9)="direct-wa", O151,0)</f>
        <v>0</v>
      </c>
      <c r="AE151" s="91">
        <f>IF(AJ151="direct-wa",0,O151*Q151)</f>
        <v>-14.000688000000002</v>
      </c>
      <c r="AF151" s="92">
        <f>AD151+AE151</f>
        <v>-14.000688000000002</v>
      </c>
      <c r="AG151" s="90">
        <f>IF(LEFT(AJ151,9)="direct-or",O151,0)</f>
        <v>0</v>
      </c>
      <c r="AH151" s="91">
        <f>AB151-AE151</f>
        <v>-1182.639312</v>
      </c>
      <c r="AI151" s="91">
        <f>AG151+AH151</f>
        <v>-1182.639312</v>
      </c>
      <c r="AJ151" s="7" t="s">
        <v>263</v>
      </c>
    </row>
    <row r="152" spans="1:36" outlineLevel="2" x14ac:dyDescent="0.25">
      <c r="A152" s="102"/>
      <c r="B152" s="108"/>
      <c r="C152" s="108"/>
      <c r="D152" s="108"/>
      <c r="E152" s="101"/>
      <c r="F152" s="101"/>
      <c r="G152" s="101"/>
      <c r="H152" s="101"/>
      <c r="I152" s="101"/>
      <c r="J152" s="101"/>
      <c r="K152" s="101"/>
      <c r="L152" s="101"/>
      <c r="M152" s="101"/>
      <c r="N152" s="108"/>
      <c r="O152" s="108"/>
      <c r="P152" s="129"/>
      <c r="Q152" s="130"/>
      <c r="R152" s="111">
        <f t="shared" ref="R152:Z152" si="179">SUBTOTAL(9,R147:R151)</f>
        <v>0</v>
      </c>
      <c r="S152" s="112">
        <f t="shared" si="179"/>
        <v>47938.200000000004</v>
      </c>
      <c r="T152" s="113">
        <f t="shared" si="179"/>
        <v>47938.200000000004</v>
      </c>
      <c r="U152" s="111">
        <f t="shared" si="179"/>
        <v>0</v>
      </c>
      <c r="V152" s="112">
        <f t="shared" si="179"/>
        <v>560.8769400000001</v>
      </c>
      <c r="W152" s="113">
        <f t="shared" si="179"/>
        <v>560.8769400000001</v>
      </c>
      <c r="X152" s="111">
        <f t="shared" si="179"/>
        <v>0</v>
      </c>
      <c r="Y152" s="112">
        <f t="shared" si="179"/>
        <v>47377.323059999995</v>
      </c>
      <c r="Z152" s="113">
        <f t="shared" si="179"/>
        <v>47377.323059999995</v>
      </c>
      <c r="AA152" s="111"/>
      <c r="AB152" s="112"/>
      <c r="AC152" s="113"/>
      <c r="AD152" s="111"/>
      <c r="AE152" s="112"/>
      <c r="AF152" s="113"/>
      <c r="AG152" s="111"/>
      <c r="AH152" s="112"/>
      <c r="AI152" s="112"/>
      <c r="AJ152" s="118" t="s">
        <v>270</v>
      </c>
    </row>
    <row r="153" spans="1:36" outlineLevel="1" x14ac:dyDescent="0.25">
      <c r="A153" s="128" t="s">
        <v>97</v>
      </c>
      <c r="B153" s="132"/>
      <c r="C153" s="132"/>
      <c r="D153" s="132"/>
      <c r="E153" s="120"/>
      <c r="F153" s="120"/>
      <c r="G153" s="120"/>
      <c r="H153" s="120"/>
      <c r="I153" s="120"/>
      <c r="J153" s="120"/>
      <c r="K153" s="120"/>
      <c r="L153" s="120"/>
      <c r="M153" s="120"/>
      <c r="N153" s="132"/>
      <c r="O153" s="132"/>
      <c r="P153" s="133"/>
      <c r="Q153" s="134"/>
      <c r="R153" s="138">
        <f t="shared" ref="R153:Z153" si="180">SUBTOTAL(9,R84:R151)</f>
        <v>335052.9599999999</v>
      </c>
      <c r="S153" s="132">
        <f t="shared" si="180"/>
        <v>948507.33000000007</v>
      </c>
      <c r="T153" s="139">
        <f t="shared" si="180"/>
        <v>1283560.2900000003</v>
      </c>
      <c r="U153" s="138">
        <f t="shared" si="180"/>
        <v>51270.909999999996</v>
      </c>
      <c r="V153" s="132">
        <f t="shared" si="180"/>
        <v>93875.127911000003</v>
      </c>
      <c r="W153" s="139">
        <f t="shared" si="180"/>
        <v>145146.03791100005</v>
      </c>
      <c r="X153" s="138">
        <f t="shared" si="180"/>
        <v>283782.05</v>
      </c>
      <c r="Y153" s="132">
        <f t="shared" si="180"/>
        <v>854632.20208899979</v>
      </c>
      <c r="Z153" s="139">
        <f t="shared" si="180"/>
        <v>1138414.2520890001</v>
      </c>
      <c r="AA153" s="138"/>
      <c r="AB153" s="132"/>
      <c r="AC153" s="139"/>
      <c r="AD153" s="138"/>
      <c r="AE153" s="132"/>
      <c r="AF153" s="139"/>
      <c r="AG153" s="138"/>
      <c r="AH153" s="132"/>
      <c r="AI153" s="132"/>
      <c r="AJ153" s="127"/>
    </row>
    <row r="154" spans="1:36" outlineLevel="3" x14ac:dyDescent="0.25">
      <c r="A154" s="102" t="s">
        <v>100</v>
      </c>
      <c r="B154" s="10">
        <v>666.23</v>
      </c>
      <c r="C154" s="10">
        <v>699.58</v>
      </c>
      <c r="D154" s="10">
        <v>848.24</v>
      </c>
      <c r="N154" s="10">
        <f>D154</f>
        <v>848.24</v>
      </c>
      <c r="O154" s="10">
        <f>SUM(B154:M154)</f>
        <v>2214.0500000000002</v>
      </c>
      <c r="P154" s="129"/>
      <c r="Q154" s="130">
        <v>0.1013</v>
      </c>
      <c r="R154" s="90">
        <f>IF(LEFT(AJ154,6)="Direct",N154,0)</f>
        <v>0</v>
      </c>
      <c r="S154" s="91">
        <f>N154-R154</f>
        <v>848.24</v>
      </c>
      <c r="T154" s="92">
        <f>R154+S154</f>
        <v>848.24</v>
      </c>
      <c r="U154" s="90">
        <f>IF(LEFT(AJ154,9)="direct-wa", N154,0)</f>
        <v>0</v>
      </c>
      <c r="V154" s="91">
        <f>IF(AJ154="direct-wa",0,N154*Q154)</f>
        <v>85.926711999999995</v>
      </c>
      <c r="W154" s="92">
        <f>U154+V154</f>
        <v>85.926711999999995</v>
      </c>
      <c r="X154" s="90">
        <f>IF(LEFT(AJ154,9)="direct-or",N154,0)</f>
        <v>0</v>
      </c>
      <c r="Y154" s="91">
        <f>S154-V154</f>
        <v>762.31328800000006</v>
      </c>
      <c r="Z154" s="92">
        <f>X154+Y154</f>
        <v>762.31328800000006</v>
      </c>
      <c r="AA154" s="90">
        <f>IF(LEFT(AJ154,6)="Direct",O154,0)</f>
        <v>0</v>
      </c>
      <c r="AB154" s="91">
        <f>O154-AA154</f>
        <v>2214.0500000000002</v>
      </c>
      <c r="AC154" s="92">
        <f>AA154+AB154</f>
        <v>2214.0500000000002</v>
      </c>
      <c r="AD154" s="90">
        <f>IF(LEFT(AJ154,9)="direct-wa", O154,0)</f>
        <v>0</v>
      </c>
      <c r="AE154" s="91">
        <f>IF(AJ154="direct-wa",0,O154*Q154)</f>
        <v>224.28326500000003</v>
      </c>
      <c r="AF154" s="92">
        <f>AD154+AE154</f>
        <v>224.28326500000003</v>
      </c>
      <c r="AG154" s="90">
        <f>IF(LEFT(AJ154,9)="direct-or",O154,0)</f>
        <v>0</v>
      </c>
      <c r="AH154" s="91">
        <f>AB154-AE154</f>
        <v>1989.7667350000002</v>
      </c>
      <c r="AI154" s="91">
        <f>AG154+AH154</f>
        <v>1989.7667350000002</v>
      </c>
      <c r="AJ154" s="7" t="s">
        <v>52</v>
      </c>
    </row>
    <row r="155" spans="1:36" outlineLevel="3" x14ac:dyDescent="0.25">
      <c r="A155" s="102" t="s">
        <v>100</v>
      </c>
      <c r="C155" s="10">
        <v>60</v>
      </c>
      <c r="N155" s="10">
        <f>D155</f>
        <v>0</v>
      </c>
      <c r="O155" s="10">
        <f>SUM(B155:M155)</f>
        <v>60</v>
      </c>
      <c r="P155" s="129"/>
      <c r="Q155" s="130">
        <v>0.1013</v>
      </c>
      <c r="R155" s="90">
        <f>IF(LEFT(AJ155,6)="Direct",N155,0)</f>
        <v>0</v>
      </c>
      <c r="S155" s="91">
        <f>N155-R155</f>
        <v>0</v>
      </c>
      <c r="T155" s="92">
        <f>R155+S155</f>
        <v>0</v>
      </c>
      <c r="U155" s="90">
        <f>IF(LEFT(AJ155,9)="direct-wa", N155,0)</f>
        <v>0</v>
      </c>
      <c r="V155" s="91">
        <f>IF(AJ155="direct-wa",0,N155*Q155)</f>
        <v>0</v>
      </c>
      <c r="W155" s="92">
        <f>U155+V155</f>
        <v>0</v>
      </c>
      <c r="X155" s="90">
        <f>IF(LEFT(AJ155,9)="direct-or",N155,0)</f>
        <v>0</v>
      </c>
      <c r="Y155" s="91">
        <f>S155-V155</f>
        <v>0</v>
      </c>
      <c r="Z155" s="92">
        <f>X155+Y155</f>
        <v>0</v>
      </c>
      <c r="AA155" s="90">
        <f>IF(LEFT(AJ155,6)="Direct",O155,0)</f>
        <v>0</v>
      </c>
      <c r="AB155" s="91">
        <f>O155-AA155</f>
        <v>60</v>
      </c>
      <c r="AC155" s="92">
        <f>AA155+AB155</f>
        <v>60</v>
      </c>
      <c r="AD155" s="90">
        <f>IF(LEFT(AJ155,9)="direct-wa", O155,0)</f>
        <v>0</v>
      </c>
      <c r="AE155" s="91">
        <f>IF(AJ155="direct-wa",0,O155*Q155)</f>
        <v>6.0780000000000003</v>
      </c>
      <c r="AF155" s="92">
        <f>AD155+AE155</f>
        <v>6.0780000000000003</v>
      </c>
      <c r="AG155" s="90">
        <f>IF(LEFT(AJ155,9)="direct-or",O155,0)</f>
        <v>0</v>
      </c>
      <c r="AH155" s="91">
        <f>AB155-AE155</f>
        <v>53.921999999999997</v>
      </c>
      <c r="AI155" s="91">
        <f>AG155+AH155</f>
        <v>53.921999999999997</v>
      </c>
      <c r="AJ155" s="7" t="s">
        <v>52</v>
      </c>
    </row>
    <row r="156" spans="1:36" outlineLevel="2" x14ac:dyDescent="0.25">
      <c r="A156" s="102"/>
      <c r="B156" s="108"/>
      <c r="C156" s="108"/>
      <c r="D156" s="108"/>
      <c r="E156" s="101"/>
      <c r="F156" s="101"/>
      <c r="G156" s="101"/>
      <c r="H156" s="101"/>
      <c r="I156" s="101"/>
      <c r="J156" s="101"/>
      <c r="K156" s="101"/>
      <c r="L156" s="101"/>
      <c r="M156" s="101"/>
      <c r="N156" s="108"/>
      <c r="O156" s="108"/>
      <c r="P156" s="129"/>
      <c r="Q156" s="130"/>
      <c r="R156" s="111">
        <f t="shared" ref="R156:Z156" si="181">SUBTOTAL(9,R154:R155)</f>
        <v>0</v>
      </c>
      <c r="S156" s="112">
        <f t="shared" si="181"/>
        <v>848.24</v>
      </c>
      <c r="T156" s="113">
        <f t="shared" si="181"/>
        <v>848.24</v>
      </c>
      <c r="U156" s="111">
        <f t="shared" si="181"/>
        <v>0</v>
      </c>
      <c r="V156" s="112">
        <f t="shared" si="181"/>
        <v>85.926711999999995</v>
      </c>
      <c r="W156" s="113">
        <f t="shared" si="181"/>
        <v>85.926711999999995</v>
      </c>
      <c r="X156" s="111">
        <f t="shared" si="181"/>
        <v>0</v>
      </c>
      <c r="Y156" s="112">
        <f t="shared" si="181"/>
        <v>762.31328800000006</v>
      </c>
      <c r="Z156" s="113">
        <f t="shared" si="181"/>
        <v>762.31328800000006</v>
      </c>
      <c r="AA156" s="111"/>
      <c r="AB156" s="112"/>
      <c r="AC156" s="113"/>
      <c r="AD156" s="111"/>
      <c r="AE156" s="112"/>
      <c r="AF156" s="113"/>
      <c r="AG156" s="111"/>
      <c r="AH156" s="112"/>
      <c r="AI156" s="112"/>
      <c r="AJ156" s="118" t="s">
        <v>268</v>
      </c>
    </row>
    <row r="157" spans="1:36" outlineLevel="3" x14ac:dyDescent="0.25">
      <c r="A157" s="102" t="s">
        <v>100</v>
      </c>
      <c r="B157" s="10">
        <v>11174.09</v>
      </c>
      <c r="N157" s="10">
        <f>D157</f>
        <v>0</v>
      </c>
      <c r="O157" s="10">
        <f>SUM(B157:M157)</f>
        <v>11174.09</v>
      </c>
      <c r="P157" s="129"/>
      <c r="Q157" s="130">
        <v>0</v>
      </c>
      <c r="R157" s="90">
        <f>IF(LEFT(AJ157,6)="Direct",N157,0)</f>
        <v>0</v>
      </c>
      <c r="S157" s="91">
        <f>N157-R157</f>
        <v>0</v>
      </c>
      <c r="T157" s="92">
        <f>R157+S157</f>
        <v>0</v>
      </c>
      <c r="U157" s="90">
        <f>IF(LEFT(AJ157,9)="direct-wa", N157,0)</f>
        <v>0</v>
      </c>
      <c r="V157" s="91">
        <f>IF(AJ157="direct-wa",0,N157*Q157)</f>
        <v>0</v>
      </c>
      <c r="W157" s="92">
        <f>U157+V157</f>
        <v>0</v>
      </c>
      <c r="X157" s="90">
        <f>IF(LEFT(AJ157,9)="direct-or",N157,0)</f>
        <v>0</v>
      </c>
      <c r="Y157" s="91">
        <f>S157-V157</f>
        <v>0</v>
      </c>
      <c r="Z157" s="92">
        <f>X157+Y157</f>
        <v>0</v>
      </c>
      <c r="AA157" s="90">
        <f>IF(LEFT(AJ157,6)="Direct",O157,0)</f>
        <v>11174.09</v>
      </c>
      <c r="AB157" s="91">
        <f>O157-AA157</f>
        <v>0</v>
      </c>
      <c r="AC157" s="92">
        <f>AA157+AB157</f>
        <v>11174.09</v>
      </c>
      <c r="AD157" s="90">
        <f>IF(LEFT(AJ157,9)="direct-wa", O157,0)</f>
        <v>0</v>
      </c>
      <c r="AE157" s="91">
        <f>IF(AJ157="direct-wa",0,O157*Q157)</f>
        <v>0</v>
      </c>
      <c r="AF157" s="92">
        <f>AD157+AE157</f>
        <v>0</v>
      </c>
      <c r="AG157" s="90">
        <f>IF(LEFT(AJ157,9)="direct-or",O157,0)</f>
        <v>11174.09</v>
      </c>
      <c r="AH157" s="91">
        <f>AB157-AE157</f>
        <v>0</v>
      </c>
      <c r="AI157" s="91">
        <f>AG157+AH157</f>
        <v>11174.09</v>
      </c>
      <c r="AJ157" s="7" t="s">
        <v>67</v>
      </c>
    </row>
    <row r="158" spans="1:36" outlineLevel="2" x14ac:dyDescent="0.25">
      <c r="A158" s="102"/>
      <c r="B158" s="108"/>
      <c r="C158" s="108"/>
      <c r="D158" s="108"/>
      <c r="E158" s="101"/>
      <c r="F158" s="101"/>
      <c r="G158" s="101"/>
      <c r="H158" s="101"/>
      <c r="I158" s="101"/>
      <c r="J158" s="101"/>
      <c r="K158" s="101"/>
      <c r="L158" s="101"/>
      <c r="M158" s="101"/>
      <c r="N158" s="108"/>
      <c r="O158" s="108"/>
      <c r="P158" s="129"/>
      <c r="Q158" s="130"/>
      <c r="R158" s="111">
        <f t="shared" ref="R158:Z158" si="182">SUBTOTAL(9,R157:R157)</f>
        <v>0</v>
      </c>
      <c r="S158" s="112">
        <f t="shared" si="182"/>
        <v>0</v>
      </c>
      <c r="T158" s="113">
        <f t="shared" si="182"/>
        <v>0</v>
      </c>
      <c r="U158" s="111">
        <f t="shared" si="182"/>
        <v>0</v>
      </c>
      <c r="V158" s="112">
        <f t="shared" si="182"/>
        <v>0</v>
      </c>
      <c r="W158" s="113">
        <f t="shared" si="182"/>
        <v>0</v>
      </c>
      <c r="X158" s="111">
        <f t="shared" si="182"/>
        <v>0</v>
      </c>
      <c r="Y158" s="112">
        <f t="shared" si="182"/>
        <v>0</v>
      </c>
      <c r="Z158" s="113">
        <f t="shared" si="182"/>
        <v>0</v>
      </c>
      <c r="AA158" s="111"/>
      <c r="AB158" s="112"/>
      <c r="AC158" s="113"/>
      <c r="AD158" s="111"/>
      <c r="AE158" s="112"/>
      <c r="AF158" s="113"/>
      <c r="AG158" s="111"/>
      <c r="AH158" s="112"/>
      <c r="AI158" s="112"/>
      <c r="AJ158" s="118" t="s">
        <v>276</v>
      </c>
    </row>
    <row r="159" spans="1:36" outlineLevel="3" x14ac:dyDescent="0.25">
      <c r="A159" s="102" t="s">
        <v>100</v>
      </c>
      <c r="B159" s="10">
        <v>23727.39</v>
      </c>
      <c r="C159" s="10">
        <v>9706.56</v>
      </c>
      <c r="D159" s="10">
        <v>10226.120000000001</v>
      </c>
      <c r="N159" s="10">
        <f>D159</f>
        <v>10226.120000000001</v>
      </c>
      <c r="O159" s="10">
        <f>SUM(B159:M159)</f>
        <v>43660.07</v>
      </c>
      <c r="P159" s="129"/>
      <c r="Q159" s="130">
        <v>7.9699999999999993E-2</v>
      </c>
      <c r="R159" s="90">
        <f>IF(LEFT(AJ159,6)="Direct",N159,0)</f>
        <v>0</v>
      </c>
      <c r="S159" s="91">
        <f>N159-R159</f>
        <v>10226.120000000001</v>
      </c>
      <c r="T159" s="92">
        <f>R159+S159</f>
        <v>10226.120000000001</v>
      </c>
      <c r="U159" s="90">
        <f>IF(LEFT(AJ159,9)="direct-wa", N159,0)</f>
        <v>0</v>
      </c>
      <c r="V159" s="91">
        <f>IF(AJ159="direct-wa",0,N159*Q159)</f>
        <v>815.02176399999996</v>
      </c>
      <c r="W159" s="92">
        <f>U159+V159</f>
        <v>815.02176399999996</v>
      </c>
      <c r="X159" s="90">
        <f>IF(LEFT(AJ159,9)="direct-or",N159,0)</f>
        <v>0</v>
      </c>
      <c r="Y159" s="91">
        <f>S159-V159</f>
        <v>9411.0982360000016</v>
      </c>
      <c r="Z159" s="92">
        <f>X159+Y159</f>
        <v>9411.0982360000016</v>
      </c>
      <c r="AA159" s="90">
        <f>IF(LEFT(AJ159,6)="Direct",O159,0)</f>
        <v>0</v>
      </c>
      <c r="AB159" s="91">
        <f>O159-AA159</f>
        <v>43660.07</v>
      </c>
      <c r="AC159" s="92">
        <f>AA159+AB159</f>
        <v>43660.07</v>
      </c>
      <c r="AD159" s="90">
        <f>IF(LEFT(AJ159,9)="direct-wa", O159,0)</f>
        <v>0</v>
      </c>
      <c r="AE159" s="91">
        <f>IF(AJ159="direct-wa",0,O159*Q159)</f>
        <v>3479.7075789999999</v>
      </c>
      <c r="AF159" s="92">
        <f>AD159+AE159</f>
        <v>3479.7075789999999</v>
      </c>
      <c r="AG159" s="90">
        <f>IF(LEFT(AJ159,9)="direct-or",O159,0)</f>
        <v>0</v>
      </c>
      <c r="AH159" s="91">
        <f>AB159-AE159</f>
        <v>40180.362420999998</v>
      </c>
      <c r="AI159" s="91">
        <f>AG159+AH159</f>
        <v>40180.362420999998</v>
      </c>
      <c r="AJ159" s="7" t="s">
        <v>48</v>
      </c>
    </row>
    <row r="160" spans="1:36" outlineLevel="3" x14ac:dyDescent="0.25">
      <c r="A160" s="102" t="s">
        <v>100</v>
      </c>
      <c r="C160" s="10">
        <v>1523.37</v>
      </c>
      <c r="D160" s="10">
        <v>326.75</v>
      </c>
      <c r="N160" s="10">
        <f>D160</f>
        <v>326.75</v>
      </c>
      <c r="O160" s="10">
        <f>SUM(B160:M160)</f>
        <v>1850.12</v>
      </c>
      <c r="P160" s="129"/>
      <c r="Q160" s="130">
        <v>7.9699999999999993E-2</v>
      </c>
      <c r="R160" s="90">
        <f>IF(LEFT(AJ160,6)="Direct",N160,0)</f>
        <v>0</v>
      </c>
      <c r="S160" s="91">
        <f>N160-R160</f>
        <v>326.75</v>
      </c>
      <c r="T160" s="92">
        <f>R160+S160</f>
        <v>326.75</v>
      </c>
      <c r="U160" s="90">
        <f>IF(LEFT(AJ160,9)="direct-wa", N160,0)</f>
        <v>0</v>
      </c>
      <c r="V160" s="91">
        <f>IF(AJ160="direct-wa",0,N160*Q160)</f>
        <v>26.041974999999997</v>
      </c>
      <c r="W160" s="92">
        <f>U160+V160</f>
        <v>26.041974999999997</v>
      </c>
      <c r="X160" s="90">
        <f>IF(LEFT(AJ160,9)="direct-or",N160,0)</f>
        <v>0</v>
      </c>
      <c r="Y160" s="91">
        <f>S160-V160</f>
        <v>300.70802500000002</v>
      </c>
      <c r="Z160" s="92">
        <f>X160+Y160</f>
        <v>300.70802500000002</v>
      </c>
      <c r="AA160" s="90">
        <f>IF(LEFT(AJ160,6)="Direct",O160,0)</f>
        <v>0</v>
      </c>
      <c r="AB160" s="91">
        <f>O160-AA160</f>
        <v>1850.12</v>
      </c>
      <c r="AC160" s="92">
        <f>AA160+AB160</f>
        <v>1850.12</v>
      </c>
      <c r="AD160" s="90">
        <f>IF(LEFT(AJ160,9)="direct-wa", O160,0)</f>
        <v>0</v>
      </c>
      <c r="AE160" s="91">
        <f>IF(AJ160="direct-wa",0,O160*Q160)</f>
        <v>147.45456399999998</v>
      </c>
      <c r="AF160" s="92">
        <f>AD160+AE160</f>
        <v>147.45456399999998</v>
      </c>
      <c r="AG160" s="90">
        <f>IF(LEFT(AJ160,9)="direct-or",O160,0)</f>
        <v>0</v>
      </c>
      <c r="AH160" s="91">
        <f>AB160-AE160</f>
        <v>1702.665436</v>
      </c>
      <c r="AI160" s="91">
        <f>AG160+AH160</f>
        <v>1702.665436</v>
      </c>
      <c r="AJ160" s="7" t="s">
        <v>48</v>
      </c>
    </row>
    <row r="161" spans="1:36" outlineLevel="3" x14ac:dyDescent="0.25">
      <c r="A161" s="102" t="s">
        <v>100</v>
      </c>
      <c r="B161" s="10">
        <v>236.4</v>
      </c>
      <c r="D161" s="10">
        <v>560.33000000000004</v>
      </c>
      <c r="N161" s="10">
        <f>D161</f>
        <v>560.33000000000004</v>
      </c>
      <c r="O161" s="10">
        <f>SUM(B161:M161)</f>
        <v>796.73</v>
      </c>
      <c r="P161" s="129"/>
      <c r="Q161" s="130">
        <v>7.9699999999999993E-2</v>
      </c>
      <c r="R161" s="90">
        <f>IF(LEFT(AJ161,6)="Direct",N161,0)</f>
        <v>0</v>
      </c>
      <c r="S161" s="91">
        <f>N161-R161</f>
        <v>560.33000000000004</v>
      </c>
      <c r="T161" s="92">
        <f>R161+S161</f>
        <v>560.33000000000004</v>
      </c>
      <c r="U161" s="90">
        <f>IF(LEFT(AJ161,9)="direct-wa", N161,0)</f>
        <v>0</v>
      </c>
      <c r="V161" s="91">
        <f>IF(AJ161="direct-wa",0,N161*Q161)</f>
        <v>44.658301000000002</v>
      </c>
      <c r="W161" s="92">
        <f>U161+V161</f>
        <v>44.658301000000002</v>
      </c>
      <c r="X161" s="90">
        <f>IF(LEFT(AJ161,9)="direct-or",N161,0)</f>
        <v>0</v>
      </c>
      <c r="Y161" s="91">
        <f>S161-V161</f>
        <v>515.67169899999999</v>
      </c>
      <c r="Z161" s="92">
        <f>X161+Y161</f>
        <v>515.67169899999999</v>
      </c>
      <c r="AA161" s="90">
        <f>IF(LEFT(AJ161,6)="Direct",O161,0)</f>
        <v>0</v>
      </c>
      <c r="AB161" s="91">
        <f>O161-AA161</f>
        <v>796.73</v>
      </c>
      <c r="AC161" s="92">
        <f>AA161+AB161</f>
        <v>796.73</v>
      </c>
      <c r="AD161" s="90">
        <f>IF(LEFT(AJ161,9)="direct-wa", O161,0)</f>
        <v>0</v>
      </c>
      <c r="AE161" s="91">
        <f>IF(AJ161="direct-wa",0,O161*Q161)</f>
        <v>63.499380999999993</v>
      </c>
      <c r="AF161" s="92">
        <f>AD161+AE161</f>
        <v>63.499380999999993</v>
      </c>
      <c r="AG161" s="90">
        <f>IF(LEFT(AJ161,9)="direct-or",O161,0)</f>
        <v>0</v>
      </c>
      <c r="AH161" s="91">
        <f>AB161-AE161</f>
        <v>733.23061900000005</v>
      </c>
      <c r="AI161" s="91">
        <f>AG161+AH161</f>
        <v>733.23061900000005</v>
      </c>
      <c r="AJ161" s="7" t="s">
        <v>50</v>
      </c>
    </row>
    <row r="162" spans="1:36" outlineLevel="2" x14ac:dyDescent="0.25">
      <c r="A162" s="102"/>
      <c r="B162" s="108"/>
      <c r="C162" s="108"/>
      <c r="D162" s="108"/>
      <c r="E162" s="101"/>
      <c r="F162" s="101"/>
      <c r="G162" s="101"/>
      <c r="H162" s="101"/>
      <c r="I162" s="101"/>
      <c r="J162" s="101"/>
      <c r="K162" s="101"/>
      <c r="L162" s="101"/>
      <c r="M162" s="101"/>
      <c r="N162" s="108"/>
      <c r="O162" s="108"/>
      <c r="P162" s="129"/>
      <c r="Q162" s="130"/>
      <c r="R162" s="111">
        <f t="shared" ref="R162:Z162" si="183">SUBTOTAL(9,R159:R161)</f>
        <v>0</v>
      </c>
      <c r="S162" s="112">
        <f t="shared" si="183"/>
        <v>11113.2</v>
      </c>
      <c r="T162" s="113">
        <f t="shared" si="183"/>
        <v>11113.2</v>
      </c>
      <c r="U162" s="111">
        <f t="shared" si="183"/>
        <v>0</v>
      </c>
      <c r="V162" s="112">
        <f t="shared" si="183"/>
        <v>885.72203999999999</v>
      </c>
      <c r="W162" s="113">
        <f t="shared" si="183"/>
        <v>885.72203999999999</v>
      </c>
      <c r="X162" s="111">
        <f t="shared" si="183"/>
        <v>0</v>
      </c>
      <c r="Y162" s="112">
        <f t="shared" si="183"/>
        <v>10227.477960000002</v>
      </c>
      <c r="Z162" s="113">
        <f t="shared" si="183"/>
        <v>10227.477960000002</v>
      </c>
      <c r="AA162" s="111"/>
      <c r="AB162" s="112"/>
      <c r="AC162" s="113"/>
      <c r="AD162" s="111"/>
      <c r="AE162" s="112"/>
      <c r="AF162" s="113"/>
      <c r="AG162" s="111"/>
      <c r="AH162" s="112"/>
      <c r="AI162" s="112"/>
      <c r="AJ162" s="118" t="s">
        <v>269</v>
      </c>
    </row>
    <row r="163" spans="1:36" outlineLevel="3" x14ac:dyDescent="0.25">
      <c r="A163" s="102" t="s">
        <v>100</v>
      </c>
      <c r="B163" s="10">
        <v>6740.41</v>
      </c>
      <c r="C163" s="10">
        <v>4054.77</v>
      </c>
      <c r="D163" s="10">
        <v>4914.0200000000004</v>
      </c>
      <c r="N163" s="10">
        <f>D163</f>
        <v>4914.0200000000004</v>
      </c>
      <c r="O163" s="10">
        <f>SUM(B163:M163)</f>
        <v>15709.2</v>
      </c>
      <c r="P163" s="129"/>
      <c r="Q163" s="130">
        <v>0.1077</v>
      </c>
      <c r="R163" s="90">
        <f>IF(LEFT(AJ163,6)="Direct",N163,0)</f>
        <v>0</v>
      </c>
      <c r="S163" s="91">
        <f>N163-R163</f>
        <v>4914.0200000000004</v>
      </c>
      <c r="T163" s="92">
        <f>R163+S163</f>
        <v>4914.0200000000004</v>
      </c>
      <c r="U163" s="90">
        <f>IF(LEFT(AJ163,9)="direct-wa", N163,0)</f>
        <v>0</v>
      </c>
      <c r="V163" s="91">
        <f>IF(AJ163="direct-wa",0,N163*Q163)</f>
        <v>529.23995400000001</v>
      </c>
      <c r="W163" s="92">
        <f>U163+V163</f>
        <v>529.23995400000001</v>
      </c>
      <c r="X163" s="90">
        <f>IF(LEFT(AJ163,9)="direct-or",N163,0)</f>
        <v>0</v>
      </c>
      <c r="Y163" s="91">
        <f>S163-V163</f>
        <v>4384.7800460000008</v>
      </c>
      <c r="Z163" s="92">
        <f>X163+Y163</f>
        <v>4384.7800460000008</v>
      </c>
      <c r="AA163" s="90">
        <f>IF(LEFT(AJ163,6)="Direct",O163,0)</f>
        <v>0</v>
      </c>
      <c r="AB163" s="91">
        <f>O163-AA163</f>
        <v>15709.2</v>
      </c>
      <c r="AC163" s="92">
        <f>AA163+AB163</f>
        <v>15709.2</v>
      </c>
      <c r="AD163" s="90">
        <f>IF(LEFT(AJ163,9)="direct-wa", O163,0)</f>
        <v>0</v>
      </c>
      <c r="AE163" s="91">
        <f>IF(AJ163="direct-wa",0,O163*Q163)</f>
        <v>1691.88084</v>
      </c>
      <c r="AF163" s="92">
        <f>AD163+AE163</f>
        <v>1691.88084</v>
      </c>
      <c r="AG163" s="90">
        <f>IF(LEFT(AJ163,9)="direct-or",O163,0)</f>
        <v>0</v>
      </c>
      <c r="AH163" s="91">
        <f>AB163-AE163</f>
        <v>14017.319160000001</v>
      </c>
      <c r="AI163" s="91">
        <f>AG163+AH163</f>
        <v>14017.319160000001</v>
      </c>
      <c r="AJ163" s="7" t="s">
        <v>59</v>
      </c>
    </row>
    <row r="164" spans="1:36" outlineLevel="3" x14ac:dyDescent="0.25">
      <c r="A164" s="102" t="s">
        <v>100</v>
      </c>
      <c r="B164" s="10">
        <v>1360.51</v>
      </c>
      <c r="C164" s="10">
        <v>1924.97</v>
      </c>
      <c r="D164" s="10">
        <v>2164.92</v>
      </c>
      <c r="N164" s="10">
        <f>D164</f>
        <v>2164.92</v>
      </c>
      <c r="O164" s="10">
        <f>SUM(B164:M164)</f>
        <v>5450.4</v>
      </c>
      <c r="P164" s="129"/>
      <c r="Q164" s="130">
        <v>0.1077</v>
      </c>
      <c r="R164" s="90">
        <f>IF(LEFT(AJ164,6)="Direct",N164,0)</f>
        <v>0</v>
      </c>
      <c r="S164" s="91">
        <f>N164-R164</f>
        <v>2164.92</v>
      </c>
      <c r="T164" s="92">
        <f>R164+S164</f>
        <v>2164.92</v>
      </c>
      <c r="U164" s="90">
        <f>IF(LEFT(AJ164,9)="direct-wa", N164,0)</f>
        <v>0</v>
      </c>
      <c r="V164" s="91">
        <f>IF(AJ164="direct-wa",0,N164*Q164)</f>
        <v>233.16188400000001</v>
      </c>
      <c r="W164" s="92">
        <f>U164+V164</f>
        <v>233.16188400000001</v>
      </c>
      <c r="X164" s="90">
        <f>IF(LEFT(AJ164,9)="direct-or",N164,0)</f>
        <v>0</v>
      </c>
      <c r="Y164" s="91">
        <f>S164-V164</f>
        <v>1931.758116</v>
      </c>
      <c r="Z164" s="92">
        <f>X164+Y164</f>
        <v>1931.758116</v>
      </c>
      <c r="AA164" s="90">
        <f>IF(LEFT(AJ164,6)="Direct",O164,0)</f>
        <v>0</v>
      </c>
      <c r="AB164" s="91">
        <f>O164-AA164</f>
        <v>5450.4</v>
      </c>
      <c r="AC164" s="92">
        <f>AA164+AB164</f>
        <v>5450.4</v>
      </c>
      <c r="AD164" s="90">
        <f>IF(LEFT(AJ164,9)="direct-wa", O164,0)</f>
        <v>0</v>
      </c>
      <c r="AE164" s="91">
        <f>IF(AJ164="direct-wa",0,O164*Q164)</f>
        <v>587.00807999999995</v>
      </c>
      <c r="AF164" s="92">
        <f>AD164+AE164</f>
        <v>587.00807999999995</v>
      </c>
      <c r="AG164" s="90">
        <f>IF(LEFT(AJ164,9)="direct-or",O164,0)</f>
        <v>0</v>
      </c>
      <c r="AH164" s="91">
        <f>AB164-AE164</f>
        <v>4863.39192</v>
      </c>
      <c r="AI164" s="91">
        <f>AG164+AH164</f>
        <v>4863.39192</v>
      </c>
      <c r="AJ164" s="7" t="s">
        <v>70</v>
      </c>
    </row>
    <row r="165" spans="1:36" outlineLevel="2" x14ac:dyDescent="0.25">
      <c r="A165" s="102"/>
      <c r="B165" s="108"/>
      <c r="C165" s="108"/>
      <c r="D165" s="108"/>
      <c r="E165" s="101"/>
      <c r="F165" s="101"/>
      <c r="G165" s="101"/>
      <c r="H165" s="101"/>
      <c r="I165" s="101"/>
      <c r="J165" s="101"/>
      <c r="K165" s="101"/>
      <c r="L165" s="101"/>
      <c r="M165" s="101"/>
      <c r="N165" s="108"/>
      <c r="O165" s="108"/>
      <c r="P165" s="129"/>
      <c r="Q165" s="130"/>
      <c r="R165" s="111">
        <f t="shared" ref="R165:Z165" si="184">SUBTOTAL(9,R163:R164)</f>
        <v>0</v>
      </c>
      <c r="S165" s="112">
        <f t="shared" si="184"/>
        <v>7078.9400000000005</v>
      </c>
      <c r="T165" s="113">
        <f t="shared" si="184"/>
        <v>7078.9400000000005</v>
      </c>
      <c r="U165" s="111">
        <f t="shared" si="184"/>
        <v>0</v>
      </c>
      <c r="V165" s="112">
        <f t="shared" si="184"/>
        <v>762.401838</v>
      </c>
      <c r="W165" s="113">
        <f t="shared" si="184"/>
        <v>762.401838</v>
      </c>
      <c r="X165" s="111">
        <f t="shared" si="184"/>
        <v>0</v>
      </c>
      <c r="Y165" s="112">
        <f t="shared" si="184"/>
        <v>6316.5381620000007</v>
      </c>
      <c r="Z165" s="113">
        <f t="shared" si="184"/>
        <v>6316.5381620000007</v>
      </c>
      <c r="AA165" s="111"/>
      <c r="AB165" s="112"/>
      <c r="AC165" s="113"/>
      <c r="AD165" s="111"/>
      <c r="AE165" s="112"/>
      <c r="AF165" s="113"/>
      <c r="AG165" s="111"/>
      <c r="AH165" s="112"/>
      <c r="AI165" s="112"/>
      <c r="AJ165" s="118" t="s">
        <v>275</v>
      </c>
    </row>
    <row r="166" spans="1:36" outlineLevel="1" x14ac:dyDescent="0.25">
      <c r="A166" s="128" t="s">
        <v>99</v>
      </c>
      <c r="B166" s="132"/>
      <c r="C166" s="132"/>
      <c r="D166" s="132"/>
      <c r="E166" s="120"/>
      <c r="F166" s="120"/>
      <c r="G166" s="120"/>
      <c r="H166" s="120"/>
      <c r="I166" s="120"/>
      <c r="J166" s="120"/>
      <c r="K166" s="120"/>
      <c r="L166" s="120"/>
      <c r="M166" s="120"/>
      <c r="N166" s="132"/>
      <c r="O166" s="132"/>
      <c r="P166" s="133"/>
      <c r="Q166" s="134"/>
      <c r="R166" s="138">
        <f t="shared" ref="R166:Z166" si="185">SUBTOTAL(9,R154:R164)</f>
        <v>0</v>
      </c>
      <c r="S166" s="132">
        <f t="shared" si="185"/>
        <v>19040.379999999997</v>
      </c>
      <c r="T166" s="139">
        <f t="shared" si="185"/>
        <v>19040.379999999997</v>
      </c>
      <c r="U166" s="138">
        <f t="shared" si="185"/>
        <v>0</v>
      </c>
      <c r="V166" s="132">
        <f t="shared" si="185"/>
        <v>1734.0505900000001</v>
      </c>
      <c r="W166" s="139">
        <f t="shared" si="185"/>
        <v>1734.0505900000001</v>
      </c>
      <c r="X166" s="138">
        <f t="shared" si="185"/>
        <v>0</v>
      </c>
      <c r="Y166" s="132">
        <f t="shared" si="185"/>
        <v>17306.329410000002</v>
      </c>
      <c r="Z166" s="139">
        <f t="shared" si="185"/>
        <v>17306.329410000002</v>
      </c>
      <c r="AA166" s="138"/>
      <c r="AB166" s="132"/>
      <c r="AC166" s="139"/>
      <c r="AD166" s="138"/>
      <c r="AE166" s="132"/>
      <c r="AF166" s="139"/>
      <c r="AG166" s="138"/>
      <c r="AH166" s="132"/>
      <c r="AI166" s="132"/>
      <c r="AJ166" s="127"/>
    </row>
    <row r="167" spans="1:36" outlineLevel="3" x14ac:dyDescent="0.25">
      <c r="A167" s="102" t="s">
        <v>102</v>
      </c>
      <c r="B167" s="10">
        <v>10152.33</v>
      </c>
      <c r="C167" s="10">
        <v>4705.26</v>
      </c>
      <c r="D167" s="10">
        <v>1647.09</v>
      </c>
      <c r="N167" s="10">
        <f>D167</f>
        <v>1647.09</v>
      </c>
      <c r="O167" s="10">
        <f>SUM(B167:M167)</f>
        <v>16504.68</v>
      </c>
      <c r="P167" s="129"/>
      <c r="Q167" s="130">
        <v>0.1013</v>
      </c>
      <c r="R167" s="90">
        <f>IF(LEFT(AJ167,6)="Direct",N167,0)</f>
        <v>0</v>
      </c>
      <c r="S167" s="91">
        <f>N167-R167</f>
        <v>1647.09</v>
      </c>
      <c r="T167" s="92">
        <f>R167+S167</f>
        <v>1647.09</v>
      </c>
      <c r="U167" s="90">
        <f>IF(LEFT(AJ167,9)="direct-wa", N167,0)</f>
        <v>0</v>
      </c>
      <c r="V167" s="91">
        <f>IF(AJ167="direct-wa",0,N167*Q167)</f>
        <v>166.85021699999999</v>
      </c>
      <c r="W167" s="92">
        <f>U167+V167</f>
        <v>166.85021699999999</v>
      </c>
      <c r="X167" s="90">
        <f>IF(LEFT(AJ167,9)="direct-or",N167,0)</f>
        <v>0</v>
      </c>
      <c r="Y167" s="91">
        <f>S167-V167</f>
        <v>1480.239783</v>
      </c>
      <c r="Z167" s="92">
        <f>X167+Y167</f>
        <v>1480.239783</v>
      </c>
      <c r="AA167" s="90">
        <f>IF(LEFT(AJ167,6)="Direct",O167,0)</f>
        <v>0</v>
      </c>
      <c r="AB167" s="91">
        <f>O167-AA167</f>
        <v>16504.68</v>
      </c>
      <c r="AC167" s="92">
        <f>AA167+AB167</f>
        <v>16504.68</v>
      </c>
      <c r="AD167" s="90">
        <f>IF(LEFT(AJ167,9)="direct-wa", O167,0)</f>
        <v>0</v>
      </c>
      <c r="AE167" s="91">
        <f>IF(AJ167="direct-wa",0,O167*Q167)</f>
        <v>1671.924084</v>
      </c>
      <c r="AF167" s="92">
        <f>AD167+AE167</f>
        <v>1671.924084</v>
      </c>
      <c r="AG167" s="90">
        <f>IF(LEFT(AJ167,9)="direct-or",O167,0)</f>
        <v>0</v>
      </c>
      <c r="AH167" s="91">
        <f>AB167-AE167</f>
        <v>14832.755916</v>
      </c>
      <c r="AI167" s="91">
        <f>AG167+AH167</f>
        <v>14832.755916</v>
      </c>
      <c r="AJ167" s="7" t="s">
        <v>52</v>
      </c>
    </row>
    <row r="168" spans="1:36" outlineLevel="2" x14ac:dyDescent="0.25">
      <c r="A168" s="102"/>
      <c r="B168" s="108"/>
      <c r="C168" s="108"/>
      <c r="D168" s="108"/>
      <c r="E168" s="101"/>
      <c r="F168" s="101"/>
      <c r="G168" s="101"/>
      <c r="H168" s="101"/>
      <c r="I168" s="101"/>
      <c r="J168" s="101"/>
      <c r="K168" s="101"/>
      <c r="L168" s="101"/>
      <c r="M168" s="101"/>
      <c r="N168" s="108"/>
      <c r="O168" s="108"/>
      <c r="P168" s="129"/>
      <c r="Q168" s="130"/>
      <c r="R168" s="111">
        <f t="shared" ref="R168:Z168" si="186">SUBTOTAL(9,R167:R167)</f>
        <v>0</v>
      </c>
      <c r="S168" s="112">
        <f t="shared" si="186"/>
        <v>1647.09</v>
      </c>
      <c r="T168" s="113">
        <f t="shared" si="186"/>
        <v>1647.09</v>
      </c>
      <c r="U168" s="111">
        <f t="shared" si="186"/>
        <v>0</v>
      </c>
      <c r="V168" s="112">
        <f t="shared" si="186"/>
        <v>166.85021699999999</v>
      </c>
      <c r="W168" s="113">
        <f t="shared" si="186"/>
        <v>166.85021699999999</v>
      </c>
      <c r="X168" s="111">
        <f t="shared" si="186"/>
        <v>0</v>
      </c>
      <c r="Y168" s="112">
        <f t="shared" si="186"/>
        <v>1480.239783</v>
      </c>
      <c r="Z168" s="113">
        <f t="shared" si="186"/>
        <v>1480.239783</v>
      </c>
      <c r="AA168" s="111"/>
      <c r="AB168" s="112"/>
      <c r="AC168" s="113"/>
      <c r="AD168" s="111"/>
      <c r="AE168" s="112"/>
      <c r="AF168" s="113"/>
      <c r="AG168" s="111"/>
      <c r="AH168" s="112"/>
      <c r="AI168" s="112"/>
      <c r="AJ168" s="118" t="s">
        <v>268</v>
      </c>
    </row>
    <row r="169" spans="1:36" outlineLevel="3" x14ac:dyDescent="0.25">
      <c r="A169" s="102" t="s">
        <v>102</v>
      </c>
      <c r="B169" s="10">
        <v>2768.81</v>
      </c>
      <c r="C169" s="10">
        <v>3664.5</v>
      </c>
      <c r="D169" s="10">
        <v>1996.55</v>
      </c>
      <c r="N169" s="10">
        <f>D169</f>
        <v>1996.55</v>
      </c>
      <c r="O169" s="10">
        <f>SUM(B169:M169)</f>
        <v>8429.8599999999988</v>
      </c>
      <c r="P169" s="129"/>
      <c r="Q169" s="130">
        <v>0.1086</v>
      </c>
      <c r="R169" s="90">
        <f>IF(LEFT(AJ169,6)="Direct",N169,0)</f>
        <v>0</v>
      </c>
      <c r="S169" s="91">
        <f>N169-R169</f>
        <v>1996.55</v>
      </c>
      <c r="T169" s="92">
        <f>R169+S169</f>
        <v>1996.55</v>
      </c>
      <c r="U169" s="90">
        <f>IF(LEFT(AJ169,9)="direct-wa", N169,0)</f>
        <v>0</v>
      </c>
      <c r="V169" s="91">
        <f>IF(AJ169="direct-wa",0,N169*Q169)</f>
        <v>216.82533000000001</v>
      </c>
      <c r="W169" s="92">
        <f>U169+V169</f>
        <v>216.82533000000001</v>
      </c>
      <c r="X169" s="90">
        <f>IF(LEFT(AJ169,9)="direct-or",N169,0)</f>
        <v>0</v>
      </c>
      <c r="Y169" s="91">
        <f>S169-V169</f>
        <v>1779.7246700000001</v>
      </c>
      <c r="Z169" s="92">
        <f>X169+Y169</f>
        <v>1779.7246700000001</v>
      </c>
      <c r="AA169" s="90">
        <f>IF(LEFT(AJ169,6)="Direct",O169,0)</f>
        <v>0</v>
      </c>
      <c r="AB169" s="91">
        <f>O169-AA169</f>
        <v>8429.8599999999988</v>
      </c>
      <c r="AC169" s="92">
        <f>AA169+AB169</f>
        <v>8429.8599999999988</v>
      </c>
      <c r="AD169" s="90">
        <f>IF(LEFT(AJ169,9)="direct-wa", O169,0)</f>
        <v>0</v>
      </c>
      <c r="AE169" s="91">
        <f>IF(AJ169="direct-wa",0,O169*Q169)</f>
        <v>915.48279599999989</v>
      </c>
      <c r="AF169" s="92">
        <f>AD169+AE169</f>
        <v>915.48279599999989</v>
      </c>
      <c r="AG169" s="90">
        <f>IF(LEFT(AJ169,9)="direct-or",O169,0)</f>
        <v>0</v>
      </c>
      <c r="AH169" s="91">
        <f>AB169-AE169</f>
        <v>7514.3772039999985</v>
      </c>
      <c r="AI169" s="91">
        <f>AG169+AH169</f>
        <v>7514.3772039999985</v>
      </c>
      <c r="AJ169" s="7" t="s">
        <v>60</v>
      </c>
    </row>
    <row r="170" spans="1:36" outlineLevel="2" x14ac:dyDescent="0.25">
      <c r="A170" s="102"/>
      <c r="B170" s="108"/>
      <c r="C170" s="108"/>
      <c r="D170" s="108"/>
      <c r="E170" s="101"/>
      <c r="F170" s="101"/>
      <c r="G170" s="101"/>
      <c r="H170" s="101"/>
      <c r="I170" s="101"/>
      <c r="J170" s="101"/>
      <c r="K170" s="101"/>
      <c r="L170" s="101"/>
      <c r="M170" s="101"/>
      <c r="N170" s="108"/>
      <c r="O170" s="108"/>
      <c r="P170" s="129"/>
      <c r="Q170" s="130"/>
      <c r="R170" s="111">
        <f t="shared" ref="R170:Z170" si="187">SUBTOTAL(9,R169:R169)</f>
        <v>0</v>
      </c>
      <c r="S170" s="112">
        <f t="shared" si="187"/>
        <v>1996.55</v>
      </c>
      <c r="T170" s="113">
        <f t="shared" si="187"/>
        <v>1996.55</v>
      </c>
      <c r="U170" s="111">
        <f t="shared" si="187"/>
        <v>0</v>
      </c>
      <c r="V170" s="112">
        <f t="shared" si="187"/>
        <v>216.82533000000001</v>
      </c>
      <c r="W170" s="113">
        <f t="shared" si="187"/>
        <v>216.82533000000001</v>
      </c>
      <c r="X170" s="111">
        <f t="shared" si="187"/>
        <v>0</v>
      </c>
      <c r="Y170" s="112">
        <f t="shared" si="187"/>
        <v>1779.7246700000001</v>
      </c>
      <c r="Z170" s="113">
        <f t="shared" si="187"/>
        <v>1779.7246700000001</v>
      </c>
      <c r="AA170" s="111"/>
      <c r="AB170" s="112"/>
      <c r="AC170" s="113"/>
      <c r="AD170" s="111"/>
      <c r="AE170" s="112"/>
      <c r="AF170" s="113"/>
      <c r="AG170" s="111"/>
      <c r="AH170" s="112"/>
      <c r="AI170" s="112"/>
      <c r="AJ170" s="118" t="s">
        <v>266</v>
      </c>
    </row>
    <row r="171" spans="1:36" outlineLevel="3" x14ac:dyDescent="0.25">
      <c r="A171" s="102" t="s">
        <v>102</v>
      </c>
      <c r="B171" s="10">
        <v>2155.9299999999998</v>
      </c>
      <c r="C171" s="10">
        <v>0</v>
      </c>
      <c r="D171" s="10">
        <v>621.21</v>
      </c>
      <c r="N171" s="10">
        <f t="shared" ref="N171:N177" si="188">D171</f>
        <v>621.21</v>
      </c>
      <c r="O171" s="10">
        <f t="shared" ref="O171:O177" si="189">SUM(B171:M171)</f>
        <v>2777.14</v>
      </c>
      <c r="P171" s="129"/>
      <c r="Q171" s="130">
        <v>7.9699999999999993E-2</v>
      </c>
      <c r="R171" s="90">
        <f t="shared" ref="R171:R177" si="190">IF(LEFT(AJ171,6)="Direct",N171,0)</f>
        <v>0</v>
      </c>
      <c r="S171" s="91">
        <f t="shared" ref="S171:S177" si="191">N171-R171</f>
        <v>621.21</v>
      </c>
      <c r="T171" s="92">
        <f t="shared" ref="T171:T177" si="192">R171+S171</f>
        <v>621.21</v>
      </c>
      <c r="U171" s="90">
        <f t="shared" ref="U171:U177" si="193">IF(LEFT(AJ171,9)="direct-wa", N171,0)</f>
        <v>0</v>
      </c>
      <c r="V171" s="91">
        <f t="shared" ref="V171:V177" si="194">IF(AJ171="direct-wa",0,N171*Q171)</f>
        <v>49.510436999999996</v>
      </c>
      <c r="W171" s="92">
        <f t="shared" ref="W171:W177" si="195">U171+V171</f>
        <v>49.510436999999996</v>
      </c>
      <c r="X171" s="90">
        <f t="shared" ref="X171:X177" si="196">IF(LEFT(AJ171,9)="direct-or",N171,0)</f>
        <v>0</v>
      </c>
      <c r="Y171" s="91">
        <f t="shared" ref="Y171:Y177" si="197">S171-V171</f>
        <v>571.69956300000001</v>
      </c>
      <c r="Z171" s="92">
        <f t="shared" ref="Z171:Z177" si="198">X171+Y171</f>
        <v>571.69956300000001</v>
      </c>
      <c r="AA171" s="90">
        <f t="shared" ref="AA171:AA177" si="199">IF(LEFT(AJ171,6)="Direct",O171,0)</f>
        <v>0</v>
      </c>
      <c r="AB171" s="91">
        <f t="shared" ref="AB171:AB177" si="200">O171-AA171</f>
        <v>2777.14</v>
      </c>
      <c r="AC171" s="92">
        <f t="shared" ref="AC171:AC177" si="201">AA171+AB171</f>
        <v>2777.14</v>
      </c>
      <c r="AD171" s="90">
        <f t="shared" ref="AD171:AD177" si="202">IF(LEFT(AJ171,9)="direct-wa", O171,0)</f>
        <v>0</v>
      </c>
      <c r="AE171" s="91">
        <f t="shared" ref="AE171:AE177" si="203">IF(AJ171="direct-wa",0,O171*Q171)</f>
        <v>221.33805799999996</v>
      </c>
      <c r="AF171" s="92">
        <f t="shared" ref="AF171:AF177" si="204">AD171+AE171</f>
        <v>221.33805799999996</v>
      </c>
      <c r="AG171" s="90">
        <f t="shared" ref="AG171:AG177" si="205">IF(LEFT(AJ171,9)="direct-or",O171,0)</f>
        <v>0</v>
      </c>
      <c r="AH171" s="91">
        <f t="shared" ref="AH171:AH177" si="206">AB171-AE171</f>
        <v>2555.8019420000001</v>
      </c>
      <c r="AI171" s="91">
        <f t="shared" ref="AI171:AI177" si="207">AG171+AH171</f>
        <v>2555.8019420000001</v>
      </c>
      <c r="AJ171" s="7" t="s">
        <v>48</v>
      </c>
    </row>
    <row r="172" spans="1:36" outlineLevel="3" x14ac:dyDescent="0.25">
      <c r="A172" s="102" t="s">
        <v>102</v>
      </c>
      <c r="B172" s="10">
        <v>20470.740000000002</v>
      </c>
      <c r="C172" s="10">
        <v>15663.27</v>
      </c>
      <c r="D172" s="10">
        <v>16159.82</v>
      </c>
      <c r="N172" s="10">
        <f t="shared" si="188"/>
        <v>16159.82</v>
      </c>
      <c r="O172" s="10">
        <f t="shared" si="189"/>
        <v>52293.83</v>
      </c>
      <c r="P172" s="129"/>
      <c r="Q172" s="130">
        <v>7.9699999999999993E-2</v>
      </c>
      <c r="R172" s="90">
        <f t="shared" si="190"/>
        <v>0</v>
      </c>
      <c r="S172" s="91">
        <f t="shared" si="191"/>
        <v>16159.82</v>
      </c>
      <c r="T172" s="92">
        <f t="shared" si="192"/>
        <v>16159.82</v>
      </c>
      <c r="U172" s="90">
        <f t="shared" si="193"/>
        <v>0</v>
      </c>
      <c r="V172" s="91">
        <f t="shared" si="194"/>
        <v>1287.9376539999998</v>
      </c>
      <c r="W172" s="92">
        <f t="shared" si="195"/>
        <v>1287.9376539999998</v>
      </c>
      <c r="X172" s="90">
        <f t="shared" si="196"/>
        <v>0</v>
      </c>
      <c r="Y172" s="91">
        <f t="shared" si="197"/>
        <v>14871.882346</v>
      </c>
      <c r="Z172" s="92">
        <f t="shared" si="198"/>
        <v>14871.882346</v>
      </c>
      <c r="AA172" s="90">
        <f t="shared" si="199"/>
        <v>0</v>
      </c>
      <c r="AB172" s="91">
        <f t="shared" si="200"/>
        <v>52293.83</v>
      </c>
      <c r="AC172" s="92">
        <f t="shared" si="201"/>
        <v>52293.83</v>
      </c>
      <c r="AD172" s="90">
        <f t="shared" si="202"/>
        <v>0</v>
      </c>
      <c r="AE172" s="91">
        <f t="shared" si="203"/>
        <v>4167.8182509999997</v>
      </c>
      <c r="AF172" s="92">
        <f t="shared" si="204"/>
        <v>4167.8182509999997</v>
      </c>
      <c r="AG172" s="90">
        <f t="shared" si="205"/>
        <v>0</v>
      </c>
      <c r="AH172" s="91">
        <f t="shared" si="206"/>
        <v>48126.011749000005</v>
      </c>
      <c r="AI172" s="91">
        <f t="shared" si="207"/>
        <v>48126.011749000005</v>
      </c>
      <c r="AJ172" s="7" t="s">
        <v>48</v>
      </c>
    </row>
    <row r="173" spans="1:36" outlineLevel="3" x14ac:dyDescent="0.25">
      <c r="A173" s="102" t="s">
        <v>102</v>
      </c>
      <c r="B173" s="10">
        <v>45773.31</v>
      </c>
      <c r="C173" s="10">
        <v>24847.22</v>
      </c>
      <c r="D173" s="10">
        <v>17363.82</v>
      </c>
      <c r="N173" s="10">
        <f t="shared" si="188"/>
        <v>17363.82</v>
      </c>
      <c r="O173" s="10">
        <f t="shared" si="189"/>
        <v>87984.35</v>
      </c>
      <c r="P173" s="129"/>
      <c r="Q173" s="130">
        <v>7.9699999999999993E-2</v>
      </c>
      <c r="R173" s="90">
        <f t="shared" si="190"/>
        <v>0</v>
      </c>
      <c r="S173" s="91">
        <f t="shared" si="191"/>
        <v>17363.82</v>
      </c>
      <c r="T173" s="92">
        <f t="shared" si="192"/>
        <v>17363.82</v>
      </c>
      <c r="U173" s="90">
        <f t="shared" si="193"/>
        <v>0</v>
      </c>
      <c r="V173" s="91">
        <f t="shared" si="194"/>
        <v>1383.8964539999999</v>
      </c>
      <c r="W173" s="92">
        <f t="shared" si="195"/>
        <v>1383.8964539999999</v>
      </c>
      <c r="X173" s="90">
        <f t="shared" si="196"/>
        <v>0</v>
      </c>
      <c r="Y173" s="91">
        <f t="shared" si="197"/>
        <v>15979.923546</v>
      </c>
      <c r="Z173" s="92">
        <f t="shared" si="198"/>
        <v>15979.923546</v>
      </c>
      <c r="AA173" s="90">
        <f t="shared" si="199"/>
        <v>0</v>
      </c>
      <c r="AB173" s="91">
        <f t="shared" si="200"/>
        <v>87984.35</v>
      </c>
      <c r="AC173" s="92">
        <f t="shared" si="201"/>
        <v>87984.35</v>
      </c>
      <c r="AD173" s="90">
        <f t="shared" si="202"/>
        <v>0</v>
      </c>
      <c r="AE173" s="91">
        <f t="shared" si="203"/>
        <v>7012.3526949999996</v>
      </c>
      <c r="AF173" s="92">
        <f t="shared" si="204"/>
        <v>7012.3526949999996</v>
      </c>
      <c r="AG173" s="90">
        <f t="shared" si="205"/>
        <v>0</v>
      </c>
      <c r="AH173" s="91">
        <f t="shared" si="206"/>
        <v>80971.997305000012</v>
      </c>
      <c r="AI173" s="91">
        <f t="shared" si="207"/>
        <v>80971.997305000012</v>
      </c>
      <c r="AJ173" s="7" t="s">
        <v>48</v>
      </c>
    </row>
    <row r="174" spans="1:36" outlineLevel="3" x14ac:dyDescent="0.25">
      <c r="A174" s="102" t="s">
        <v>102</v>
      </c>
      <c r="B174" s="10">
        <v>2265.98</v>
      </c>
      <c r="N174" s="10">
        <f t="shared" si="188"/>
        <v>0</v>
      </c>
      <c r="O174" s="10">
        <f t="shared" si="189"/>
        <v>2265.98</v>
      </c>
      <c r="P174" s="129"/>
      <c r="Q174" s="130">
        <v>7.9699999999999993E-2</v>
      </c>
      <c r="R174" s="90">
        <f t="shared" si="190"/>
        <v>0</v>
      </c>
      <c r="S174" s="91">
        <f t="shared" si="191"/>
        <v>0</v>
      </c>
      <c r="T174" s="92">
        <f t="shared" si="192"/>
        <v>0</v>
      </c>
      <c r="U174" s="90">
        <f t="shared" si="193"/>
        <v>0</v>
      </c>
      <c r="V174" s="91">
        <f t="shared" si="194"/>
        <v>0</v>
      </c>
      <c r="W174" s="92">
        <f t="shared" si="195"/>
        <v>0</v>
      </c>
      <c r="X174" s="90">
        <f t="shared" si="196"/>
        <v>0</v>
      </c>
      <c r="Y174" s="91">
        <f t="shared" si="197"/>
        <v>0</v>
      </c>
      <c r="Z174" s="92">
        <f t="shared" si="198"/>
        <v>0</v>
      </c>
      <c r="AA174" s="90">
        <f t="shared" si="199"/>
        <v>0</v>
      </c>
      <c r="AB174" s="91">
        <f t="shared" si="200"/>
        <v>2265.98</v>
      </c>
      <c r="AC174" s="92">
        <f t="shared" si="201"/>
        <v>2265.98</v>
      </c>
      <c r="AD174" s="90">
        <f t="shared" si="202"/>
        <v>0</v>
      </c>
      <c r="AE174" s="91">
        <f t="shared" si="203"/>
        <v>180.59860599999999</v>
      </c>
      <c r="AF174" s="92">
        <f t="shared" si="204"/>
        <v>180.59860599999999</v>
      </c>
      <c r="AG174" s="90">
        <f t="shared" si="205"/>
        <v>0</v>
      </c>
      <c r="AH174" s="91">
        <f t="shared" si="206"/>
        <v>2085.381394</v>
      </c>
      <c r="AI174" s="91">
        <f t="shared" si="207"/>
        <v>2085.381394</v>
      </c>
      <c r="AJ174" s="7" t="s">
        <v>48</v>
      </c>
    </row>
    <row r="175" spans="1:36" outlineLevel="3" x14ac:dyDescent="0.25">
      <c r="A175" s="102" t="s">
        <v>102</v>
      </c>
      <c r="B175" s="10">
        <v>5447.87</v>
      </c>
      <c r="C175" s="10">
        <v>2830.11</v>
      </c>
      <c r="D175" s="10">
        <v>2617.25</v>
      </c>
      <c r="N175" s="10">
        <f t="shared" si="188"/>
        <v>2617.25</v>
      </c>
      <c r="O175" s="10">
        <f t="shared" si="189"/>
        <v>10895.23</v>
      </c>
      <c r="P175" s="129"/>
      <c r="Q175" s="130">
        <v>7.9699999999999993E-2</v>
      </c>
      <c r="R175" s="90">
        <f t="shared" si="190"/>
        <v>0</v>
      </c>
      <c r="S175" s="91">
        <f t="shared" si="191"/>
        <v>2617.25</v>
      </c>
      <c r="T175" s="92">
        <f t="shared" si="192"/>
        <v>2617.25</v>
      </c>
      <c r="U175" s="90">
        <f t="shared" si="193"/>
        <v>0</v>
      </c>
      <c r="V175" s="91">
        <f t="shared" si="194"/>
        <v>208.59482499999999</v>
      </c>
      <c r="W175" s="92">
        <f t="shared" si="195"/>
        <v>208.59482499999999</v>
      </c>
      <c r="X175" s="90">
        <f t="shared" si="196"/>
        <v>0</v>
      </c>
      <c r="Y175" s="91">
        <f t="shared" si="197"/>
        <v>2408.6551749999999</v>
      </c>
      <c r="Z175" s="92">
        <f t="shared" si="198"/>
        <v>2408.6551749999999</v>
      </c>
      <c r="AA175" s="90">
        <f t="shared" si="199"/>
        <v>0</v>
      </c>
      <c r="AB175" s="91">
        <f t="shared" si="200"/>
        <v>10895.23</v>
      </c>
      <c r="AC175" s="92">
        <f t="shared" si="201"/>
        <v>10895.23</v>
      </c>
      <c r="AD175" s="90">
        <f t="shared" si="202"/>
        <v>0</v>
      </c>
      <c r="AE175" s="91">
        <f t="shared" si="203"/>
        <v>868.34983099999988</v>
      </c>
      <c r="AF175" s="92">
        <f t="shared" si="204"/>
        <v>868.34983099999988</v>
      </c>
      <c r="AG175" s="90">
        <f t="shared" si="205"/>
        <v>0</v>
      </c>
      <c r="AH175" s="91">
        <f t="shared" si="206"/>
        <v>10026.880169</v>
      </c>
      <c r="AI175" s="91">
        <f t="shared" si="207"/>
        <v>10026.880169</v>
      </c>
      <c r="AJ175" s="7" t="s">
        <v>48</v>
      </c>
    </row>
    <row r="176" spans="1:36" outlineLevel="3" x14ac:dyDescent="0.25">
      <c r="A176" s="102" t="s">
        <v>102</v>
      </c>
      <c r="B176" s="10">
        <v>1018.05</v>
      </c>
      <c r="C176" s="10">
        <v>1258.68</v>
      </c>
      <c r="D176" s="10">
        <v>1110.5999999999999</v>
      </c>
      <c r="N176" s="10">
        <f t="shared" si="188"/>
        <v>1110.5999999999999</v>
      </c>
      <c r="O176" s="10">
        <f t="shared" si="189"/>
        <v>3387.33</v>
      </c>
      <c r="P176" s="129"/>
      <c r="Q176" s="130">
        <v>7.9699999999999993E-2</v>
      </c>
      <c r="R176" s="90">
        <f t="shared" si="190"/>
        <v>0</v>
      </c>
      <c r="S176" s="91">
        <f t="shared" si="191"/>
        <v>1110.5999999999999</v>
      </c>
      <c r="T176" s="92">
        <f t="shared" si="192"/>
        <v>1110.5999999999999</v>
      </c>
      <c r="U176" s="90">
        <f t="shared" si="193"/>
        <v>0</v>
      </c>
      <c r="V176" s="91">
        <f t="shared" si="194"/>
        <v>88.514819999999986</v>
      </c>
      <c r="W176" s="92">
        <f t="shared" si="195"/>
        <v>88.514819999999986</v>
      </c>
      <c r="X176" s="90">
        <f t="shared" si="196"/>
        <v>0</v>
      </c>
      <c r="Y176" s="91">
        <f t="shared" si="197"/>
        <v>1022.0851799999999</v>
      </c>
      <c r="Z176" s="92">
        <f t="shared" si="198"/>
        <v>1022.0851799999999</v>
      </c>
      <c r="AA176" s="90">
        <f t="shared" si="199"/>
        <v>0</v>
      </c>
      <c r="AB176" s="91">
        <f t="shared" si="200"/>
        <v>3387.33</v>
      </c>
      <c r="AC176" s="92">
        <f t="shared" si="201"/>
        <v>3387.33</v>
      </c>
      <c r="AD176" s="90">
        <f t="shared" si="202"/>
        <v>0</v>
      </c>
      <c r="AE176" s="91">
        <f t="shared" si="203"/>
        <v>269.97020099999997</v>
      </c>
      <c r="AF176" s="92">
        <f t="shared" si="204"/>
        <v>269.97020099999997</v>
      </c>
      <c r="AG176" s="90">
        <f t="shared" si="205"/>
        <v>0</v>
      </c>
      <c r="AH176" s="91">
        <f t="shared" si="206"/>
        <v>3117.3597989999998</v>
      </c>
      <c r="AI176" s="91">
        <f t="shared" si="207"/>
        <v>3117.3597989999998</v>
      </c>
      <c r="AJ176" s="7" t="s">
        <v>48</v>
      </c>
    </row>
    <row r="177" spans="1:36" outlineLevel="3" x14ac:dyDescent="0.25">
      <c r="A177" s="102" t="s">
        <v>102</v>
      </c>
      <c r="C177" s="10">
        <v>131.78</v>
      </c>
      <c r="N177" s="10">
        <f t="shared" si="188"/>
        <v>0</v>
      </c>
      <c r="O177" s="10">
        <f t="shared" si="189"/>
        <v>131.78</v>
      </c>
      <c r="P177" s="129"/>
      <c r="Q177" s="130">
        <v>7.9699999999999993E-2</v>
      </c>
      <c r="R177" s="90">
        <f t="shared" si="190"/>
        <v>0</v>
      </c>
      <c r="S177" s="91">
        <f t="shared" si="191"/>
        <v>0</v>
      </c>
      <c r="T177" s="92">
        <f t="shared" si="192"/>
        <v>0</v>
      </c>
      <c r="U177" s="90">
        <f t="shared" si="193"/>
        <v>0</v>
      </c>
      <c r="V177" s="91">
        <f t="shared" si="194"/>
        <v>0</v>
      </c>
      <c r="W177" s="92">
        <f t="shared" si="195"/>
        <v>0</v>
      </c>
      <c r="X177" s="90">
        <f t="shared" si="196"/>
        <v>0</v>
      </c>
      <c r="Y177" s="91">
        <f t="shared" si="197"/>
        <v>0</v>
      </c>
      <c r="Z177" s="92">
        <f t="shared" si="198"/>
        <v>0</v>
      </c>
      <c r="AA177" s="90">
        <f t="shared" si="199"/>
        <v>0</v>
      </c>
      <c r="AB177" s="91">
        <f t="shared" si="200"/>
        <v>131.78</v>
      </c>
      <c r="AC177" s="92">
        <f t="shared" si="201"/>
        <v>131.78</v>
      </c>
      <c r="AD177" s="90">
        <f t="shared" si="202"/>
        <v>0</v>
      </c>
      <c r="AE177" s="91">
        <f t="shared" si="203"/>
        <v>10.502865999999999</v>
      </c>
      <c r="AF177" s="92">
        <f t="shared" si="204"/>
        <v>10.502865999999999</v>
      </c>
      <c r="AG177" s="90">
        <f t="shared" si="205"/>
        <v>0</v>
      </c>
      <c r="AH177" s="91">
        <f t="shared" si="206"/>
        <v>121.277134</v>
      </c>
      <c r="AI177" s="91">
        <f t="shared" si="207"/>
        <v>121.277134</v>
      </c>
      <c r="AJ177" s="7" t="s">
        <v>48</v>
      </c>
    </row>
    <row r="178" spans="1:36" outlineLevel="2" x14ac:dyDescent="0.25">
      <c r="A178" s="102"/>
      <c r="B178" s="108"/>
      <c r="C178" s="108"/>
      <c r="D178" s="108"/>
      <c r="E178" s="101"/>
      <c r="F178" s="101"/>
      <c r="G178" s="101"/>
      <c r="H178" s="101"/>
      <c r="I178" s="101"/>
      <c r="J178" s="101"/>
      <c r="K178" s="101"/>
      <c r="L178" s="101"/>
      <c r="M178" s="101"/>
      <c r="N178" s="108"/>
      <c r="O178" s="108"/>
      <c r="P178" s="129"/>
      <c r="Q178" s="130"/>
      <c r="R178" s="111">
        <f t="shared" ref="R178:Z178" si="208">SUBTOTAL(9,R171:R177)</f>
        <v>0</v>
      </c>
      <c r="S178" s="112">
        <f t="shared" si="208"/>
        <v>37872.699999999997</v>
      </c>
      <c r="T178" s="113">
        <f t="shared" si="208"/>
        <v>37872.699999999997</v>
      </c>
      <c r="U178" s="111">
        <f t="shared" si="208"/>
        <v>0</v>
      </c>
      <c r="V178" s="112">
        <f t="shared" si="208"/>
        <v>3018.4541899999999</v>
      </c>
      <c r="W178" s="113">
        <f t="shared" si="208"/>
        <v>3018.4541899999999</v>
      </c>
      <c r="X178" s="111">
        <f t="shared" si="208"/>
        <v>0</v>
      </c>
      <c r="Y178" s="112">
        <f t="shared" si="208"/>
        <v>34854.24581</v>
      </c>
      <c r="Z178" s="113">
        <f t="shared" si="208"/>
        <v>34854.24581</v>
      </c>
      <c r="AA178" s="111"/>
      <c r="AB178" s="112"/>
      <c r="AC178" s="113"/>
      <c r="AD178" s="111"/>
      <c r="AE178" s="112"/>
      <c r="AF178" s="113"/>
      <c r="AG178" s="111"/>
      <c r="AH178" s="112"/>
      <c r="AI178" s="112"/>
      <c r="AJ178" s="118" t="s">
        <v>269</v>
      </c>
    </row>
    <row r="179" spans="1:36" outlineLevel="1" x14ac:dyDescent="0.25">
      <c r="A179" s="128" t="s">
        <v>101</v>
      </c>
      <c r="B179" s="132"/>
      <c r="C179" s="132"/>
      <c r="D179" s="132"/>
      <c r="E179" s="120"/>
      <c r="F179" s="120"/>
      <c r="G179" s="120"/>
      <c r="H179" s="120"/>
      <c r="I179" s="120"/>
      <c r="J179" s="120"/>
      <c r="K179" s="120"/>
      <c r="L179" s="120"/>
      <c r="M179" s="120"/>
      <c r="N179" s="132"/>
      <c r="O179" s="132"/>
      <c r="P179" s="133"/>
      <c r="Q179" s="134"/>
      <c r="R179" s="138">
        <f t="shared" ref="R179:Z179" si="209">SUBTOTAL(9,R167:R177)</f>
        <v>0</v>
      </c>
      <c r="S179" s="132">
        <f t="shared" si="209"/>
        <v>41516.339999999997</v>
      </c>
      <c r="T179" s="139">
        <f t="shared" si="209"/>
        <v>41516.339999999997</v>
      </c>
      <c r="U179" s="138">
        <f t="shared" si="209"/>
        <v>0</v>
      </c>
      <c r="V179" s="132">
        <f t="shared" si="209"/>
        <v>3402.1297369999997</v>
      </c>
      <c r="W179" s="139">
        <f t="shared" si="209"/>
        <v>3402.1297369999997</v>
      </c>
      <c r="X179" s="138">
        <f t="shared" si="209"/>
        <v>0</v>
      </c>
      <c r="Y179" s="132">
        <f t="shared" si="209"/>
        <v>38114.210263000001</v>
      </c>
      <c r="Z179" s="139">
        <f t="shared" si="209"/>
        <v>38114.210263000001</v>
      </c>
      <c r="AA179" s="138"/>
      <c r="AB179" s="132"/>
      <c r="AC179" s="139"/>
      <c r="AD179" s="138"/>
      <c r="AE179" s="132"/>
      <c r="AF179" s="139"/>
      <c r="AG179" s="138"/>
      <c r="AH179" s="132"/>
      <c r="AI179" s="132"/>
      <c r="AJ179" s="127"/>
    </row>
    <row r="180" spans="1:36" outlineLevel="3" x14ac:dyDescent="0.25">
      <c r="A180" s="102" t="s">
        <v>104</v>
      </c>
      <c r="D180" s="10">
        <v>-21772.26</v>
      </c>
      <c r="N180" s="10">
        <f>D180</f>
        <v>-21772.26</v>
      </c>
      <c r="O180" s="10">
        <f>SUM(B180:M180)</f>
        <v>-21772.26</v>
      </c>
      <c r="P180" s="129"/>
      <c r="Q180" s="130">
        <v>0.1013</v>
      </c>
      <c r="R180" s="90">
        <f>IF(LEFT(AJ180,6)="Direct",N180,0)</f>
        <v>0</v>
      </c>
      <c r="S180" s="91">
        <f>N180-R180</f>
        <v>-21772.26</v>
      </c>
      <c r="T180" s="92">
        <f>R180+S180</f>
        <v>-21772.26</v>
      </c>
      <c r="U180" s="90">
        <f>IF(LEFT(AJ180,9)="direct-wa", N180,0)</f>
        <v>0</v>
      </c>
      <c r="V180" s="91">
        <f>IF(AJ180="direct-wa",0,N180*Q180)</f>
        <v>-2205.5299379999997</v>
      </c>
      <c r="W180" s="92">
        <f>U180+V180</f>
        <v>-2205.5299379999997</v>
      </c>
      <c r="X180" s="90">
        <f>IF(LEFT(AJ180,9)="direct-or",N180,0)</f>
        <v>0</v>
      </c>
      <c r="Y180" s="91">
        <f>S180-V180</f>
        <v>-19566.730061999999</v>
      </c>
      <c r="Z180" s="92">
        <f>X180+Y180</f>
        <v>-19566.730061999999</v>
      </c>
      <c r="AA180" s="90">
        <f>IF(LEFT(AJ180,6)="Direct",O180,0)</f>
        <v>0</v>
      </c>
      <c r="AB180" s="91">
        <f>O180-AA180</f>
        <v>-21772.26</v>
      </c>
      <c r="AC180" s="92">
        <f>AA180+AB180</f>
        <v>-21772.26</v>
      </c>
      <c r="AD180" s="90">
        <f>IF(LEFT(AJ180,9)="direct-wa", O180,0)</f>
        <v>0</v>
      </c>
      <c r="AE180" s="91">
        <f>IF(AJ180="direct-wa",0,O180*Q180)</f>
        <v>-2205.5299379999997</v>
      </c>
      <c r="AF180" s="92">
        <f>AD180+AE180</f>
        <v>-2205.5299379999997</v>
      </c>
      <c r="AG180" s="90">
        <f>IF(LEFT(AJ180,9)="direct-or",O180,0)</f>
        <v>0</v>
      </c>
      <c r="AH180" s="91">
        <f>AB180-AE180</f>
        <v>-19566.730061999999</v>
      </c>
      <c r="AI180" s="91">
        <f>AG180+AH180</f>
        <v>-19566.730061999999</v>
      </c>
      <c r="AJ180" s="7" t="s">
        <v>52</v>
      </c>
    </row>
    <row r="181" spans="1:36" outlineLevel="3" x14ac:dyDescent="0.25">
      <c r="A181" s="102" t="s">
        <v>104</v>
      </c>
      <c r="D181" s="10">
        <v>81.180000000000007</v>
      </c>
      <c r="N181" s="10">
        <f>D181</f>
        <v>81.180000000000007</v>
      </c>
      <c r="O181" s="10">
        <f>SUM(B181:M181)</f>
        <v>81.180000000000007</v>
      </c>
      <c r="P181" s="129"/>
      <c r="Q181" s="130">
        <v>0.1013</v>
      </c>
      <c r="R181" s="90">
        <f>IF(LEFT(AJ181,6)="Direct",N181,0)</f>
        <v>0</v>
      </c>
      <c r="S181" s="91">
        <f>N181-R181</f>
        <v>81.180000000000007</v>
      </c>
      <c r="T181" s="92">
        <f>R181+S181</f>
        <v>81.180000000000007</v>
      </c>
      <c r="U181" s="90">
        <f>IF(LEFT(AJ181,9)="direct-wa", N181,0)</f>
        <v>0</v>
      </c>
      <c r="V181" s="91">
        <f>IF(AJ181="direct-wa",0,N181*Q181)</f>
        <v>8.2235340000000008</v>
      </c>
      <c r="W181" s="92">
        <f>U181+V181</f>
        <v>8.2235340000000008</v>
      </c>
      <c r="X181" s="90">
        <f>IF(LEFT(AJ181,9)="direct-or",N181,0)</f>
        <v>0</v>
      </c>
      <c r="Y181" s="91">
        <f>S181-V181</f>
        <v>72.956466000000006</v>
      </c>
      <c r="Z181" s="92">
        <f>X181+Y181</f>
        <v>72.956466000000006</v>
      </c>
      <c r="AA181" s="90">
        <f>IF(LEFT(AJ181,6)="Direct",O181,0)</f>
        <v>0</v>
      </c>
      <c r="AB181" s="91">
        <f>O181-AA181</f>
        <v>81.180000000000007</v>
      </c>
      <c r="AC181" s="92">
        <f>AA181+AB181</f>
        <v>81.180000000000007</v>
      </c>
      <c r="AD181" s="90">
        <f>IF(LEFT(AJ181,9)="direct-wa", O181,0)</f>
        <v>0</v>
      </c>
      <c r="AE181" s="91">
        <f>IF(AJ181="direct-wa",0,O181*Q181)</f>
        <v>8.2235340000000008</v>
      </c>
      <c r="AF181" s="92">
        <f>AD181+AE181</f>
        <v>8.2235340000000008</v>
      </c>
      <c r="AG181" s="90">
        <f>IF(LEFT(AJ181,9)="direct-or",O181,0)</f>
        <v>0</v>
      </c>
      <c r="AH181" s="91">
        <f>AB181-AE181</f>
        <v>72.956466000000006</v>
      </c>
      <c r="AI181" s="91">
        <f>AG181+AH181</f>
        <v>72.956466000000006</v>
      </c>
      <c r="AJ181" s="7" t="s">
        <v>52</v>
      </c>
    </row>
    <row r="182" spans="1:36" outlineLevel="3" x14ac:dyDescent="0.25">
      <c r="A182" s="102" t="s">
        <v>104</v>
      </c>
      <c r="D182" s="10">
        <v>155.56</v>
      </c>
      <c r="N182" s="10">
        <f>D182</f>
        <v>155.56</v>
      </c>
      <c r="O182" s="10">
        <f>SUM(B182:M182)</f>
        <v>155.56</v>
      </c>
      <c r="P182" s="129"/>
      <c r="Q182" s="130">
        <v>0.1013</v>
      </c>
      <c r="R182" s="90">
        <f>IF(LEFT(AJ182,6)="Direct",N182,0)</f>
        <v>0</v>
      </c>
      <c r="S182" s="91">
        <f>N182-R182</f>
        <v>155.56</v>
      </c>
      <c r="T182" s="92">
        <f>R182+S182</f>
        <v>155.56</v>
      </c>
      <c r="U182" s="90">
        <f>IF(LEFT(AJ182,9)="direct-wa", N182,0)</f>
        <v>0</v>
      </c>
      <c r="V182" s="91">
        <f>IF(AJ182="direct-wa",0,N182*Q182)</f>
        <v>15.758228000000001</v>
      </c>
      <c r="W182" s="92">
        <f>U182+V182</f>
        <v>15.758228000000001</v>
      </c>
      <c r="X182" s="90">
        <f>IF(LEFT(AJ182,9)="direct-or",N182,0)</f>
        <v>0</v>
      </c>
      <c r="Y182" s="91">
        <f>S182-V182</f>
        <v>139.801772</v>
      </c>
      <c r="Z182" s="92">
        <f>X182+Y182</f>
        <v>139.801772</v>
      </c>
      <c r="AA182" s="90">
        <f>IF(LEFT(AJ182,6)="Direct",O182,0)</f>
        <v>0</v>
      </c>
      <c r="AB182" s="91">
        <f>O182-AA182</f>
        <v>155.56</v>
      </c>
      <c r="AC182" s="92">
        <f>AA182+AB182</f>
        <v>155.56</v>
      </c>
      <c r="AD182" s="90">
        <f>IF(LEFT(AJ182,9)="direct-wa", O182,0)</f>
        <v>0</v>
      </c>
      <c r="AE182" s="91">
        <f>IF(AJ182="direct-wa",0,O182*Q182)</f>
        <v>15.758228000000001</v>
      </c>
      <c r="AF182" s="92">
        <f>AD182+AE182</f>
        <v>15.758228000000001</v>
      </c>
      <c r="AG182" s="90">
        <f>IF(LEFT(AJ182,9)="direct-or",O182,0)</f>
        <v>0</v>
      </c>
      <c r="AH182" s="91">
        <f>AB182-AE182</f>
        <v>139.801772</v>
      </c>
      <c r="AI182" s="91">
        <f>AG182+AH182</f>
        <v>139.801772</v>
      </c>
      <c r="AJ182" s="7" t="s">
        <v>52</v>
      </c>
    </row>
    <row r="183" spans="1:36" outlineLevel="2" x14ac:dyDescent="0.25">
      <c r="A183" s="102"/>
      <c r="B183" s="108"/>
      <c r="C183" s="108"/>
      <c r="D183" s="108"/>
      <c r="E183" s="101"/>
      <c r="F183" s="101"/>
      <c r="G183" s="101"/>
      <c r="H183" s="101"/>
      <c r="I183" s="101"/>
      <c r="J183" s="101"/>
      <c r="K183" s="101"/>
      <c r="L183" s="101"/>
      <c r="M183" s="101"/>
      <c r="N183" s="108"/>
      <c r="O183" s="108"/>
      <c r="P183" s="129"/>
      <c r="Q183" s="130"/>
      <c r="R183" s="111">
        <f t="shared" ref="R183:Z183" si="210">SUBTOTAL(9,R180:R182)</f>
        <v>0</v>
      </c>
      <c r="S183" s="112">
        <f t="shared" si="210"/>
        <v>-21535.519999999997</v>
      </c>
      <c r="T183" s="113">
        <f t="shared" si="210"/>
        <v>-21535.519999999997</v>
      </c>
      <c r="U183" s="111">
        <f t="shared" si="210"/>
        <v>0</v>
      </c>
      <c r="V183" s="112">
        <f t="shared" si="210"/>
        <v>-2181.5481759999993</v>
      </c>
      <c r="W183" s="113">
        <f t="shared" si="210"/>
        <v>-2181.5481759999993</v>
      </c>
      <c r="X183" s="111">
        <f t="shared" si="210"/>
        <v>0</v>
      </c>
      <c r="Y183" s="112">
        <f t="shared" si="210"/>
        <v>-19353.971824</v>
      </c>
      <c r="Z183" s="113">
        <f t="shared" si="210"/>
        <v>-19353.971824</v>
      </c>
      <c r="AA183" s="111"/>
      <c r="AB183" s="112"/>
      <c r="AC183" s="113"/>
      <c r="AD183" s="111"/>
      <c r="AE183" s="112"/>
      <c r="AF183" s="113"/>
      <c r="AG183" s="111"/>
      <c r="AH183" s="112"/>
      <c r="AI183" s="112"/>
      <c r="AJ183" s="118" t="s">
        <v>268</v>
      </c>
    </row>
    <row r="184" spans="1:36" outlineLevel="3" x14ac:dyDescent="0.25">
      <c r="A184" s="102" t="s">
        <v>104</v>
      </c>
      <c r="B184" s="10">
        <v>1680.29</v>
      </c>
      <c r="C184" s="10">
        <v>1975.75</v>
      </c>
      <c r="D184" s="10">
        <v>3785.05</v>
      </c>
      <c r="N184" s="10">
        <f t="shared" ref="N184:N190" si="211">D184</f>
        <v>3785.05</v>
      </c>
      <c r="O184" s="10">
        <f t="shared" ref="O184:O190" si="212">SUM(B184:M184)</f>
        <v>7441.09</v>
      </c>
      <c r="P184" s="129"/>
      <c r="Q184" s="130">
        <v>0.1086</v>
      </c>
      <c r="R184" s="90">
        <f t="shared" ref="R184:R190" si="213">IF(LEFT(AJ184,6)="Direct",N184,0)</f>
        <v>0</v>
      </c>
      <c r="S184" s="91">
        <f t="shared" ref="S184:S190" si="214">N184-R184</f>
        <v>3785.05</v>
      </c>
      <c r="T184" s="92">
        <f t="shared" ref="T184:T190" si="215">R184+S184</f>
        <v>3785.05</v>
      </c>
      <c r="U184" s="90">
        <f t="shared" ref="U184:U190" si="216">IF(LEFT(AJ184,9)="direct-wa", N184,0)</f>
        <v>0</v>
      </c>
      <c r="V184" s="91">
        <f t="shared" ref="V184:V190" si="217">IF(AJ184="direct-wa",0,N184*Q184)</f>
        <v>411.05643000000003</v>
      </c>
      <c r="W184" s="92">
        <f t="shared" ref="W184:W190" si="218">U184+V184</f>
        <v>411.05643000000003</v>
      </c>
      <c r="X184" s="90">
        <f t="shared" ref="X184:X190" si="219">IF(LEFT(AJ184,9)="direct-or",N184,0)</f>
        <v>0</v>
      </c>
      <c r="Y184" s="91">
        <f t="shared" ref="Y184:Y190" si="220">S184-V184</f>
        <v>3373.9935700000001</v>
      </c>
      <c r="Z184" s="92">
        <f t="shared" ref="Z184:Z190" si="221">X184+Y184</f>
        <v>3373.9935700000001</v>
      </c>
      <c r="AA184" s="90">
        <f t="shared" ref="AA184:AA190" si="222">IF(LEFT(AJ184,6)="Direct",O184,0)</f>
        <v>0</v>
      </c>
      <c r="AB184" s="91">
        <f t="shared" ref="AB184:AB190" si="223">O184-AA184</f>
        <v>7441.09</v>
      </c>
      <c r="AC184" s="92">
        <f t="shared" ref="AC184:AC190" si="224">AA184+AB184</f>
        <v>7441.09</v>
      </c>
      <c r="AD184" s="90">
        <f t="shared" ref="AD184:AD190" si="225">IF(LEFT(AJ184,9)="direct-wa", O184,0)</f>
        <v>0</v>
      </c>
      <c r="AE184" s="91">
        <f t="shared" ref="AE184:AE190" si="226">IF(AJ184="direct-wa",0,O184*Q184)</f>
        <v>808.10237400000005</v>
      </c>
      <c r="AF184" s="92">
        <f t="shared" ref="AF184:AF190" si="227">AD184+AE184</f>
        <v>808.10237400000005</v>
      </c>
      <c r="AG184" s="90">
        <f t="shared" ref="AG184:AG190" si="228">IF(LEFT(AJ184,9)="direct-or",O184,0)</f>
        <v>0</v>
      </c>
      <c r="AH184" s="91">
        <f t="shared" ref="AH184:AH190" si="229">AB184-AE184</f>
        <v>6632.9876260000001</v>
      </c>
      <c r="AI184" s="91">
        <f t="shared" ref="AI184:AI190" si="230">AG184+AH184</f>
        <v>6632.9876260000001</v>
      </c>
      <c r="AJ184" s="7" t="s">
        <v>60</v>
      </c>
    </row>
    <row r="185" spans="1:36" outlineLevel="3" x14ac:dyDescent="0.25">
      <c r="A185" s="102" t="s">
        <v>104</v>
      </c>
      <c r="D185" s="10">
        <v>138.16</v>
      </c>
      <c r="N185" s="10">
        <f t="shared" si="211"/>
        <v>138.16</v>
      </c>
      <c r="O185" s="10">
        <f t="shared" si="212"/>
        <v>138.16</v>
      </c>
      <c r="P185" s="129"/>
      <c r="Q185" s="130">
        <v>0.1086</v>
      </c>
      <c r="R185" s="90">
        <f t="shared" si="213"/>
        <v>0</v>
      </c>
      <c r="S185" s="91">
        <f t="shared" si="214"/>
        <v>138.16</v>
      </c>
      <c r="T185" s="92">
        <f t="shared" si="215"/>
        <v>138.16</v>
      </c>
      <c r="U185" s="90">
        <f t="shared" si="216"/>
        <v>0</v>
      </c>
      <c r="V185" s="91">
        <f t="shared" si="217"/>
        <v>15.004175999999999</v>
      </c>
      <c r="W185" s="92">
        <f t="shared" si="218"/>
        <v>15.004175999999999</v>
      </c>
      <c r="X185" s="90">
        <f t="shared" si="219"/>
        <v>0</v>
      </c>
      <c r="Y185" s="91">
        <f t="shared" si="220"/>
        <v>123.155824</v>
      </c>
      <c r="Z185" s="92">
        <f t="shared" si="221"/>
        <v>123.155824</v>
      </c>
      <c r="AA185" s="90">
        <f t="shared" si="222"/>
        <v>0</v>
      </c>
      <c r="AB185" s="91">
        <f t="shared" si="223"/>
        <v>138.16</v>
      </c>
      <c r="AC185" s="92">
        <f t="shared" si="224"/>
        <v>138.16</v>
      </c>
      <c r="AD185" s="90">
        <f t="shared" si="225"/>
        <v>0</v>
      </c>
      <c r="AE185" s="91">
        <f t="shared" si="226"/>
        <v>15.004175999999999</v>
      </c>
      <c r="AF185" s="92">
        <f t="shared" si="227"/>
        <v>15.004175999999999</v>
      </c>
      <c r="AG185" s="90">
        <f t="shared" si="228"/>
        <v>0</v>
      </c>
      <c r="AH185" s="91">
        <f t="shared" si="229"/>
        <v>123.155824</v>
      </c>
      <c r="AI185" s="91">
        <f t="shared" si="230"/>
        <v>123.155824</v>
      </c>
      <c r="AJ185" s="7" t="s">
        <v>60</v>
      </c>
    </row>
    <row r="186" spans="1:36" outlineLevel="3" x14ac:dyDescent="0.25">
      <c r="A186" s="102" t="s">
        <v>104</v>
      </c>
      <c r="D186" s="10">
        <v>3.78</v>
      </c>
      <c r="N186" s="10">
        <f t="shared" si="211"/>
        <v>3.78</v>
      </c>
      <c r="O186" s="10">
        <f t="shared" si="212"/>
        <v>3.78</v>
      </c>
      <c r="P186" s="129"/>
      <c r="Q186" s="130">
        <v>0.1086</v>
      </c>
      <c r="R186" s="90">
        <f t="shared" si="213"/>
        <v>0</v>
      </c>
      <c r="S186" s="91">
        <f t="shared" si="214"/>
        <v>3.78</v>
      </c>
      <c r="T186" s="92">
        <f t="shared" si="215"/>
        <v>3.78</v>
      </c>
      <c r="U186" s="90">
        <f t="shared" si="216"/>
        <v>0</v>
      </c>
      <c r="V186" s="91">
        <f t="shared" si="217"/>
        <v>0.41050799999999998</v>
      </c>
      <c r="W186" s="92">
        <f t="shared" si="218"/>
        <v>0.41050799999999998</v>
      </c>
      <c r="X186" s="90">
        <f t="shared" si="219"/>
        <v>0</v>
      </c>
      <c r="Y186" s="91">
        <f t="shared" si="220"/>
        <v>3.3694919999999997</v>
      </c>
      <c r="Z186" s="92">
        <f t="shared" si="221"/>
        <v>3.3694919999999997</v>
      </c>
      <c r="AA186" s="90">
        <f t="shared" si="222"/>
        <v>0</v>
      </c>
      <c r="AB186" s="91">
        <f t="shared" si="223"/>
        <v>3.78</v>
      </c>
      <c r="AC186" s="92">
        <f t="shared" si="224"/>
        <v>3.78</v>
      </c>
      <c r="AD186" s="90">
        <f t="shared" si="225"/>
        <v>0</v>
      </c>
      <c r="AE186" s="91">
        <f t="shared" si="226"/>
        <v>0.41050799999999998</v>
      </c>
      <c r="AF186" s="92">
        <f t="shared" si="227"/>
        <v>0.41050799999999998</v>
      </c>
      <c r="AG186" s="90">
        <f t="shared" si="228"/>
        <v>0</v>
      </c>
      <c r="AH186" s="91">
        <f t="shared" si="229"/>
        <v>3.3694919999999997</v>
      </c>
      <c r="AI186" s="91">
        <f t="shared" si="230"/>
        <v>3.3694919999999997</v>
      </c>
      <c r="AJ186" s="7" t="s">
        <v>60</v>
      </c>
    </row>
    <row r="187" spans="1:36" outlineLevel="3" x14ac:dyDescent="0.25">
      <c r="A187" s="102" t="s">
        <v>104</v>
      </c>
      <c r="B187" s="10">
        <v>313584.23</v>
      </c>
      <c r="C187" s="10">
        <v>240593.64</v>
      </c>
      <c r="D187" s="10">
        <v>312724.3</v>
      </c>
      <c r="N187" s="10">
        <f t="shared" si="211"/>
        <v>312724.3</v>
      </c>
      <c r="O187" s="10">
        <f t="shared" si="212"/>
        <v>866902.16999999993</v>
      </c>
      <c r="P187" s="129"/>
      <c r="Q187" s="130">
        <v>0.1086</v>
      </c>
      <c r="R187" s="90">
        <f t="shared" si="213"/>
        <v>0</v>
      </c>
      <c r="S187" s="91">
        <f t="shared" si="214"/>
        <v>312724.3</v>
      </c>
      <c r="T187" s="92">
        <f t="shared" si="215"/>
        <v>312724.3</v>
      </c>
      <c r="U187" s="90">
        <f t="shared" si="216"/>
        <v>0</v>
      </c>
      <c r="V187" s="91">
        <f t="shared" si="217"/>
        <v>33961.858979999997</v>
      </c>
      <c r="W187" s="92">
        <f t="shared" si="218"/>
        <v>33961.858979999997</v>
      </c>
      <c r="X187" s="90">
        <f t="shared" si="219"/>
        <v>0</v>
      </c>
      <c r="Y187" s="91">
        <f t="shared" si="220"/>
        <v>278762.44101999997</v>
      </c>
      <c r="Z187" s="92">
        <f t="shared" si="221"/>
        <v>278762.44101999997</v>
      </c>
      <c r="AA187" s="90">
        <f t="shared" si="222"/>
        <v>0</v>
      </c>
      <c r="AB187" s="91">
        <f t="shared" si="223"/>
        <v>866902.16999999993</v>
      </c>
      <c r="AC187" s="92">
        <f t="shared" si="224"/>
        <v>866902.16999999993</v>
      </c>
      <c r="AD187" s="90">
        <f t="shared" si="225"/>
        <v>0</v>
      </c>
      <c r="AE187" s="91">
        <f t="shared" si="226"/>
        <v>94145.575661999988</v>
      </c>
      <c r="AF187" s="92">
        <f t="shared" si="227"/>
        <v>94145.575661999988</v>
      </c>
      <c r="AG187" s="90">
        <f t="shared" si="228"/>
        <v>0</v>
      </c>
      <c r="AH187" s="91">
        <f t="shared" si="229"/>
        <v>772756.59433799994</v>
      </c>
      <c r="AI187" s="91">
        <f t="shared" si="230"/>
        <v>772756.59433799994</v>
      </c>
      <c r="AJ187" s="7" t="s">
        <v>60</v>
      </c>
    </row>
    <row r="188" spans="1:36" outlineLevel="3" x14ac:dyDescent="0.25">
      <c r="A188" s="102" t="s">
        <v>104</v>
      </c>
      <c r="B188" s="10">
        <v>183799.9</v>
      </c>
      <c r="C188" s="10">
        <v>175099.3</v>
      </c>
      <c r="D188" s="10">
        <v>181164.35</v>
      </c>
      <c r="N188" s="10">
        <f t="shared" si="211"/>
        <v>181164.35</v>
      </c>
      <c r="O188" s="10">
        <f t="shared" si="212"/>
        <v>540063.54999999993</v>
      </c>
      <c r="P188" s="129"/>
      <c r="Q188" s="130">
        <v>0.1086</v>
      </c>
      <c r="R188" s="90">
        <f t="shared" si="213"/>
        <v>0</v>
      </c>
      <c r="S188" s="91">
        <f t="shared" si="214"/>
        <v>181164.35</v>
      </c>
      <c r="T188" s="92">
        <f t="shared" si="215"/>
        <v>181164.35</v>
      </c>
      <c r="U188" s="90">
        <f t="shared" si="216"/>
        <v>0</v>
      </c>
      <c r="V188" s="91">
        <f t="shared" si="217"/>
        <v>19674.448410000001</v>
      </c>
      <c r="W188" s="92">
        <f t="shared" si="218"/>
        <v>19674.448410000001</v>
      </c>
      <c r="X188" s="90">
        <f t="shared" si="219"/>
        <v>0</v>
      </c>
      <c r="Y188" s="91">
        <f t="shared" si="220"/>
        <v>161489.90158999999</v>
      </c>
      <c r="Z188" s="92">
        <f t="shared" si="221"/>
        <v>161489.90158999999</v>
      </c>
      <c r="AA188" s="90">
        <f t="shared" si="222"/>
        <v>0</v>
      </c>
      <c r="AB188" s="91">
        <f t="shared" si="223"/>
        <v>540063.54999999993</v>
      </c>
      <c r="AC188" s="92">
        <f t="shared" si="224"/>
        <v>540063.54999999993</v>
      </c>
      <c r="AD188" s="90">
        <f t="shared" si="225"/>
        <v>0</v>
      </c>
      <c r="AE188" s="91">
        <f t="shared" si="226"/>
        <v>58650.901529999996</v>
      </c>
      <c r="AF188" s="92">
        <f t="shared" si="227"/>
        <v>58650.901529999996</v>
      </c>
      <c r="AG188" s="90">
        <f t="shared" si="228"/>
        <v>0</v>
      </c>
      <c r="AH188" s="91">
        <f t="shared" si="229"/>
        <v>481412.64846999996</v>
      </c>
      <c r="AI188" s="91">
        <f t="shared" si="230"/>
        <v>481412.64846999996</v>
      </c>
      <c r="AJ188" s="7" t="s">
        <v>60</v>
      </c>
    </row>
    <row r="189" spans="1:36" outlineLevel="3" x14ac:dyDescent="0.25">
      <c r="A189" s="102" t="s">
        <v>104</v>
      </c>
      <c r="D189" s="10">
        <v>318.61</v>
      </c>
      <c r="N189" s="10">
        <f t="shared" si="211"/>
        <v>318.61</v>
      </c>
      <c r="O189" s="10">
        <f t="shared" si="212"/>
        <v>318.61</v>
      </c>
      <c r="P189" s="129"/>
      <c r="Q189" s="130">
        <v>0.1086</v>
      </c>
      <c r="R189" s="90">
        <f t="shared" si="213"/>
        <v>0</v>
      </c>
      <c r="S189" s="91">
        <f t="shared" si="214"/>
        <v>318.61</v>
      </c>
      <c r="T189" s="92">
        <f t="shared" si="215"/>
        <v>318.61</v>
      </c>
      <c r="U189" s="90">
        <f t="shared" si="216"/>
        <v>0</v>
      </c>
      <c r="V189" s="91">
        <f t="shared" si="217"/>
        <v>34.601046000000004</v>
      </c>
      <c r="W189" s="92">
        <f t="shared" si="218"/>
        <v>34.601046000000004</v>
      </c>
      <c r="X189" s="90">
        <f t="shared" si="219"/>
        <v>0</v>
      </c>
      <c r="Y189" s="91">
        <f t="shared" si="220"/>
        <v>284.00895400000002</v>
      </c>
      <c r="Z189" s="92">
        <f t="shared" si="221"/>
        <v>284.00895400000002</v>
      </c>
      <c r="AA189" s="90">
        <f t="shared" si="222"/>
        <v>0</v>
      </c>
      <c r="AB189" s="91">
        <f t="shared" si="223"/>
        <v>318.61</v>
      </c>
      <c r="AC189" s="92">
        <f t="shared" si="224"/>
        <v>318.61</v>
      </c>
      <c r="AD189" s="90">
        <f t="shared" si="225"/>
        <v>0</v>
      </c>
      <c r="AE189" s="91">
        <f t="shared" si="226"/>
        <v>34.601046000000004</v>
      </c>
      <c r="AF189" s="92">
        <f t="shared" si="227"/>
        <v>34.601046000000004</v>
      </c>
      <c r="AG189" s="90">
        <f t="shared" si="228"/>
        <v>0</v>
      </c>
      <c r="AH189" s="91">
        <f t="shared" si="229"/>
        <v>284.00895400000002</v>
      </c>
      <c r="AI189" s="91">
        <f t="shared" si="230"/>
        <v>284.00895400000002</v>
      </c>
      <c r="AJ189" s="7" t="s">
        <v>64</v>
      </c>
    </row>
    <row r="190" spans="1:36" outlineLevel="3" x14ac:dyDescent="0.25">
      <c r="A190" s="102" t="s">
        <v>104</v>
      </c>
      <c r="B190" s="10">
        <v>1490.53</v>
      </c>
      <c r="C190" s="10">
        <v>2005.98</v>
      </c>
      <c r="D190" s="10">
        <v>395.34</v>
      </c>
      <c r="N190" s="10">
        <f t="shared" si="211"/>
        <v>395.34</v>
      </c>
      <c r="O190" s="10">
        <f t="shared" si="212"/>
        <v>3891.8500000000004</v>
      </c>
      <c r="P190" s="129"/>
      <c r="Q190" s="130">
        <v>0.1086</v>
      </c>
      <c r="R190" s="90">
        <f t="shared" si="213"/>
        <v>0</v>
      </c>
      <c r="S190" s="91">
        <f t="shared" si="214"/>
        <v>395.34</v>
      </c>
      <c r="T190" s="92">
        <f t="shared" si="215"/>
        <v>395.34</v>
      </c>
      <c r="U190" s="90">
        <f t="shared" si="216"/>
        <v>0</v>
      </c>
      <c r="V190" s="91">
        <f t="shared" si="217"/>
        <v>42.933923999999998</v>
      </c>
      <c r="W190" s="92">
        <f t="shared" si="218"/>
        <v>42.933923999999998</v>
      </c>
      <c r="X190" s="90">
        <f t="shared" si="219"/>
        <v>0</v>
      </c>
      <c r="Y190" s="91">
        <f t="shared" si="220"/>
        <v>352.40607599999998</v>
      </c>
      <c r="Z190" s="92">
        <f t="shared" si="221"/>
        <v>352.40607599999998</v>
      </c>
      <c r="AA190" s="90">
        <f t="shared" si="222"/>
        <v>0</v>
      </c>
      <c r="AB190" s="91">
        <f t="shared" si="223"/>
        <v>3891.8500000000004</v>
      </c>
      <c r="AC190" s="92">
        <f t="shared" si="224"/>
        <v>3891.8500000000004</v>
      </c>
      <c r="AD190" s="90">
        <f t="shared" si="225"/>
        <v>0</v>
      </c>
      <c r="AE190" s="91">
        <f t="shared" si="226"/>
        <v>422.65491000000003</v>
      </c>
      <c r="AF190" s="92">
        <f t="shared" si="227"/>
        <v>422.65491000000003</v>
      </c>
      <c r="AG190" s="90">
        <f t="shared" si="228"/>
        <v>0</v>
      </c>
      <c r="AH190" s="91">
        <f t="shared" si="229"/>
        <v>3469.1950900000002</v>
      </c>
      <c r="AI190" s="91">
        <f t="shared" si="230"/>
        <v>3469.1950900000002</v>
      </c>
      <c r="AJ190" s="7" t="s">
        <v>64</v>
      </c>
    </row>
    <row r="191" spans="1:36" outlineLevel="2" x14ac:dyDescent="0.25">
      <c r="A191" s="102"/>
      <c r="B191" s="108"/>
      <c r="C191" s="108"/>
      <c r="D191" s="108"/>
      <c r="E191" s="101"/>
      <c r="F191" s="101"/>
      <c r="G191" s="101"/>
      <c r="H191" s="101"/>
      <c r="I191" s="101"/>
      <c r="J191" s="101"/>
      <c r="K191" s="101"/>
      <c r="L191" s="101"/>
      <c r="M191" s="101"/>
      <c r="N191" s="108"/>
      <c r="O191" s="108"/>
      <c r="P191" s="129"/>
      <c r="Q191" s="130"/>
      <c r="R191" s="111">
        <f t="shared" ref="R191:Z191" si="231">SUBTOTAL(9,R184:R190)</f>
        <v>0</v>
      </c>
      <c r="S191" s="112">
        <f t="shared" si="231"/>
        <v>498529.59</v>
      </c>
      <c r="T191" s="113">
        <f t="shared" si="231"/>
        <v>498529.59</v>
      </c>
      <c r="U191" s="111">
        <f t="shared" si="231"/>
        <v>0</v>
      </c>
      <c r="V191" s="112">
        <f t="shared" si="231"/>
        <v>54140.313474000002</v>
      </c>
      <c r="W191" s="113">
        <f t="shared" si="231"/>
        <v>54140.313474000002</v>
      </c>
      <c r="X191" s="111">
        <f t="shared" si="231"/>
        <v>0</v>
      </c>
      <c r="Y191" s="112">
        <f t="shared" si="231"/>
        <v>444389.276526</v>
      </c>
      <c r="Z191" s="113">
        <f t="shared" si="231"/>
        <v>444389.276526</v>
      </c>
      <c r="AA191" s="111"/>
      <c r="AB191" s="112"/>
      <c r="AC191" s="113"/>
      <c r="AD191" s="111"/>
      <c r="AE191" s="112"/>
      <c r="AF191" s="113"/>
      <c r="AG191" s="111"/>
      <c r="AH191" s="112"/>
      <c r="AI191" s="112"/>
      <c r="AJ191" s="118" t="s">
        <v>266</v>
      </c>
    </row>
    <row r="192" spans="1:36" outlineLevel="3" x14ac:dyDescent="0.25">
      <c r="A192" s="102" t="s">
        <v>104</v>
      </c>
      <c r="D192" s="10">
        <v>2071.91</v>
      </c>
      <c r="N192" s="10">
        <f t="shared" ref="N192:N197" si="232">D192</f>
        <v>2071.91</v>
      </c>
      <c r="O192" s="10">
        <f t="shared" ref="O192:O197" si="233">SUM(B192:M192)</f>
        <v>2071.91</v>
      </c>
      <c r="P192" s="129"/>
      <c r="Q192" s="130">
        <v>7.7100000000000002E-2</v>
      </c>
      <c r="R192" s="90">
        <f t="shared" ref="R192:R197" si="234">IF(LEFT(AJ192,6)="Direct",N192,0)</f>
        <v>0</v>
      </c>
      <c r="S192" s="91">
        <f t="shared" ref="S192:S197" si="235">N192-R192</f>
        <v>2071.91</v>
      </c>
      <c r="T192" s="92">
        <f t="shared" ref="T192:T197" si="236">R192+S192</f>
        <v>2071.91</v>
      </c>
      <c r="U192" s="90">
        <f t="shared" ref="U192:U197" si="237">IF(LEFT(AJ192,9)="direct-wa", N192,0)</f>
        <v>0</v>
      </c>
      <c r="V192" s="91">
        <f t="shared" ref="V192:V197" si="238">IF(AJ192="direct-wa",0,N192*Q192)</f>
        <v>159.74426099999999</v>
      </c>
      <c r="W192" s="92">
        <f t="shared" ref="W192:W197" si="239">U192+V192</f>
        <v>159.74426099999999</v>
      </c>
      <c r="X192" s="90">
        <f t="shared" ref="X192:X197" si="240">IF(LEFT(AJ192,9)="direct-or",N192,0)</f>
        <v>0</v>
      </c>
      <c r="Y192" s="91">
        <f t="shared" ref="Y192:Y197" si="241">S192-V192</f>
        <v>1912.1657389999998</v>
      </c>
      <c r="Z192" s="92">
        <f t="shared" ref="Z192:Z197" si="242">X192+Y192</f>
        <v>1912.1657389999998</v>
      </c>
      <c r="AA192" s="90">
        <f t="shared" ref="AA192:AA197" si="243">IF(LEFT(AJ192,6)="Direct",O192,0)</f>
        <v>0</v>
      </c>
      <c r="AB192" s="91">
        <f t="shared" ref="AB192:AB197" si="244">O192-AA192</f>
        <v>2071.91</v>
      </c>
      <c r="AC192" s="92">
        <f t="shared" ref="AC192:AC197" si="245">AA192+AB192</f>
        <v>2071.91</v>
      </c>
      <c r="AD192" s="90">
        <f t="shared" ref="AD192:AD197" si="246">IF(LEFT(AJ192,9)="direct-wa", O192,0)</f>
        <v>0</v>
      </c>
      <c r="AE192" s="91">
        <f t="shared" ref="AE192:AE197" si="247">IF(AJ192="direct-wa",0,O192*Q192)</f>
        <v>159.74426099999999</v>
      </c>
      <c r="AF192" s="92">
        <f t="shared" ref="AF192:AF197" si="248">AD192+AE192</f>
        <v>159.74426099999999</v>
      </c>
      <c r="AG192" s="90">
        <f t="shared" ref="AG192:AG197" si="249">IF(LEFT(AJ192,9)="direct-or",O192,0)</f>
        <v>0</v>
      </c>
      <c r="AH192" s="91">
        <f t="shared" ref="AH192:AH197" si="250">AB192-AE192</f>
        <v>1912.1657389999998</v>
      </c>
      <c r="AI192" s="91">
        <f t="shared" ref="AI192:AI197" si="251">AG192+AH192</f>
        <v>1912.1657389999998</v>
      </c>
      <c r="AJ192" s="7" t="s">
        <v>49</v>
      </c>
    </row>
    <row r="193" spans="1:36" outlineLevel="3" x14ac:dyDescent="0.25">
      <c r="A193" s="102" t="s">
        <v>104</v>
      </c>
      <c r="B193" s="10">
        <v>159.30000000000001</v>
      </c>
      <c r="C193" s="10">
        <v>57.96</v>
      </c>
      <c r="D193" s="10">
        <v>2647.14</v>
      </c>
      <c r="N193" s="10">
        <f t="shared" si="232"/>
        <v>2647.14</v>
      </c>
      <c r="O193" s="10">
        <f t="shared" si="233"/>
        <v>2864.4</v>
      </c>
      <c r="P193" s="129"/>
      <c r="Q193" s="130">
        <v>7.7100000000000002E-2</v>
      </c>
      <c r="R193" s="90">
        <f t="shared" si="234"/>
        <v>0</v>
      </c>
      <c r="S193" s="91">
        <f t="shared" si="235"/>
        <v>2647.14</v>
      </c>
      <c r="T193" s="92">
        <f t="shared" si="236"/>
        <v>2647.14</v>
      </c>
      <c r="U193" s="90">
        <f t="shared" si="237"/>
        <v>0</v>
      </c>
      <c r="V193" s="91">
        <f t="shared" si="238"/>
        <v>204.094494</v>
      </c>
      <c r="W193" s="92">
        <f t="shared" si="239"/>
        <v>204.094494</v>
      </c>
      <c r="X193" s="90">
        <f t="shared" si="240"/>
        <v>0</v>
      </c>
      <c r="Y193" s="91">
        <f t="shared" si="241"/>
        <v>2443.0455059999999</v>
      </c>
      <c r="Z193" s="92">
        <f t="shared" si="242"/>
        <v>2443.0455059999999</v>
      </c>
      <c r="AA193" s="90">
        <f t="shared" si="243"/>
        <v>0</v>
      </c>
      <c r="AB193" s="91">
        <f t="shared" si="244"/>
        <v>2864.4</v>
      </c>
      <c r="AC193" s="92">
        <f t="shared" si="245"/>
        <v>2864.4</v>
      </c>
      <c r="AD193" s="90">
        <f t="shared" si="246"/>
        <v>0</v>
      </c>
      <c r="AE193" s="91">
        <f t="shared" si="247"/>
        <v>220.84524000000002</v>
      </c>
      <c r="AF193" s="92">
        <f t="shared" si="248"/>
        <v>220.84524000000002</v>
      </c>
      <c r="AG193" s="90">
        <f t="shared" si="249"/>
        <v>0</v>
      </c>
      <c r="AH193" s="91">
        <f t="shared" si="250"/>
        <v>2643.55476</v>
      </c>
      <c r="AI193" s="91">
        <f t="shared" si="251"/>
        <v>2643.55476</v>
      </c>
      <c r="AJ193" s="7" t="s">
        <v>49</v>
      </c>
    </row>
    <row r="194" spans="1:36" outlineLevel="3" x14ac:dyDescent="0.25">
      <c r="A194" s="102" t="s">
        <v>104</v>
      </c>
      <c r="B194" s="10">
        <v>5142.1400000000003</v>
      </c>
      <c r="C194" s="10">
        <v>1579.75</v>
      </c>
      <c r="D194" s="10">
        <v>5745.66</v>
      </c>
      <c r="N194" s="10">
        <f t="shared" si="232"/>
        <v>5745.66</v>
      </c>
      <c r="O194" s="10">
        <f t="shared" si="233"/>
        <v>12467.55</v>
      </c>
      <c r="P194" s="129"/>
      <c r="Q194" s="130">
        <v>7.7100000000000002E-2</v>
      </c>
      <c r="R194" s="90">
        <f t="shared" si="234"/>
        <v>0</v>
      </c>
      <c r="S194" s="91">
        <f t="shared" si="235"/>
        <v>5745.66</v>
      </c>
      <c r="T194" s="92">
        <f t="shared" si="236"/>
        <v>5745.66</v>
      </c>
      <c r="U194" s="90">
        <f t="shared" si="237"/>
        <v>0</v>
      </c>
      <c r="V194" s="91">
        <f t="shared" si="238"/>
        <v>442.990386</v>
      </c>
      <c r="W194" s="92">
        <f t="shared" si="239"/>
        <v>442.990386</v>
      </c>
      <c r="X194" s="90">
        <f t="shared" si="240"/>
        <v>0</v>
      </c>
      <c r="Y194" s="91">
        <f t="shared" si="241"/>
        <v>5302.6696139999995</v>
      </c>
      <c r="Z194" s="92">
        <f t="shared" si="242"/>
        <v>5302.6696139999995</v>
      </c>
      <c r="AA194" s="90">
        <f t="shared" si="243"/>
        <v>0</v>
      </c>
      <c r="AB194" s="91">
        <f t="shared" si="244"/>
        <v>12467.55</v>
      </c>
      <c r="AC194" s="92">
        <f t="shared" si="245"/>
        <v>12467.55</v>
      </c>
      <c r="AD194" s="90">
        <f t="shared" si="246"/>
        <v>0</v>
      </c>
      <c r="AE194" s="91">
        <f t="shared" si="247"/>
        <v>961.24810500000001</v>
      </c>
      <c r="AF194" s="92">
        <f t="shared" si="248"/>
        <v>961.24810500000001</v>
      </c>
      <c r="AG194" s="90">
        <f t="shared" si="249"/>
        <v>0</v>
      </c>
      <c r="AH194" s="91">
        <f t="shared" si="250"/>
        <v>11506.301894999999</v>
      </c>
      <c r="AI194" s="91">
        <f t="shared" si="251"/>
        <v>11506.301894999999</v>
      </c>
      <c r="AJ194" s="7" t="s">
        <v>49</v>
      </c>
    </row>
    <row r="195" spans="1:36" outlineLevel="3" x14ac:dyDescent="0.25">
      <c r="A195" s="102" t="s">
        <v>104</v>
      </c>
      <c r="B195" s="10">
        <v>131.6</v>
      </c>
      <c r="C195" s="10">
        <v>0</v>
      </c>
      <c r="N195" s="10">
        <f t="shared" si="232"/>
        <v>0</v>
      </c>
      <c r="O195" s="10">
        <f t="shared" si="233"/>
        <v>131.6</v>
      </c>
      <c r="P195" s="129"/>
      <c r="Q195" s="130">
        <v>7.7100000000000002E-2</v>
      </c>
      <c r="R195" s="90">
        <f t="shared" si="234"/>
        <v>0</v>
      </c>
      <c r="S195" s="91">
        <f t="shared" si="235"/>
        <v>0</v>
      </c>
      <c r="T195" s="92">
        <f t="shared" si="236"/>
        <v>0</v>
      </c>
      <c r="U195" s="90">
        <f t="shared" si="237"/>
        <v>0</v>
      </c>
      <c r="V195" s="91">
        <f t="shared" si="238"/>
        <v>0</v>
      </c>
      <c r="W195" s="92">
        <f t="shared" si="239"/>
        <v>0</v>
      </c>
      <c r="X195" s="90">
        <f t="shared" si="240"/>
        <v>0</v>
      </c>
      <c r="Y195" s="91">
        <f t="shared" si="241"/>
        <v>0</v>
      </c>
      <c r="Z195" s="92">
        <f t="shared" si="242"/>
        <v>0</v>
      </c>
      <c r="AA195" s="90">
        <f t="shared" si="243"/>
        <v>0</v>
      </c>
      <c r="AB195" s="91">
        <f t="shared" si="244"/>
        <v>131.6</v>
      </c>
      <c r="AC195" s="92">
        <f t="shared" si="245"/>
        <v>131.6</v>
      </c>
      <c r="AD195" s="90">
        <f t="shared" si="246"/>
        <v>0</v>
      </c>
      <c r="AE195" s="91">
        <f t="shared" si="247"/>
        <v>10.14636</v>
      </c>
      <c r="AF195" s="92">
        <f t="shared" si="248"/>
        <v>10.14636</v>
      </c>
      <c r="AG195" s="90">
        <f t="shared" si="249"/>
        <v>0</v>
      </c>
      <c r="AH195" s="91">
        <f t="shared" si="250"/>
        <v>121.45363999999999</v>
      </c>
      <c r="AI195" s="91">
        <f t="shared" si="251"/>
        <v>121.45363999999999</v>
      </c>
      <c r="AJ195" s="7" t="s">
        <v>68</v>
      </c>
    </row>
    <row r="196" spans="1:36" outlineLevel="3" x14ac:dyDescent="0.25">
      <c r="A196" s="102" t="s">
        <v>104</v>
      </c>
      <c r="B196" s="10">
        <v>147.66</v>
      </c>
      <c r="C196" s="10">
        <v>210.65</v>
      </c>
      <c r="D196" s="10">
        <v>35.44</v>
      </c>
      <c r="N196" s="10">
        <f t="shared" si="232"/>
        <v>35.44</v>
      </c>
      <c r="O196" s="10">
        <f t="shared" si="233"/>
        <v>393.75</v>
      </c>
      <c r="P196" s="129"/>
      <c r="Q196" s="130">
        <v>7.7100000000000002E-2</v>
      </c>
      <c r="R196" s="90">
        <f t="shared" si="234"/>
        <v>0</v>
      </c>
      <c r="S196" s="91">
        <f t="shared" si="235"/>
        <v>35.44</v>
      </c>
      <c r="T196" s="92">
        <f t="shared" si="236"/>
        <v>35.44</v>
      </c>
      <c r="U196" s="90">
        <f t="shared" si="237"/>
        <v>0</v>
      </c>
      <c r="V196" s="91">
        <f t="shared" si="238"/>
        <v>2.732424</v>
      </c>
      <c r="W196" s="92">
        <f t="shared" si="239"/>
        <v>2.732424</v>
      </c>
      <c r="X196" s="90">
        <f t="shared" si="240"/>
        <v>0</v>
      </c>
      <c r="Y196" s="91">
        <f t="shared" si="241"/>
        <v>32.707575999999996</v>
      </c>
      <c r="Z196" s="92">
        <f t="shared" si="242"/>
        <v>32.707575999999996</v>
      </c>
      <c r="AA196" s="90">
        <f t="shared" si="243"/>
        <v>0</v>
      </c>
      <c r="AB196" s="91">
        <f t="shared" si="244"/>
        <v>393.75</v>
      </c>
      <c r="AC196" s="92">
        <f t="shared" si="245"/>
        <v>393.75</v>
      </c>
      <c r="AD196" s="90">
        <f t="shared" si="246"/>
        <v>0</v>
      </c>
      <c r="AE196" s="91">
        <f t="shared" si="247"/>
        <v>30.358125000000001</v>
      </c>
      <c r="AF196" s="92">
        <f t="shared" si="248"/>
        <v>30.358125000000001</v>
      </c>
      <c r="AG196" s="90">
        <f t="shared" si="249"/>
        <v>0</v>
      </c>
      <c r="AH196" s="91">
        <f t="shared" si="250"/>
        <v>363.39187500000003</v>
      </c>
      <c r="AI196" s="91">
        <f t="shared" si="251"/>
        <v>363.39187500000003</v>
      </c>
      <c r="AJ196" s="7" t="s">
        <v>49</v>
      </c>
    </row>
    <row r="197" spans="1:36" outlineLevel="3" x14ac:dyDescent="0.25">
      <c r="A197" s="102" t="s">
        <v>104</v>
      </c>
      <c r="B197" s="10">
        <v>717.04</v>
      </c>
      <c r="N197" s="10">
        <f t="shared" si="232"/>
        <v>0</v>
      </c>
      <c r="O197" s="10">
        <f t="shared" si="233"/>
        <v>717.04</v>
      </c>
      <c r="P197" s="129"/>
      <c r="Q197" s="130">
        <v>7.7100000000000002E-2</v>
      </c>
      <c r="R197" s="90">
        <f t="shared" si="234"/>
        <v>0</v>
      </c>
      <c r="S197" s="91">
        <f t="shared" si="235"/>
        <v>0</v>
      </c>
      <c r="T197" s="92">
        <f t="shared" si="236"/>
        <v>0</v>
      </c>
      <c r="U197" s="90">
        <f t="shared" si="237"/>
        <v>0</v>
      </c>
      <c r="V197" s="91">
        <f t="shared" si="238"/>
        <v>0</v>
      </c>
      <c r="W197" s="92">
        <f t="shared" si="239"/>
        <v>0</v>
      </c>
      <c r="X197" s="90">
        <f t="shared" si="240"/>
        <v>0</v>
      </c>
      <c r="Y197" s="91">
        <f t="shared" si="241"/>
        <v>0</v>
      </c>
      <c r="Z197" s="92">
        <f t="shared" si="242"/>
        <v>0</v>
      </c>
      <c r="AA197" s="90">
        <f t="shared" si="243"/>
        <v>0</v>
      </c>
      <c r="AB197" s="91">
        <f t="shared" si="244"/>
        <v>717.04</v>
      </c>
      <c r="AC197" s="92">
        <f t="shared" si="245"/>
        <v>717.04</v>
      </c>
      <c r="AD197" s="90">
        <f t="shared" si="246"/>
        <v>0</v>
      </c>
      <c r="AE197" s="91">
        <f t="shared" si="247"/>
        <v>55.283783999999997</v>
      </c>
      <c r="AF197" s="92">
        <f t="shared" si="248"/>
        <v>55.283783999999997</v>
      </c>
      <c r="AG197" s="90">
        <f t="shared" si="249"/>
        <v>0</v>
      </c>
      <c r="AH197" s="91">
        <f t="shared" si="250"/>
        <v>661.75621599999999</v>
      </c>
      <c r="AI197" s="91">
        <f t="shared" si="251"/>
        <v>661.75621599999999</v>
      </c>
      <c r="AJ197" s="7" t="s">
        <v>68</v>
      </c>
    </row>
    <row r="198" spans="1:36" outlineLevel="2" x14ac:dyDescent="0.25">
      <c r="A198" s="102"/>
      <c r="B198" s="108"/>
      <c r="C198" s="108"/>
      <c r="D198" s="108"/>
      <c r="E198" s="101"/>
      <c r="F198" s="101"/>
      <c r="G198" s="101"/>
      <c r="H198" s="101"/>
      <c r="I198" s="101"/>
      <c r="J198" s="101"/>
      <c r="K198" s="101"/>
      <c r="L198" s="101"/>
      <c r="M198" s="101"/>
      <c r="N198" s="108"/>
      <c r="O198" s="108"/>
      <c r="P198" s="129"/>
      <c r="Q198" s="130"/>
      <c r="R198" s="111">
        <f t="shared" ref="R198:Z198" si="252">SUBTOTAL(9,R192:R197)</f>
        <v>0</v>
      </c>
      <c r="S198" s="112">
        <f t="shared" si="252"/>
        <v>10500.15</v>
      </c>
      <c r="T198" s="113">
        <f t="shared" si="252"/>
        <v>10500.15</v>
      </c>
      <c r="U198" s="111">
        <f t="shared" si="252"/>
        <v>0</v>
      </c>
      <c r="V198" s="112">
        <f t="shared" si="252"/>
        <v>809.56156499999997</v>
      </c>
      <c r="W198" s="113">
        <f t="shared" si="252"/>
        <v>809.56156499999997</v>
      </c>
      <c r="X198" s="111">
        <f t="shared" si="252"/>
        <v>0</v>
      </c>
      <c r="Y198" s="112">
        <f t="shared" si="252"/>
        <v>9690.5884349999997</v>
      </c>
      <c r="Z198" s="113">
        <f t="shared" si="252"/>
        <v>9690.5884349999997</v>
      </c>
      <c r="AA198" s="111"/>
      <c r="AB198" s="112"/>
      <c r="AC198" s="113"/>
      <c r="AD198" s="111"/>
      <c r="AE198" s="112"/>
      <c r="AF198" s="113"/>
      <c r="AG198" s="111"/>
      <c r="AH198" s="112"/>
      <c r="AI198" s="112"/>
      <c r="AJ198" s="118" t="s">
        <v>277</v>
      </c>
    </row>
    <row r="199" spans="1:36" outlineLevel="3" x14ac:dyDescent="0.25">
      <c r="A199" s="102" t="s">
        <v>104</v>
      </c>
      <c r="C199" s="10">
        <v>59.74</v>
      </c>
      <c r="D199" s="10">
        <v>79.650000000000006</v>
      </c>
      <c r="N199" s="10">
        <f>D199</f>
        <v>79.650000000000006</v>
      </c>
      <c r="O199" s="10">
        <f>SUM(B199:M199)</f>
        <v>139.39000000000001</v>
      </c>
      <c r="P199" s="129"/>
      <c r="Q199" s="130">
        <v>0</v>
      </c>
      <c r="R199" s="90">
        <f>IF(LEFT(AJ199,6)="Direct",N199,0)</f>
        <v>79.650000000000006</v>
      </c>
      <c r="S199" s="91">
        <f>N199-R199</f>
        <v>0</v>
      </c>
      <c r="T199" s="92">
        <f>R199+S199</f>
        <v>79.650000000000006</v>
      </c>
      <c r="U199" s="90">
        <f>IF(LEFT(AJ199,9)="direct-wa", N199,0)</f>
        <v>0</v>
      </c>
      <c r="V199" s="91">
        <f>IF(AJ199="direct-wa",0,N199*Q199)</f>
        <v>0</v>
      </c>
      <c r="W199" s="92">
        <f>U199+V199</f>
        <v>0</v>
      </c>
      <c r="X199" s="90">
        <f>IF(LEFT(AJ199,9)="direct-or",N199,0)</f>
        <v>79.650000000000006</v>
      </c>
      <c r="Y199" s="91">
        <f>S199-V199</f>
        <v>0</v>
      </c>
      <c r="Z199" s="92">
        <f>X199+Y199</f>
        <v>79.650000000000006</v>
      </c>
      <c r="AA199" s="90">
        <f>IF(LEFT(AJ199,6)="Direct",O199,0)</f>
        <v>139.39000000000001</v>
      </c>
      <c r="AB199" s="91">
        <f>O199-AA199</f>
        <v>0</v>
      </c>
      <c r="AC199" s="92">
        <f>AA199+AB199</f>
        <v>139.39000000000001</v>
      </c>
      <c r="AD199" s="90">
        <f>IF(LEFT(AJ199,9)="direct-wa", O199,0)</f>
        <v>0</v>
      </c>
      <c r="AE199" s="91">
        <f>IF(AJ199="direct-wa",0,O199*Q199)</f>
        <v>0</v>
      </c>
      <c r="AF199" s="92">
        <f>AD199+AE199</f>
        <v>0</v>
      </c>
      <c r="AG199" s="90">
        <f>IF(LEFT(AJ199,9)="direct-or",O199,0)</f>
        <v>139.39000000000001</v>
      </c>
      <c r="AH199" s="91">
        <f>AB199-AE199</f>
        <v>0</v>
      </c>
      <c r="AI199" s="91">
        <f>AG199+AH199</f>
        <v>139.39000000000001</v>
      </c>
      <c r="AJ199" s="7" t="s">
        <v>61</v>
      </c>
    </row>
    <row r="200" spans="1:36" outlineLevel="3" x14ac:dyDescent="0.25">
      <c r="A200" s="102" t="s">
        <v>104</v>
      </c>
      <c r="C200" s="10">
        <v>390.88</v>
      </c>
      <c r="N200" s="10">
        <f>D200</f>
        <v>0</v>
      </c>
      <c r="O200" s="10">
        <f>SUM(B200:M200)</f>
        <v>390.88</v>
      </c>
      <c r="P200" s="129"/>
      <c r="Q200" s="130">
        <v>0</v>
      </c>
      <c r="R200" s="90">
        <f>IF(LEFT(AJ200,6)="Direct",N200,0)</f>
        <v>0</v>
      </c>
      <c r="S200" s="91">
        <f>N200-R200</f>
        <v>0</v>
      </c>
      <c r="T200" s="92">
        <f>R200+S200</f>
        <v>0</v>
      </c>
      <c r="U200" s="90">
        <f>IF(LEFT(AJ200,9)="direct-wa", N200,0)</f>
        <v>0</v>
      </c>
      <c r="V200" s="91">
        <f>IF(AJ200="direct-wa",0,N200*Q200)</f>
        <v>0</v>
      </c>
      <c r="W200" s="92">
        <f>U200+V200</f>
        <v>0</v>
      </c>
      <c r="X200" s="90">
        <f>IF(LEFT(AJ200,9)="direct-or",N200,0)</f>
        <v>0</v>
      </c>
      <c r="Y200" s="91">
        <f>S200-V200</f>
        <v>0</v>
      </c>
      <c r="Z200" s="92">
        <f>X200+Y200</f>
        <v>0</v>
      </c>
      <c r="AA200" s="90">
        <f>IF(LEFT(AJ200,6)="Direct",O200,0)</f>
        <v>390.88</v>
      </c>
      <c r="AB200" s="91">
        <f>O200-AA200</f>
        <v>0</v>
      </c>
      <c r="AC200" s="92">
        <f>AA200+AB200</f>
        <v>390.88</v>
      </c>
      <c r="AD200" s="90">
        <f>IF(LEFT(AJ200,9)="direct-wa", O200,0)</f>
        <v>0</v>
      </c>
      <c r="AE200" s="91">
        <f>IF(AJ200="direct-wa",0,O200*Q200)</f>
        <v>0</v>
      </c>
      <c r="AF200" s="92">
        <f>AD200+AE200</f>
        <v>0</v>
      </c>
      <c r="AG200" s="90">
        <f>IF(LEFT(AJ200,9)="direct-or",O200,0)</f>
        <v>390.88</v>
      </c>
      <c r="AH200" s="91">
        <f>AB200-AE200</f>
        <v>0</v>
      </c>
      <c r="AI200" s="91">
        <f>AG200+AH200</f>
        <v>390.88</v>
      </c>
      <c r="AJ200" s="7" t="s">
        <v>61</v>
      </c>
    </row>
    <row r="201" spans="1:36" outlineLevel="2" x14ac:dyDescent="0.25">
      <c r="A201" s="102"/>
      <c r="B201" s="108"/>
      <c r="C201" s="108"/>
      <c r="D201" s="108"/>
      <c r="E201" s="101"/>
      <c r="F201" s="101"/>
      <c r="G201" s="101"/>
      <c r="H201" s="101"/>
      <c r="I201" s="101"/>
      <c r="J201" s="101"/>
      <c r="K201" s="101"/>
      <c r="L201" s="101"/>
      <c r="M201" s="101"/>
      <c r="N201" s="108"/>
      <c r="O201" s="108"/>
      <c r="P201" s="129"/>
      <c r="Q201" s="130"/>
      <c r="R201" s="111">
        <f t="shared" ref="R201:Z201" si="253">SUBTOTAL(9,R199:R200)</f>
        <v>79.650000000000006</v>
      </c>
      <c r="S201" s="112">
        <f t="shared" si="253"/>
        <v>0</v>
      </c>
      <c r="T201" s="113">
        <f t="shared" si="253"/>
        <v>79.650000000000006</v>
      </c>
      <c r="U201" s="111">
        <f t="shared" si="253"/>
        <v>0</v>
      </c>
      <c r="V201" s="112">
        <f t="shared" si="253"/>
        <v>0</v>
      </c>
      <c r="W201" s="113">
        <f t="shared" si="253"/>
        <v>0</v>
      </c>
      <c r="X201" s="111">
        <f t="shared" si="253"/>
        <v>79.650000000000006</v>
      </c>
      <c r="Y201" s="112">
        <f t="shared" si="253"/>
        <v>0</v>
      </c>
      <c r="Z201" s="113">
        <f t="shared" si="253"/>
        <v>79.650000000000006</v>
      </c>
      <c r="AA201" s="111"/>
      <c r="AB201" s="112"/>
      <c r="AC201" s="113"/>
      <c r="AD201" s="111"/>
      <c r="AE201" s="112"/>
      <c r="AF201" s="113"/>
      <c r="AG201" s="111"/>
      <c r="AH201" s="112"/>
      <c r="AI201" s="112"/>
      <c r="AJ201" s="118" t="s">
        <v>267</v>
      </c>
    </row>
    <row r="202" spans="1:36" outlineLevel="3" x14ac:dyDescent="0.25">
      <c r="A202" s="102" t="s">
        <v>104</v>
      </c>
      <c r="B202" s="10">
        <v>2097.31</v>
      </c>
      <c r="C202" s="10">
        <v>1169.6099999999999</v>
      </c>
      <c r="D202" s="10">
        <v>225.81</v>
      </c>
      <c r="N202" s="10">
        <f>D202</f>
        <v>225.81</v>
      </c>
      <c r="O202" s="10">
        <f>SUM(B202:M202)</f>
        <v>3492.73</v>
      </c>
      <c r="P202" s="129"/>
      <c r="Q202" s="130">
        <v>7.9699999999999993E-2</v>
      </c>
      <c r="R202" s="90">
        <f>IF(LEFT(AJ202,6)="Direct",N202,0)</f>
        <v>0</v>
      </c>
      <c r="S202" s="91">
        <f>N202-R202</f>
        <v>225.81</v>
      </c>
      <c r="T202" s="92">
        <f>R202+S202</f>
        <v>225.81</v>
      </c>
      <c r="U202" s="90">
        <f>IF(LEFT(AJ202,9)="direct-wa", N202,0)</f>
        <v>0</v>
      </c>
      <c r="V202" s="91">
        <f>IF(AJ202="direct-wa",0,N202*Q202)</f>
        <v>17.997056999999998</v>
      </c>
      <c r="W202" s="92">
        <f>U202+V202</f>
        <v>17.997056999999998</v>
      </c>
      <c r="X202" s="90">
        <f>IF(LEFT(AJ202,9)="direct-or",N202,0)</f>
        <v>0</v>
      </c>
      <c r="Y202" s="91">
        <f>S202-V202</f>
        <v>207.81294300000002</v>
      </c>
      <c r="Z202" s="92">
        <f>X202+Y202</f>
        <v>207.81294300000002</v>
      </c>
      <c r="AA202" s="90">
        <f>IF(LEFT(AJ202,6)="Direct",O202,0)</f>
        <v>0</v>
      </c>
      <c r="AB202" s="91">
        <f>O202-AA202</f>
        <v>3492.73</v>
      </c>
      <c r="AC202" s="92">
        <f>AA202+AB202</f>
        <v>3492.73</v>
      </c>
      <c r="AD202" s="90">
        <f>IF(LEFT(AJ202,9)="direct-wa", O202,0)</f>
        <v>0</v>
      </c>
      <c r="AE202" s="91">
        <f>IF(AJ202="direct-wa",0,O202*Q202)</f>
        <v>278.37058099999996</v>
      </c>
      <c r="AF202" s="92">
        <f>AD202+AE202</f>
        <v>278.37058099999996</v>
      </c>
      <c r="AG202" s="90">
        <f>IF(LEFT(AJ202,9)="direct-or",O202,0)</f>
        <v>0</v>
      </c>
      <c r="AH202" s="91">
        <f>AB202-AE202</f>
        <v>3214.3594189999999</v>
      </c>
      <c r="AI202" s="91">
        <f>AG202+AH202</f>
        <v>3214.3594189999999</v>
      </c>
      <c r="AJ202" s="7" t="s">
        <v>48</v>
      </c>
    </row>
    <row r="203" spans="1:36" outlineLevel="3" x14ac:dyDescent="0.25">
      <c r="A203" s="102" t="s">
        <v>104</v>
      </c>
      <c r="B203" s="10">
        <v>948.69</v>
      </c>
      <c r="C203" s="10">
        <v>598.58000000000004</v>
      </c>
      <c r="D203" s="10">
        <v>2275.4899999999998</v>
      </c>
      <c r="N203" s="10">
        <f>D203</f>
        <v>2275.4899999999998</v>
      </c>
      <c r="O203" s="10">
        <f>SUM(B203:M203)</f>
        <v>3822.7599999999998</v>
      </c>
      <c r="P203" s="129"/>
      <c r="Q203" s="130">
        <v>7.9699999999999993E-2</v>
      </c>
      <c r="R203" s="90">
        <f>IF(LEFT(AJ203,6)="Direct",N203,0)</f>
        <v>0</v>
      </c>
      <c r="S203" s="91">
        <f>N203-R203</f>
        <v>2275.4899999999998</v>
      </c>
      <c r="T203" s="92">
        <f>R203+S203</f>
        <v>2275.4899999999998</v>
      </c>
      <c r="U203" s="90">
        <f>IF(LEFT(AJ203,9)="direct-wa", N203,0)</f>
        <v>0</v>
      </c>
      <c r="V203" s="91">
        <f>IF(AJ203="direct-wa",0,N203*Q203)</f>
        <v>181.35655299999996</v>
      </c>
      <c r="W203" s="92">
        <f>U203+V203</f>
        <v>181.35655299999996</v>
      </c>
      <c r="X203" s="90">
        <f>IF(LEFT(AJ203,9)="direct-or",N203,0)</f>
        <v>0</v>
      </c>
      <c r="Y203" s="91">
        <f>S203-V203</f>
        <v>2094.1334469999997</v>
      </c>
      <c r="Z203" s="92">
        <f>X203+Y203</f>
        <v>2094.1334469999997</v>
      </c>
      <c r="AA203" s="90">
        <f>IF(LEFT(AJ203,6)="Direct",O203,0)</f>
        <v>0</v>
      </c>
      <c r="AB203" s="91">
        <f>O203-AA203</f>
        <v>3822.7599999999998</v>
      </c>
      <c r="AC203" s="92">
        <f>AA203+AB203</f>
        <v>3822.7599999999998</v>
      </c>
      <c r="AD203" s="90">
        <f>IF(LEFT(AJ203,9)="direct-wa", O203,0)</f>
        <v>0</v>
      </c>
      <c r="AE203" s="91">
        <f>IF(AJ203="direct-wa",0,O203*Q203)</f>
        <v>304.67397199999994</v>
      </c>
      <c r="AF203" s="92">
        <f>AD203+AE203</f>
        <v>304.67397199999994</v>
      </c>
      <c r="AG203" s="90">
        <f>IF(LEFT(AJ203,9)="direct-or",O203,0)</f>
        <v>0</v>
      </c>
      <c r="AH203" s="91">
        <f>AB203-AE203</f>
        <v>3518.0860279999997</v>
      </c>
      <c r="AI203" s="91">
        <f>AG203+AH203</f>
        <v>3518.0860279999997</v>
      </c>
      <c r="AJ203" s="7" t="s">
        <v>48</v>
      </c>
    </row>
    <row r="204" spans="1:36" outlineLevel="3" x14ac:dyDescent="0.25">
      <c r="A204" s="102" t="s">
        <v>104</v>
      </c>
      <c r="B204" s="10">
        <v>477.91</v>
      </c>
      <c r="N204" s="10">
        <f>D204</f>
        <v>0</v>
      </c>
      <c r="O204" s="10">
        <f>SUM(B204:M204)</f>
        <v>477.91</v>
      </c>
      <c r="P204" s="129"/>
      <c r="Q204" s="130">
        <v>7.9699999999999993E-2</v>
      </c>
      <c r="R204" s="90">
        <f>IF(LEFT(AJ204,6)="Direct",N204,0)</f>
        <v>0</v>
      </c>
      <c r="S204" s="91">
        <f>N204-R204</f>
        <v>0</v>
      </c>
      <c r="T204" s="92">
        <f>R204+S204</f>
        <v>0</v>
      </c>
      <c r="U204" s="90">
        <f>IF(LEFT(AJ204,9)="direct-wa", N204,0)</f>
        <v>0</v>
      </c>
      <c r="V204" s="91">
        <f>IF(AJ204="direct-wa",0,N204*Q204)</f>
        <v>0</v>
      </c>
      <c r="W204" s="92">
        <f>U204+V204</f>
        <v>0</v>
      </c>
      <c r="X204" s="90">
        <f>IF(LEFT(AJ204,9)="direct-or",N204,0)</f>
        <v>0</v>
      </c>
      <c r="Y204" s="91">
        <f>S204-V204</f>
        <v>0</v>
      </c>
      <c r="Z204" s="92">
        <f>X204+Y204</f>
        <v>0</v>
      </c>
      <c r="AA204" s="90">
        <f>IF(LEFT(AJ204,6)="Direct",O204,0)</f>
        <v>0</v>
      </c>
      <c r="AB204" s="91">
        <f>O204-AA204</f>
        <v>477.91</v>
      </c>
      <c r="AC204" s="92">
        <f>AA204+AB204</f>
        <v>477.91</v>
      </c>
      <c r="AD204" s="90">
        <f>IF(LEFT(AJ204,9)="direct-wa", O204,0)</f>
        <v>0</v>
      </c>
      <c r="AE204" s="91">
        <f>IF(AJ204="direct-wa",0,O204*Q204)</f>
        <v>38.089427000000001</v>
      </c>
      <c r="AF204" s="92">
        <f>AD204+AE204</f>
        <v>38.089427000000001</v>
      </c>
      <c r="AG204" s="90">
        <f>IF(LEFT(AJ204,9)="direct-or",O204,0)</f>
        <v>0</v>
      </c>
      <c r="AH204" s="91">
        <f>AB204-AE204</f>
        <v>439.82057300000002</v>
      </c>
      <c r="AI204" s="91">
        <f>AG204+AH204</f>
        <v>439.82057300000002</v>
      </c>
      <c r="AJ204" s="7" t="s">
        <v>48</v>
      </c>
    </row>
    <row r="205" spans="1:36" outlineLevel="2" x14ac:dyDescent="0.25">
      <c r="A205" s="102"/>
      <c r="B205" s="108"/>
      <c r="C205" s="108"/>
      <c r="D205" s="108"/>
      <c r="E205" s="101"/>
      <c r="F205" s="101"/>
      <c r="G205" s="101"/>
      <c r="H205" s="101"/>
      <c r="I205" s="101"/>
      <c r="J205" s="101"/>
      <c r="K205" s="101"/>
      <c r="L205" s="101"/>
      <c r="M205" s="101"/>
      <c r="N205" s="108"/>
      <c r="O205" s="108"/>
      <c r="P205" s="129"/>
      <c r="Q205" s="130"/>
      <c r="R205" s="111">
        <f t="shared" ref="R205:Z205" si="254">SUBTOTAL(9,R202:R204)</f>
        <v>0</v>
      </c>
      <c r="S205" s="112">
        <f t="shared" si="254"/>
        <v>2501.2999999999997</v>
      </c>
      <c r="T205" s="113">
        <f t="shared" si="254"/>
        <v>2501.2999999999997</v>
      </c>
      <c r="U205" s="111">
        <f t="shared" si="254"/>
        <v>0</v>
      </c>
      <c r="V205" s="112">
        <f t="shared" si="254"/>
        <v>199.35360999999995</v>
      </c>
      <c r="W205" s="113">
        <f t="shared" si="254"/>
        <v>199.35360999999995</v>
      </c>
      <c r="X205" s="111">
        <f t="shared" si="254"/>
        <v>0</v>
      </c>
      <c r="Y205" s="112">
        <f t="shared" si="254"/>
        <v>2301.9463899999996</v>
      </c>
      <c r="Z205" s="113">
        <f t="shared" si="254"/>
        <v>2301.9463899999996</v>
      </c>
      <c r="AA205" s="111"/>
      <c r="AB205" s="112"/>
      <c r="AC205" s="113"/>
      <c r="AD205" s="111"/>
      <c r="AE205" s="112"/>
      <c r="AF205" s="113"/>
      <c r="AG205" s="111"/>
      <c r="AH205" s="112"/>
      <c r="AI205" s="112"/>
      <c r="AJ205" s="118" t="s">
        <v>269</v>
      </c>
    </row>
    <row r="206" spans="1:36" outlineLevel="3" x14ac:dyDescent="0.25">
      <c r="A206" s="102" t="s">
        <v>104</v>
      </c>
      <c r="B206" s="10">
        <v>109.58</v>
      </c>
      <c r="D206" s="10">
        <v>88</v>
      </c>
      <c r="N206" s="10">
        <f>D206</f>
        <v>88</v>
      </c>
      <c r="O206" s="10">
        <f>SUM(B206:M206)</f>
        <v>197.57999999999998</v>
      </c>
      <c r="P206" s="129"/>
      <c r="Q206" s="130">
        <v>1.17E-2</v>
      </c>
      <c r="R206" s="90">
        <f>IF(LEFT(AJ206,6)="Direct",N206,0)</f>
        <v>0</v>
      </c>
      <c r="S206" s="91">
        <f>N206-R206</f>
        <v>88</v>
      </c>
      <c r="T206" s="92">
        <f>R206+S206</f>
        <v>88</v>
      </c>
      <c r="U206" s="90">
        <f>IF(LEFT(AJ206,9)="direct-wa", N206,0)</f>
        <v>0</v>
      </c>
      <c r="V206" s="91">
        <f>IF(AJ206="direct-wa",0,N206*Q206)</f>
        <v>1.0296000000000001</v>
      </c>
      <c r="W206" s="92">
        <f>U206+V206</f>
        <v>1.0296000000000001</v>
      </c>
      <c r="X206" s="90">
        <f>IF(LEFT(AJ206,9)="direct-or",N206,0)</f>
        <v>0</v>
      </c>
      <c r="Y206" s="91">
        <f>S206-V206</f>
        <v>86.970399999999998</v>
      </c>
      <c r="Z206" s="92">
        <f>X206+Y206</f>
        <v>86.970399999999998</v>
      </c>
      <c r="AA206" s="90">
        <f>IF(LEFT(AJ206,6)="Direct",O206,0)</f>
        <v>0</v>
      </c>
      <c r="AB206" s="91">
        <f>O206-AA206</f>
        <v>197.57999999999998</v>
      </c>
      <c r="AC206" s="92">
        <f>AA206+AB206</f>
        <v>197.57999999999998</v>
      </c>
      <c r="AD206" s="90">
        <f>IF(LEFT(AJ206,9)="direct-wa", O206,0)</f>
        <v>0</v>
      </c>
      <c r="AE206" s="91">
        <f>IF(AJ206="direct-wa",0,O206*Q206)</f>
        <v>2.3116859999999999</v>
      </c>
      <c r="AF206" s="92">
        <f>AD206+AE206</f>
        <v>2.3116859999999999</v>
      </c>
      <c r="AG206" s="90">
        <f>IF(LEFT(AJ206,9)="direct-or",O206,0)</f>
        <v>0</v>
      </c>
      <c r="AH206" s="91">
        <f>AB206-AE206</f>
        <v>195.26831399999998</v>
      </c>
      <c r="AI206" s="91">
        <f>AG206+AH206</f>
        <v>195.26831399999998</v>
      </c>
      <c r="AJ206" s="7" t="s">
        <v>262</v>
      </c>
    </row>
    <row r="207" spans="1:36" outlineLevel="3" x14ac:dyDescent="0.25">
      <c r="A207" s="102" t="s">
        <v>104</v>
      </c>
      <c r="B207" s="10">
        <v>141.85</v>
      </c>
      <c r="N207" s="10">
        <f>D207</f>
        <v>0</v>
      </c>
      <c r="O207" s="10">
        <f>SUM(B207:M207)</f>
        <v>141.85</v>
      </c>
      <c r="P207" s="129"/>
      <c r="Q207" s="130">
        <v>1.17E-2</v>
      </c>
      <c r="R207" s="90">
        <f>IF(LEFT(AJ207,6)="Direct",N207,0)</f>
        <v>0</v>
      </c>
      <c r="S207" s="91">
        <f>N207-R207</f>
        <v>0</v>
      </c>
      <c r="T207" s="92">
        <f>R207+S207</f>
        <v>0</v>
      </c>
      <c r="U207" s="90">
        <f>IF(LEFT(AJ207,9)="direct-wa", N207,0)</f>
        <v>0</v>
      </c>
      <c r="V207" s="91">
        <f>IF(AJ207="direct-wa",0,N207*Q207)</f>
        <v>0</v>
      </c>
      <c r="W207" s="92">
        <f>U207+V207</f>
        <v>0</v>
      </c>
      <c r="X207" s="90">
        <f>IF(LEFT(AJ207,9)="direct-or",N207,0)</f>
        <v>0</v>
      </c>
      <c r="Y207" s="91">
        <f>S207-V207</f>
        <v>0</v>
      </c>
      <c r="Z207" s="92">
        <f>X207+Y207</f>
        <v>0</v>
      </c>
      <c r="AA207" s="90">
        <f>IF(LEFT(AJ207,6)="Direct",O207,0)</f>
        <v>0</v>
      </c>
      <c r="AB207" s="91">
        <f>O207-AA207</f>
        <v>141.85</v>
      </c>
      <c r="AC207" s="92">
        <f>AA207+AB207</f>
        <v>141.85</v>
      </c>
      <c r="AD207" s="90">
        <f>IF(LEFT(AJ207,9)="direct-wa", O207,0)</f>
        <v>0</v>
      </c>
      <c r="AE207" s="91">
        <f>IF(AJ207="direct-wa",0,O207*Q207)</f>
        <v>1.659645</v>
      </c>
      <c r="AF207" s="92">
        <f>AD207+AE207</f>
        <v>1.659645</v>
      </c>
      <c r="AG207" s="90">
        <f>IF(LEFT(AJ207,9)="direct-or",O207,0)</f>
        <v>0</v>
      </c>
      <c r="AH207" s="91">
        <f>AB207-AE207</f>
        <v>140.19035499999998</v>
      </c>
      <c r="AI207" s="91">
        <f>AG207+AH207</f>
        <v>140.19035499999998</v>
      </c>
      <c r="AJ207" s="7" t="s">
        <v>263</v>
      </c>
    </row>
    <row r="208" spans="1:36" outlineLevel="2" x14ac:dyDescent="0.25">
      <c r="A208" s="102"/>
      <c r="B208" s="108"/>
      <c r="C208" s="108"/>
      <c r="D208" s="108"/>
      <c r="E208" s="101"/>
      <c r="F208" s="101"/>
      <c r="G208" s="101"/>
      <c r="H208" s="101"/>
      <c r="I208" s="101"/>
      <c r="J208" s="101"/>
      <c r="K208" s="101"/>
      <c r="L208" s="101"/>
      <c r="M208" s="101"/>
      <c r="N208" s="108"/>
      <c r="O208" s="108"/>
      <c r="P208" s="129"/>
      <c r="Q208" s="130"/>
      <c r="R208" s="111">
        <f t="shared" ref="R208:Z208" si="255">SUBTOTAL(9,R206:R207)</f>
        <v>0</v>
      </c>
      <c r="S208" s="112">
        <f t="shared" si="255"/>
        <v>88</v>
      </c>
      <c r="T208" s="113">
        <f t="shared" si="255"/>
        <v>88</v>
      </c>
      <c r="U208" s="111">
        <f t="shared" si="255"/>
        <v>0</v>
      </c>
      <c r="V208" s="112">
        <f t="shared" si="255"/>
        <v>1.0296000000000001</v>
      </c>
      <c r="W208" s="113">
        <f t="shared" si="255"/>
        <v>1.0296000000000001</v>
      </c>
      <c r="X208" s="111">
        <f t="shared" si="255"/>
        <v>0</v>
      </c>
      <c r="Y208" s="112">
        <f t="shared" si="255"/>
        <v>86.970399999999998</v>
      </c>
      <c r="Z208" s="113">
        <f t="shared" si="255"/>
        <v>86.970399999999998</v>
      </c>
      <c r="AA208" s="111"/>
      <c r="AB208" s="112"/>
      <c r="AC208" s="113"/>
      <c r="AD208" s="111"/>
      <c r="AE208" s="112"/>
      <c r="AF208" s="113"/>
      <c r="AG208" s="111"/>
      <c r="AH208" s="112"/>
      <c r="AI208" s="112"/>
      <c r="AJ208" s="118" t="s">
        <v>270</v>
      </c>
    </row>
    <row r="209" spans="1:36" outlineLevel="1" x14ac:dyDescent="0.25">
      <c r="A209" s="128" t="s">
        <v>103</v>
      </c>
      <c r="B209" s="132"/>
      <c r="C209" s="132"/>
      <c r="D209" s="132"/>
      <c r="E209" s="120"/>
      <c r="F209" s="120"/>
      <c r="G209" s="120"/>
      <c r="H209" s="120"/>
      <c r="I209" s="120"/>
      <c r="J209" s="120"/>
      <c r="K209" s="120"/>
      <c r="L209" s="120"/>
      <c r="M209" s="120"/>
      <c r="N209" s="132"/>
      <c r="O209" s="132"/>
      <c r="P209" s="133"/>
      <c r="Q209" s="134"/>
      <c r="R209" s="138">
        <f t="shared" ref="R209:Z209" si="256">SUBTOTAL(9,R180:R207)</f>
        <v>79.650000000000006</v>
      </c>
      <c r="S209" s="132">
        <f t="shared" si="256"/>
        <v>490083.51999999996</v>
      </c>
      <c r="T209" s="139">
        <f t="shared" si="256"/>
        <v>490163.17</v>
      </c>
      <c r="U209" s="138">
        <f t="shared" si="256"/>
        <v>0</v>
      </c>
      <c r="V209" s="132">
        <f t="shared" si="256"/>
        <v>52968.710072999995</v>
      </c>
      <c r="W209" s="139">
        <f t="shared" si="256"/>
        <v>52968.710072999995</v>
      </c>
      <c r="X209" s="138">
        <f t="shared" si="256"/>
        <v>79.650000000000006</v>
      </c>
      <c r="Y209" s="132">
        <f t="shared" si="256"/>
        <v>437114.80992700002</v>
      </c>
      <c r="Z209" s="139">
        <f t="shared" si="256"/>
        <v>437194.45992700005</v>
      </c>
      <c r="AA209" s="138"/>
      <c r="AB209" s="132"/>
      <c r="AC209" s="139"/>
      <c r="AD209" s="138"/>
      <c r="AE209" s="132"/>
      <c r="AF209" s="139"/>
      <c r="AG209" s="138"/>
      <c r="AH209" s="132"/>
      <c r="AI209" s="132"/>
      <c r="AJ209" s="127"/>
    </row>
    <row r="210" spans="1:36" outlineLevel="3" x14ac:dyDescent="0.25">
      <c r="A210" s="102" t="s">
        <v>106</v>
      </c>
      <c r="C210" s="10">
        <v>210.95</v>
      </c>
      <c r="D210" s="10">
        <v>67.069999999999993</v>
      </c>
      <c r="N210" s="10">
        <f t="shared" ref="N210:N218" si="257">D210</f>
        <v>67.069999999999993</v>
      </c>
      <c r="O210" s="10">
        <f t="shared" ref="O210:O218" si="258">SUM(B210:M210)</f>
        <v>278.02</v>
      </c>
      <c r="P210" s="129"/>
      <c r="Q210" s="130">
        <v>0.1013</v>
      </c>
      <c r="R210" s="90">
        <f t="shared" ref="R210:R218" si="259">IF(LEFT(AJ210,6)="Direct",N210,0)</f>
        <v>0</v>
      </c>
      <c r="S210" s="91">
        <f t="shared" ref="S210:S218" si="260">N210-R210</f>
        <v>67.069999999999993</v>
      </c>
      <c r="T210" s="92">
        <f t="shared" ref="T210:T218" si="261">R210+S210</f>
        <v>67.069999999999993</v>
      </c>
      <c r="U210" s="90">
        <f t="shared" ref="U210:U218" si="262">IF(LEFT(AJ210,9)="direct-wa", N210,0)</f>
        <v>0</v>
      </c>
      <c r="V210" s="91">
        <f t="shared" ref="V210:V218" si="263">IF(AJ210="direct-wa",0,N210*Q210)</f>
        <v>6.7941909999999996</v>
      </c>
      <c r="W210" s="92">
        <f t="shared" ref="W210:W218" si="264">U210+V210</f>
        <v>6.7941909999999996</v>
      </c>
      <c r="X210" s="90">
        <f t="shared" ref="X210:X218" si="265">IF(LEFT(AJ210,9)="direct-or",N210,0)</f>
        <v>0</v>
      </c>
      <c r="Y210" s="91">
        <f t="shared" ref="Y210:Y218" si="266">S210-V210</f>
        <v>60.275808999999995</v>
      </c>
      <c r="Z210" s="92">
        <f t="shared" ref="Z210:Z218" si="267">X210+Y210</f>
        <v>60.275808999999995</v>
      </c>
      <c r="AA210" s="90">
        <f t="shared" ref="AA210:AA218" si="268">IF(LEFT(AJ210,6)="Direct",O210,0)</f>
        <v>0</v>
      </c>
      <c r="AB210" s="91">
        <f t="shared" ref="AB210:AB218" si="269">O210-AA210</f>
        <v>278.02</v>
      </c>
      <c r="AC210" s="92">
        <f t="shared" ref="AC210:AC218" si="270">AA210+AB210</f>
        <v>278.02</v>
      </c>
      <c r="AD210" s="90">
        <f t="shared" ref="AD210:AD218" si="271">IF(LEFT(AJ210,9)="direct-wa", O210,0)</f>
        <v>0</v>
      </c>
      <c r="AE210" s="91">
        <f t="shared" ref="AE210:AE218" si="272">IF(AJ210="direct-wa",0,O210*Q210)</f>
        <v>28.163425999999998</v>
      </c>
      <c r="AF210" s="92">
        <f t="shared" ref="AF210:AF218" si="273">AD210+AE210</f>
        <v>28.163425999999998</v>
      </c>
      <c r="AG210" s="90">
        <f t="shared" ref="AG210:AG218" si="274">IF(LEFT(AJ210,9)="direct-or",O210,0)</f>
        <v>0</v>
      </c>
      <c r="AH210" s="91">
        <f t="shared" ref="AH210:AH218" si="275">AB210-AE210</f>
        <v>249.85657399999999</v>
      </c>
      <c r="AI210" s="91">
        <f t="shared" ref="AI210:AI218" si="276">AG210+AH210</f>
        <v>249.85657399999999</v>
      </c>
      <c r="AJ210" s="7" t="s">
        <v>52</v>
      </c>
    </row>
    <row r="211" spans="1:36" outlineLevel="3" x14ac:dyDescent="0.25">
      <c r="A211" s="102" t="s">
        <v>106</v>
      </c>
      <c r="B211" s="10">
        <v>113.05</v>
      </c>
      <c r="N211" s="10">
        <f t="shared" si="257"/>
        <v>0</v>
      </c>
      <c r="O211" s="10">
        <f t="shared" si="258"/>
        <v>113.05</v>
      </c>
      <c r="P211" s="129"/>
      <c r="Q211" s="130">
        <v>0.1013</v>
      </c>
      <c r="R211" s="90">
        <f t="shared" si="259"/>
        <v>0</v>
      </c>
      <c r="S211" s="91">
        <f t="shared" si="260"/>
        <v>0</v>
      </c>
      <c r="T211" s="92">
        <f t="shared" si="261"/>
        <v>0</v>
      </c>
      <c r="U211" s="90">
        <f t="shared" si="262"/>
        <v>0</v>
      </c>
      <c r="V211" s="91">
        <f t="shared" si="263"/>
        <v>0</v>
      </c>
      <c r="W211" s="92">
        <f t="shared" si="264"/>
        <v>0</v>
      </c>
      <c r="X211" s="90">
        <f t="shared" si="265"/>
        <v>0</v>
      </c>
      <c r="Y211" s="91">
        <f t="shared" si="266"/>
        <v>0</v>
      </c>
      <c r="Z211" s="92">
        <f t="shared" si="267"/>
        <v>0</v>
      </c>
      <c r="AA211" s="90">
        <f t="shared" si="268"/>
        <v>0</v>
      </c>
      <c r="AB211" s="91">
        <f t="shared" si="269"/>
        <v>113.05</v>
      </c>
      <c r="AC211" s="92">
        <f t="shared" si="270"/>
        <v>113.05</v>
      </c>
      <c r="AD211" s="90">
        <f t="shared" si="271"/>
        <v>0</v>
      </c>
      <c r="AE211" s="91">
        <f t="shared" si="272"/>
        <v>11.451965</v>
      </c>
      <c r="AF211" s="92">
        <f t="shared" si="273"/>
        <v>11.451965</v>
      </c>
      <c r="AG211" s="90">
        <f t="shared" si="274"/>
        <v>0</v>
      </c>
      <c r="AH211" s="91">
        <f t="shared" si="275"/>
        <v>101.598035</v>
      </c>
      <c r="AI211" s="91">
        <f t="shared" si="276"/>
        <v>101.598035</v>
      </c>
      <c r="AJ211" s="7" t="s">
        <v>52</v>
      </c>
    </row>
    <row r="212" spans="1:36" outlineLevel="3" x14ac:dyDescent="0.25">
      <c r="A212" s="102" t="s">
        <v>106</v>
      </c>
      <c r="B212" s="10">
        <v>363.7</v>
      </c>
      <c r="N212" s="10">
        <f t="shared" si="257"/>
        <v>0</v>
      </c>
      <c r="O212" s="10">
        <f t="shared" si="258"/>
        <v>363.7</v>
      </c>
      <c r="P212" s="129"/>
      <c r="Q212" s="130">
        <v>0.1013</v>
      </c>
      <c r="R212" s="90">
        <f t="shared" si="259"/>
        <v>0</v>
      </c>
      <c r="S212" s="91">
        <f t="shared" si="260"/>
        <v>0</v>
      </c>
      <c r="T212" s="92">
        <f t="shared" si="261"/>
        <v>0</v>
      </c>
      <c r="U212" s="90">
        <f t="shared" si="262"/>
        <v>0</v>
      </c>
      <c r="V212" s="91">
        <f t="shared" si="263"/>
        <v>0</v>
      </c>
      <c r="W212" s="92">
        <f t="shared" si="264"/>
        <v>0</v>
      </c>
      <c r="X212" s="90">
        <f t="shared" si="265"/>
        <v>0</v>
      </c>
      <c r="Y212" s="91">
        <f t="shared" si="266"/>
        <v>0</v>
      </c>
      <c r="Z212" s="92">
        <f t="shared" si="267"/>
        <v>0</v>
      </c>
      <c r="AA212" s="90">
        <f t="shared" si="268"/>
        <v>0</v>
      </c>
      <c r="AB212" s="91">
        <f t="shared" si="269"/>
        <v>363.7</v>
      </c>
      <c r="AC212" s="92">
        <f t="shared" si="270"/>
        <v>363.7</v>
      </c>
      <c r="AD212" s="90">
        <f t="shared" si="271"/>
        <v>0</v>
      </c>
      <c r="AE212" s="91">
        <f t="shared" si="272"/>
        <v>36.84281</v>
      </c>
      <c r="AF212" s="92">
        <f t="shared" si="273"/>
        <v>36.84281</v>
      </c>
      <c r="AG212" s="90">
        <f t="shared" si="274"/>
        <v>0</v>
      </c>
      <c r="AH212" s="91">
        <f t="shared" si="275"/>
        <v>326.85719</v>
      </c>
      <c r="AI212" s="91">
        <f t="shared" si="276"/>
        <v>326.85719</v>
      </c>
      <c r="AJ212" s="7" t="s">
        <v>52</v>
      </c>
    </row>
    <row r="213" spans="1:36" outlineLevel="3" x14ac:dyDescent="0.25">
      <c r="A213" s="102" t="s">
        <v>106</v>
      </c>
      <c r="B213" s="10">
        <v>6944.41</v>
      </c>
      <c r="C213" s="10">
        <v>2326.86</v>
      </c>
      <c r="D213" s="10">
        <v>-12289.99</v>
      </c>
      <c r="N213" s="10">
        <f t="shared" si="257"/>
        <v>-12289.99</v>
      </c>
      <c r="O213" s="10">
        <f t="shared" si="258"/>
        <v>-3018.7199999999993</v>
      </c>
      <c r="P213" s="129"/>
      <c r="Q213" s="130">
        <v>0.1013</v>
      </c>
      <c r="R213" s="90">
        <f t="shared" si="259"/>
        <v>0</v>
      </c>
      <c r="S213" s="91">
        <f t="shared" si="260"/>
        <v>-12289.99</v>
      </c>
      <c r="T213" s="92">
        <f t="shared" si="261"/>
        <v>-12289.99</v>
      </c>
      <c r="U213" s="90">
        <f t="shared" si="262"/>
        <v>0</v>
      </c>
      <c r="V213" s="91">
        <f t="shared" si="263"/>
        <v>-1244.975987</v>
      </c>
      <c r="W213" s="92">
        <f t="shared" si="264"/>
        <v>-1244.975987</v>
      </c>
      <c r="X213" s="90">
        <f t="shared" si="265"/>
        <v>0</v>
      </c>
      <c r="Y213" s="91">
        <f t="shared" si="266"/>
        <v>-11045.014013</v>
      </c>
      <c r="Z213" s="92">
        <f t="shared" si="267"/>
        <v>-11045.014013</v>
      </c>
      <c r="AA213" s="90">
        <f t="shared" si="268"/>
        <v>0</v>
      </c>
      <c r="AB213" s="91">
        <f t="shared" si="269"/>
        <v>-3018.7199999999993</v>
      </c>
      <c r="AC213" s="92">
        <f t="shared" si="270"/>
        <v>-3018.7199999999993</v>
      </c>
      <c r="AD213" s="90">
        <f t="shared" si="271"/>
        <v>0</v>
      </c>
      <c r="AE213" s="91">
        <f t="shared" si="272"/>
        <v>-305.79633599999994</v>
      </c>
      <c r="AF213" s="92">
        <f t="shared" si="273"/>
        <v>-305.79633599999994</v>
      </c>
      <c r="AG213" s="90">
        <f t="shared" si="274"/>
        <v>0</v>
      </c>
      <c r="AH213" s="91">
        <f t="shared" si="275"/>
        <v>-2712.9236639999995</v>
      </c>
      <c r="AI213" s="91">
        <f t="shared" si="276"/>
        <v>-2712.9236639999995</v>
      </c>
      <c r="AJ213" s="7" t="s">
        <v>52</v>
      </c>
    </row>
    <row r="214" spans="1:36" outlineLevel="3" x14ac:dyDescent="0.25">
      <c r="A214" s="102" t="s">
        <v>106</v>
      </c>
      <c r="D214" s="10">
        <v>319.13</v>
      </c>
      <c r="N214" s="10">
        <f t="shared" si="257"/>
        <v>319.13</v>
      </c>
      <c r="O214" s="10">
        <f t="shared" si="258"/>
        <v>319.13</v>
      </c>
      <c r="P214" s="129"/>
      <c r="Q214" s="130">
        <v>0.1013</v>
      </c>
      <c r="R214" s="90">
        <f t="shared" si="259"/>
        <v>0</v>
      </c>
      <c r="S214" s="91">
        <f t="shared" si="260"/>
        <v>319.13</v>
      </c>
      <c r="T214" s="92">
        <f t="shared" si="261"/>
        <v>319.13</v>
      </c>
      <c r="U214" s="90">
        <f t="shared" si="262"/>
        <v>0</v>
      </c>
      <c r="V214" s="91">
        <f t="shared" si="263"/>
        <v>32.327869</v>
      </c>
      <c r="W214" s="92">
        <f t="shared" si="264"/>
        <v>32.327869</v>
      </c>
      <c r="X214" s="90">
        <f t="shared" si="265"/>
        <v>0</v>
      </c>
      <c r="Y214" s="91">
        <f t="shared" si="266"/>
        <v>286.80213099999997</v>
      </c>
      <c r="Z214" s="92">
        <f t="shared" si="267"/>
        <v>286.80213099999997</v>
      </c>
      <c r="AA214" s="90">
        <f t="shared" si="268"/>
        <v>0</v>
      </c>
      <c r="AB214" s="91">
        <f t="shared" si="269"/>
        <v>319.13</v>
      </c>
      <c r="AC214" s="92">
        <f t="shared" si="270"/>
        <v>319.13</v>
      </c>
      <c r="AD214" s="90">
        <f t="shared" si="271"/>
        <v>0</v>
      </c>
      <c r="AE214" s="91">
        <f t="shared" si="272"/>
        <v>32.327869</v>
      </c>
      <c r="AF214" s="92">
        <f t="shared" si="273"/>
        <v>32.327869</v>
      </c>
      <c r="AG214" s="90">
        <f t="shared" si="274"/>
        <v>0</v>
      </c>
      <c r="AH214" s="91">
        <f t="shared" si="275"/>
        <v>286.80213099999997</v>
      </c>
      <c r="AI214" s="91">
        <f t="shared" si="276"/>
        <v>286.80213099999997</v>
      </c>
      <c r="AJ214" s="7" t="s">
        <v>52</v>
      </c>
    </row>
    <row r="215" spans="1:36" outlineLevel="3" x14ac:dyDescent="0.25">
      <c r="A215" s="102" t="s">
        <v>106</v>
      </c>
      <c r="B215" s="10">
        <v>9985.75</v>
      </c>
      <c r="C215" s="10">
        <v>13308.7</v>
      </c>
      <c r="D215" s="10">
        <v>10577.15</v>
      </c>
      <c r="N215" s="10">
        <f t="shared" si="257"/>
        <v>10577.15</v>
      </c>
      <c r="O215" s="10">
        <f t="shared" si="258"/>
        <v>33871.599999999999</v>
      </c>
      <c r="P215" s="129"/>
      <c r="Q215" s="130">
        <v>0.1013</v>
      </c>
      <c r="R215" s="90">
        <f t="shared" si="259"/>
        <v>0</v>
      </c>
      <c r="S215" s="91">
        <f t="shared" si="260"/>
        <v>10577.15</v>
      </c>
      <c r="T215" s="92">
        <f t="shared" si="261"/>
        <v>10577.15</v>
      </c>
      <c r="U215" s="90">
        <f t="shared" si="262"/>
        <v>0</v>
      </c>
      <c r="V215" s="91">
        <f t="shared" si="263"/>
        <v>1071.465295</v>
      </c>
      <c r="W215" s="92">
        <f t="shared" si="264"/>
        <v>1071.465295</v>
      </c>
      <c r="X215" s="90">
        <f t="shared" si="265"/>
        <v>0</v>
      </c>
      <c r="Y215" s="91">
        <f t="shared" si="266"/>
        <v>9505.6847049999997</v>
      </c>
      <c r="Z215" s="92">
        <f t="shared" si="267"/>
        <v>9505.6847049999997</v>
      </c>
      <c r="AA215" s="90">
        <f t="shared" si="268"/>
        <v>0</v>
      </c>
      <c r="AB215" s="91">
        <f t="shared" si="269"/>
        <v>33871.599999999999</v>
      </c>
      <c r="AC215" s="92">
        <f t="shared" si="270"/>
        <v>33871.599999999999</v>
      </c>
      <c r="AD215" s="90">
        <f t="shared" si="271"/>
        <v>0</v>
      </c>
      <c r="AE215" s="91">
        <f t="shared" si="272"/>
        <v>3431.19308</v>
      </c>
      <c r="AF215" s="92">
        <f t="shared" si="273"/>
        <v>3431.19308</v>
      </c>
      <c r="AG215" s="90">
        <f t="shared" si="274"/>
        <v>0</v>
      </c>
      <c r="AH215" s="91">
        <f t="shared" si="275"/>
        <v>30440.406919999998</v>
      </c>
      <c r="AI215" s="91">
        <f t="shared" si="276"/>
        <v>30440.406919999998</v>
      </c>
      <c r="AJ215" s="7" t="s">
        <v>52</v>
      </c>
    </row>
    <row r="216" spans="1:36" outlineLevel="3" x14ac:dyDescent="0.25">
      <c r="A216" s="102" t="s">
        <v>106</v>
      </c>
      <c r="B216" s="10">
        <v>7596.1</v>
      </c>
      <c r="C216" s="10">
        <v>8619.26</v>
      </c>
      <c r="D216" s="10">
        <v>8796.15</v>
      </c>
      <c r="N216" s="10">
        <f t="shared" si="257"/>
        <v>8796.15</v>
      </c>
      <c r="O216" s="10">
        <f t="shared" si="258"/>
        <v>25011.510000000002</v>
      </c>
      <c r="P216" s="129"/>
      <c r="Q216" s="130">
        <v>0.1013</v>
      </c>
      <c r="R216" s="90">
        <f t="shared" si="259"/>
        <v>0</v>
      </c>
      <c r="S216" s="91">
        <f t="shared" si="260"/>
        <v>8796.15</v>
      </c>
      <c r="T216" s="92">
        <f t="shared" si="261"/>
        <v>8796.15</v>
      </c>
      <c r="U216" s="90">
        <f t="shared" si="262"/>
        <v>0</v>
      </c>
      <c r="V216" s="91">
        <f t="shared" si="263"/>
        <v>891.04999499999997</v>
      </c>
      <c r="W216" s="92">
        <f t="shared" si="264"/>
        <v>891.04999499999997</v>
      </c>
      <c r="X216" s="90">
        <f t="shared" si="265"/>
        <v>0</v>
      </c>
      <c r="Y216" s="91">
        <f t="shared" si="266"/>
        <v>7905.1000049999993</v>
      </c>
      <c r="Z216" s="92">
        <f t="shared" si="267"/>
        <v>7905.1000049999993</v>
      </c>
      <c r="AA216" s="90">
        <f t="shared" si="268"/>
        <v>0</v>
      </c>
      <c r="AB216" s="91">
        <f t="shared" si="269"/>
        <v>25011.510000000002</v>
      </c>
      <c r="AC216" s="92">
        <f t="shared" si="270"/>
        <v>25011.510000000002</v>
      </c>
      <c r="AD216" s="90">
        <f t="shared" si="271"/>
        <v>0</v>
      </c>
      <c r="AE216" s="91">
        <f t="shared" si="272"/>
        <v>2533.6659630000004</v>
      </c>
      <c r="AF216" s="92">
        <f t="shared" si="273"/>
        <v>2533.6659630000004</v>
      </c>
      <c r="AG216" s="90">
        <f t="shared" si="274"/>
        <v>0</v>
      </c>
      <c r="AH216" s="91">
        <f t="shared" si="275"/>
        <v>22477.844037000003</v>
      </c>
      <c r="AI216" s="91">
        <f t="shared" si="276"/>
        <v>22477.844037000003</v>
      </c>
      <c r="AJ216" s="7" t="s">
        <v>52</v>
      </c>
    </row>
    <row r="217" spans="1:36" outlineLevel="3" x14ac:dyDescent="0.25">
      <c r="A217" s="102" t="s">
        <v>106</v>
      </c>
      <c r="C217" s="10">
        <v>0</v>
      </c>
      <c r="D217" s="10">
        <v>178.86</v>
      </c>
      <c r="N217" s="10">
        <f t="shared" si="257"/>
        <v>178.86</v>
      </c>
      <c r="O217" s="10">
        <f t="shared" si="258"/>
        <v>178.86</v>
      </c>
      <c r="P217" s="129"/>
      <c r="Q217" s="130">
        <v>0.1013</v>
      </c>
      <c r="R217" s="90">
        <f t="shared" si="259"/>
        <v>0</v>
      </c>
      <c r="S217" s="91">
        <f t="shared" si="260"/>
        <v>178.86</v>
      </c>
      <c r="T217" s="92">
        <f t="shared" si="261"/>
        <v>178.86</v>
      </c>
      <c r="U217" s="90">
        <f t="shared" si="262"/>
        <v>0</v>
      </c>
      <c r="V217" s="91">
        <f t="shared" si="263"/>
        <v>18.118518000000002</v>
      </c>
      <c r="W217" s="92">
        <f t="shared" si="264"/>
        <v>18.118518000000002</v>
      </c>
      <c r="X217" s="90">
        <f t="shared" si="265"/>
        <v>0</v>
      </c>
      <c r="Y217" s="91">
        <f t="shared" si="266"/>
        <v>160.74148200000002</v>
      </c>
      <c r="Z217" s="92">
        <f t="shared" si="267"/>
        <v>160.74148200000002</v>
      </c>
      <c r="AA217" s="90">
        <f t="shared" si="268"/>
        <v>0</v>
      </c>
      <c r="AB217" s="91">
        <f t="shared" si="269"/>
        <v>178.86</v>
      </c>
      <c r="AC217" s="92">
        <f t="shared" si="270"/>
        <v>178.86</v>
      </c>
      <c r="AD217" s="90">
        <f t="shared" si="271"/>
        <v>0</v>
      </c>
      <c r="AE217" s="91">
        <f t="shared" si="272"/>
        <v>18.118518000000002</v>
      </c>
      <c r="AF217" s="92">
        <f t="shared" si="273"/>
        <v>18.118518000000002</v>
      </c>
      <c r="AG217" s="90">
        <f t="shared" si="274"/>
        <v>0</v>
      </c>
      <c r="AH217" s="91">
        <f t="shared" si="275"/>
        <v>160.74148200000002</v>
      </c>
      <c r="AI217" s="91">
        <f t="shared" si="276"/>
        <v>160.74148200000002</v>
      </c>
      <c r="AJ217" s="7" t="s">
        <v>52</v>
      </c>
    </row>
    <row r="218" spans="1:36" outlineLevel="3" x14ac:dyDescent="0.25">
      <c r="A218" s="102" t="s">
        <v>106</v>
      </c>
      <c r="B218" s="10">
        <v>272.7</v>
      </c>
      <c r="C218" s="10">
        <v>294.89999999999998</v>
      </c>
      <c r="N218" s="10">
        <f t="shared" si="257"/>
        <v>0</v>
      </c>
      <c r="O218" s="10">
        <f t="shared" si="258"/>
        <v>567.59999999999991</v>
      </c>
      <c r="P218" s="129"/>
      <c r="Q218" s="130">
        <v>0.1013</v>
      </c>
      <c r="R218" s="90">
        <f t="shared" si="259"/>
        <v>0</v>
      </c>
      <c r="S218" s="91">
        <f t="shared" si="260"/>
        <v>0</v>
      </c>
      <c r="T218" s="92">
        <f t="shared" si="261"/>
        <v>0</v>
      </c>
      <c r="U218" s="90">
        <f t="shared" si="262"/>
        <v>0</v>
      </c>
      <c r="V218" s="91">
        <f t="shared" si="263"/>
        <v>0</v>
      </c>
      <c r="W218" s="92">
        <f t="shared" si="264"/>
        <v>0</v>
      </c>
      <c r="X218" s="90">
        <f t="shared" si="265"/>
        <v>0</v>
      </c>
      <c r="Y218" s="91">
        <f t="shared" si="266"/>
        <v>0</v>
      </c>
      <c r="Z218" s="92">
        <f t="shared" si="267"/>
        <v>0</v>
      </c>
      <c r="AA218" s="90">
        <f t="shared" si="268"/>
        <v>0</v>
      </c>
      <c r="AB218" s="91">
        <f t="shared" si="269"/>
        <v>567.59999999999991</v>
      </c>
      <c r="AC218" s="92">
        <f t="shared" si="270"/>
        <v>567.59999999999991</v>
      </c>
      <c r="AD218" s="90">
        <f t="shared" si="271"/>
        <v>0</v>
      </c>
      <c r="AE218" s="91">
        <f t="shared" si="272"/>
        <v>57.497879999999995</v>
      </c>
      <c r="AF218" s="92">
        <f t="shared" si="273"/>
        <v>57.497879999999995</v>
      </c>
      <c r="AG218" s="90">
        <f t="shared" si="274"/>
        <v>0</v>
      </c>
      <c r="AH218" s="91">
        <f t="shared" si="275"/>
        <v>510.1021199999999</v>
      </c>
      <c r="AI218" s="91">
        <f t="shared" si="276"/>
        <v>510.1021199999999</v>
      </c>
      <c r="AJ218" s="7" t="s">
        <v>52</v>
      </c>
    </row>
    <row r="219" spans="1:36" outlineLevel="2" x14ac:dyDescent="0.25">
      <c r="A219" s="102"/>
      <c r="B219" s="108"/>
      <c r="C219" s="108"/>
      <c r="D219" s="108"/>
      <c r="E219" s="101"/>
      <c r="F219" s="101"/>
      <c r="G219" s="101"/>
      <c r="H219" s="101"/>
      <c r="I219" s="101"/>
      <c r="J219" s="101"/>
      <c r="K219" s="101"/>
      <c r="L219" s="101"/>
      <c r="M219" s="101"/>
      <c r="N219" s="108"/>
      <c r="O219" s="108"/>
      <c r="P219" s="129"/>
      <c r="Q219" s="130"/>
      <c r="R219" s="111">
        <f t="shared" ref="R219:Z219" si="277">SUBTOTAL(9,R210:R218)</f>
        <v>0</v>
      </c>
      <c r="S219" s="112">
        <f t="shared" si="277"/>
        <v>7648.3699999999981</v>
      </c>
      <c r="T219" s="113">
        <f t="shared" si="277"/>
        <v>7648.3699999999981</v>
      </c>
      <c r="U219" s="111">
        <f t="shared" si="277"/>
        <v>0</v>
      </c>
      <c r="V219" s="112">
        <f t="shared" si="277"/>
        <v>774.77988099999982</v>
      </c>
      <c r="W219" s="113">
        <f t="shared" si="277"/>
        <v>774.77988099999982</v>
      </c>
      <c r="X219" s="111">
        <f t="shared" si="277"/>
        <v>0</v>
      </c>
      <c r="Y219" s="112">
        <f t="shared" si="277"/>
        <v>6873.5901190000004</v>
      </c>
      <c r="Z219" s="113">
        <f t="shared" si="277"/>
        <v>6873.5901190000004</v>
      </c>
      <c r="AA219" s="111"/>
      <c r="AB219" s="112"/>
      <c r="AC219" s="113"/>
      <c r="AD219" s="111"/>
      <c r="AE219" s="112"/>
      <c r="AF219" s="113"/>
      <c r="AG219" s="111"/>
      <c r="AH219" s="112"/>
      <c r="AI219" s="112"/>
      <c r="AJ219" s="118" t="s">
        <v>268</v>
      </c>
    </row>
    <row r="220" spans="1:36" outlineLevel="3" x14ac:dyDescent="0.25">
      <c r="A220" s="102" t="s">
        <v>106</v>
      </c>
      <c r="B220" s="10">
        <v>4491.6499999999996</v>
      </c>
      <c r="C220" s="10">
        <v>2721.6</v>
      </c>
      <c r="D220" s="10">
        <v>2128.65</v>
      </c>
      <c r="N220" s="10">
        <f t="shared" ref="N220:N227" si="278">D220</f>
        <v>2128.65</v>
      </c>
      <c r="O220" s="10">
        <f t="shared" ref="O220:O227" si="279">SUM(B220:M220)</f>
        <v>9341.9</v>
      </c>
      <c r="P220" s="129"/>
      <c r="Q220" s="130">
        <v>0.1086</v>
      </c>
      <c r="R220" s="90">
        <f t="shared" ref="R220:R227" si="280">IF(LEFT(AJ220,6)="Direct",N220,0)</f>
        <v>0</v>
      </c>
      <c r="S220" s="91">
        <f t="shared" ref="S220:S227" si="281">N220-R220</f>
        <v>2128.65</v>
      </c>
      <c r="T220" s="92">
        <f t="shared" ref="T220:T227" si="282">R220+S220</f>
        <v>2128.65</v>
      </c>
      <c r="U220" s="90">
        <f t="shared" ref="U220:U227" si="283">IF(LEFT(AJ220,9)="direct-wa", N220,0)</f>
        <v>0</v>
      </c>
      <c r="V220" s="91">
        <f t="shared" ref="V220:V227" si="284">IF(AJ220="direct-wa",0,N220*Q220)</f>
        <v>231.17139</v>
      </c>
      <c r="W220" s="92">
        <f t="shared" ref="W220:W227" si="285">U220+V220</f>
        <v>231.17139</v>
      </c>
      <c r="X220" s="90">
        <f t="shared" ref="X220:X227" si="286">IF(LEFT(AJ220,9)="direct-or",N220,0)</f>
        <v>0</v>
      </c>
      <c r="Y220" s="91">
        <f t="shared" ref="Y220:Y227" si="287">S220-V220</f>
        <v>1897.4786100000001</v>
      </c>
      <c r="Z220" s="92">
        <f t="shared" ref="Z220:Z227" si="288">X220+Y220</f>
        <v>1897.4786100000001</v>
      </c>
      <c r="AA220" s="90">
        <f t="shared" ref="AA220:AA227" si="289">IF(LEFT(AJ220,6)="Direct",O220,0)</f>
        <v>0</v>
      </c>
      <c r="AB220" s="91">
        <f t="shared" ref="AB220:AB227" si="290">O220-AA220</f>
        <v>9341.9</v>
      </c>
      <c r="AC220" s="92">
        <f t="shared" ref="AC220:AC227" si="291">AA220+AB220</f>
        <v>9341.9</v>
      </c>
      <c r="AD220" s="90">
        <f t="shared" ref="AD220:AD227" si="292">IF(LEFT(AJ220,9)="direct-wa", O220,0)</f>
        <v>0</v>
      </c>
      <c r="AE220" s="91">
        <f t="shared" ref="AE220:AE227" si="293">IF(AJ220="direct-wa",0,O220*Q220)</f>
        <v>1014.53034</v>
      </c>
      <c r="AF220" s="92">
        <f t="shared" ref="AF220:AF227" si="294">AD220+AE220</f>
        <v>1014.53034</v>
      </c>
      <c r="AG220" s="90">
        <f t="shared" ref="AG220:AG227" si="295">IF(LEFT(AJ220,9)="direct-or",O220,0)</f>
        <v>0</v>
      </c>
      <c r="AH220" s="91">
        <f t="shared" ref="AH220:AH227" si="296">AB220-AE220</f>
        <v>8327.3696600000003</v>
      </c>
      <c r="AI220" s="91">
        <f t="shared" ref="AI220:AI227" si="297">AG220+AH220</f>
        <v>8327.3696600000003</v>
      </c>
      <c r="AJ220" s="7" t="s">
        <v>60</v>
      </c>
    </row>
    <row r="221" spans="1:36" outlineLevel="3" x14ac:dyDescent="0.25">
      <c r="A221" s="102" t="s">
        <v>106</v>
      </c>
      <c r="B221" s="10">
        <v>56314.76</v>
      </c>
      <c r="C221" s="10">
        <v>54144.08</v>
      </c>
      <c r="D221" s="10">
        <v>56334.92</v>
      </c>
      <c r="N221" s="10">
        <f t="shared" si="278"/>
        <v>56334.92</v>
      </c>
      <c r="O221" s="10">
        <f t="shared" si="279"/>
        <v>166793.76</v>
      </c>
      <c r="P221" s="129"/>
      <c r="Q221" s="130">
        <v>0.1086</v>
      </c>
      <c r="R221" s="90">
        <f t="shared" si="280"/>
        <v>0</v>
      </c>
      <c r="S221" s="91">
        <f t="shared" si="281"/>
        <v>56334.92</v>
      </c>
      <c r="T221" s="92">
        <f t="shared" si="282"/>
        <v>56334.92</v>
      </c>
      <c r="U221" s="90">
        <f t="shared" si="283"/>
        <v>0</v>
      </c>
      <c r="V221" s="91">
        <f t="shared" si="284"/>
        <v>6117.9723119999999</v>
      </c>
      <c r="W221" s="92">
        <f t="shared" si="285"/>
        <v>6117.9723119999999</v>
      </c>
      <c r="X221" s="90">
        <f t="shared" si="286"/>
        <v>0</v>
      </c>
      <c r="Y221" s="91">
        <f t="shared" si="287"/>
        <v>50216.947688</v>
      </c>
      <c r="Z221" s="92">
        <f t="shared" si="288"/>
        <v>50216.947688</v>
      </c>
      <c r="AA221" s="90">
        <f t="shared" si="289"/>
        <v>0</v>
      </c>
      <c r="AB221" s="91">
        <f t="shared" si="290"/>
        <v>166793.76</v>
      </c>
      <c r="AC221" s="92">
        <f t="shared" si="291"/>
        <v>166793.76</v>
      </c>
      <c r="AD221" s="90">
        <f t="shared" si="292"/>
        <v>0</v>
      </c>
      <c r="AE221" s="91">
        <f t="shared" si="293"/>
        <v>18113.802336000001</v>
      </c>
      <c r="AF221" s="92">
        <f t="shared" si="294"/>
        <v>18113.802336000001</v>
      </c>
      <c r="AG221" s="90">
        <f t="shared" si="295"/>
        <v>0</v>
      </c>
      <c r="AH221" s="91">
        <f t="shared" si="296"/>
        <v>148679.95766400002</v>
      </c>
      <c r="AI221" s="91">
        <f t="shared" si="297"/>
        <v>148679.95766400002</v>
      </c>
      <c r="AJ221" s="7" t="s">
        <v>60</v>
      </c>
    </row>
    <row r="222" spans="1:36" outlineLevel="3" x14ac:dyDescent="0.25">
      <c r="A222" s="102" t="s">
        <v>106</v>
      </c>
      <c r="B222" s="10">
        <v>42115.95</v>
      </c>
      <c r="C222" s="10">
        <v>45658.57</v>
      </c>
      <c r="D222" s="10">
        <v>40734.9</v>
      </c>
      <c r="N222" s="10">
        <f t="shared" si="278"/>
        <v>40734.9</v>
      </c>
      <c r="O222" s="10">
        <f t="shared" si="279"/>
        <v>128509.41999999998</v>
      </c>
      <c r="P222" s="129"/>
      <c r="Q222" s="130">
        <v>0.1086</v>
      </c>
      <c r="R222" s="90">
        <f t="shared" si="280"/>
        <v>0</v>
      </c>
      <c r="S222" s="91">
        <f t="shared" si="281"/>
        <v>40734.9</v>
      </c>
      <c r="T222" s="92">
        <f t="shared" si="282"/>
        <v>40734.9</v>
      </c>
      <c r="U222" s="90">
        <f t="shared" si="283"/>
        <v>0</v>
      </c>
      <c r="V222" s="91">
        <f t="shared" si="284"/>
        <v>4423.8101400000005</v>
      </c>
      <c r="W222" s="92">
        <f t="shared" si="285"/>
        <v>4423.8101400000005</v>
      </c>
      <c r="X222" s="90">
        <f t="shared" si="286"/>
        <v>0</v>
      </c>
      <c r="Y222" s="91">
        <f t="shared" si="287"/>
        <v>36311.08986</v>
      </c>
      <c r="Z222" s="92">
        <f t="shared" si="288"/>
        <v>36311.08986</v>
      </c>
      <c r="AA222" s="90">
        <f t="shared" si="289"/>
        <v>0</v>
      </c>
      <c r="AB222" s="91">
        <f t="shared" si="290"/>
        <v>128509.41999999998</v>
      </c>
      <c r="AC222" s="92">
        <f t="shared" si="291"/>
        <v>128509.41999999998</v>
      </c>
      <c r="AD222" s="90">
        <f t="shared" si="292"/>
        <v>0</v>
      </c>
      <c r="AE222" s="91">
        <f t="shared" si="293"/>
        <v>13956.123011999998</v>
      </c>
      <c r="AF222" s="92">
        <f t="shared" si="294"/>
        <v>13956.123011999998</v>
      </c>
      <c r="AG222" s="90">
        <f t="shared" si="295"/>
        <v>0</v>
      </c>
      <c r="AH222" s="91">
        <f t="shared" si="296"/>
        <v>114553.29698799999</v>
      </c>
      <c r="AI222" s="91">
        <f t="shared" si="297"/>
        <v>114553.29698799999</v>
      </c>
      <c r="AJ222" s="7" t="s">
        <v>60</v>
      </c>
    </row>
    <row r="223" spans="1:36" outlineLevel="3" x14ac:dyDescent="0.25">
      <c r="A223" s="102" t="s">
        <v>106</v>
      </c>
      <c r="B223" s="10">
        <v>842490.33</v>
      </c>
      <c r="C223" s="10">
        <v>563086.87</v>
      </c>
      <c r="D223" s="10">
        <v>574202.55000000005</v>
      </c>
      <c r="N223" s="10">
        <f t="shared" si="278"/>
        <v>574202.55000000005</v>
      </c>
      <c r="O223" s="10">
        <f t="shared" si="279"/>
        <v>1979779.75</v>
      </c>
      <c r="P223" s="129"/>
      <c r="Q223" s="130">
        <v>0.1086</v>
      </c>
      <c r="R223" s="90">
        <f t="shared" si="280"/>
        <v>0</v>
      </c>
      <c r="S223" s="91">
        <f t="shared" si="281"/>
        <v>574202.55000000005</v>
      </c>
      <c r="T223" s="92">
        <f t="shared" si="282"/>
        <v>574202.55000000005</v>
      </c>
      <c r="U223" s="90">
        <f t="shared" si="283"/>
        <v>0</v>
      </c>
      <c r="V223" s="91">
        <f t="shared" si="284"/>
        <v>62358.39693000001</v>
      </c>
      <c r="W223" s="92">
        <f t="shared" si="285"/>
        <v>62358.39693000001</v>
      </c>
      <c r="X223" s="90">
        <f t="shared" si="286"/>
        <v>0</v>
      </c>
      <c r="Y223" s="91">
        <f t="shared" si="287"/>
        <v>511844.15307000006</v>
      </c>
      <c r="Z223" s="92">
        <f t="shared" si="288"/>
        <v>511844.15307000006</v>
      </c>
      <c r="AA223" s="90">
        <f t="shared" si="289"/>
        <v>0</v>
      </c>
      <c r="AB223" s="91">
        <f t="shared" si="290"/>
        <v>1979779.75</v>
      </c>
      <c r="AC223" s="92">
        <f t="shared" si="291"/>
        <v>1979779.75</v>
      </c>
      <c r="AD223" s="90">
        <f t="shared" si="292"/>
        <v>0</v>
      </c>
      <c r="AE223" s="91">
        <f t="shared" si="293"/>
        <v>215004.08085</v>
      </c>
      <c r="AF223" s="92">
        <f t="shared" si="294"/>
        <v>215004.08085</v>
      </c>
      <c r="AG223" s="90">
        <f t="shared" si="295"/>
        <v>0</v>
      </c>
      <c r="AH223" s="91">
        <f t="shared" si="296"/>
        <v>1764775.66915</v>
      </c>
      <c r="AI223" s="91">
        <f t="shared" si="297"/>
        <v>1764775.66915</v>
      </c>
      <c r="AJ223" s="7" t="s">
        <v>60</v>
      </c>
    </row>
    <row r="224" spans="1:36" outlineLevel="3" x14ac:dyDescent="0.25">
      <c r="A224" s="102" t="s">
        <v>106</v>
      </c>
      <c r="B224" s="10">
        <v>16.77</v>
      </c>
      <c r="C224" s="10">
        <v>270.41000000000003</v>
      </c>
      <c r="D224" s="10">
        <v>488.44</v>
      </c>
      <c r="N224" s="10">
        <f t="shared" si="278"/>
        <v>488.44</v>
      </c>
      <c r="O224" s="10">
        <f t="shared" si="279"/>
        <v>775.62</v>
      </c>
      <c r="P224" s="129"/>
      <c r="Q224" s="130">
        <v>0.1086</v>
      </c>
      <c r="R224" s="90">
        <f t="shared" si="280"/>
        <v>0</v>
      </c>
      <c r="S224" s="91">
        <f t="shared" si="281"/>
        <v>488.44</v>
      </c>
      <c r="T224" s="92">
        <f t="shared" si="282"/>
        <v>488.44</v>
      </c>
      <c r="U224" s="90">
        <f t="shared" si="283"/>
        <v>0</v>
      </c>
      <c r="V224" s="91">
        <f t="shared" si="284"/>
        <v>53.044584</v>
      </c>
      <c r="W224" s="92">
        <f t="shared" si="285"/>
        <v>53.044584</v>
      </c>
      <c r="X224" s="90">
        <f t="shared" si="286"/>
        <v>0</v>
      </c>
      <c r="Y224" s="91">
        <f t="shared" si="287"/>
        <v>435.39541600000001</v>
      </c>
      <c r="Z224" s="92">
        <f t="shared" si="288"/>
        <v>435.39541600000001</v>
      </c>
      <c r="AA224" s="90">
        <f t="shared" si="289"/>
        <v>0</v>
      </c>
      <c r="AB224" s="91">
        <f t="shared" si="290"/>
        <v>775.62</v>
      </c>
      <c r="AC224" s="92">
        <f t="shared" si="291"/>
        <v>775.62</v>
      </c>
      <c r="AD224" s="90">
        <f t="shared" si="292"/>
        <v>0</v>
      </c>
      <c r="AE224" s="91">
        <f t="shared" si="293"/>
        <v>84.232332</v>
      </c>
      <c r="AF224" s="92">
        <f t="shared" si="294"/>
        <v>84.232332</v>
      </c>
      <c r="AG224" s="90">
        <f t="shared" si="295"/>
        <v>0</v>
      </c>
      <c r="AH224" s="91">
        <f t="shared" si="296"/>
        <v>691.38766799999996</v>
      </c>
      <c r="AI224" s="91">
        <f t="shared" si="297"/>
        <v>691.38766799999996</v>
      </c>
      <c r="AJ224" s="7" t="s">
        <v>60</v>
      </c>
    </row>
    <row r="225" spans="1:36" outlineLevel="3" x14ac:dyDescent="0.25">
      <c r="A225" s="102" t="s">
        <v>106</v>
      </c>
      <c r="B225" s="10">
        <v>956.63</v>
      </c>
      <c r="C225" s="10">
        <v>1642.25</v>
      </c>
      <c r="D225" s="10">
        <v>3848.99</v>
      </c>
      <c r="N225" s="10">
        <f t="shared" si="278"/>
        <v>3848.99</v>
      </c>
      <c r="O225" s="10">
        <f t="shared" si="279"/>
        <v>6447.87</v>
      </c>
      <c r="P225" s="129"/>
      <c r="Q225" s="130">
        <v>0.1086</v>
      </c>
      <c r="R225" s="90">
        <f t="shared" si="280"/>
        <v>0</v>
      </c>
      <c r="S225" s="91">
        <f t="shared" si="281"/>
        <v>3848.99</v>
      </c>
      <c r="T225" s="92">
        <f t="shared" si="282"/>
        <v>3848.99</v>
      </c>
      <c r="U225" s="90">
        <f t="shared" si="283"/>
        <v>0</v>
      </c>
      <c r="V225" s="91">
        <f t="shared" si="284"/>
        <v>418.000314</v>
      </c>
      <c r="W225" s="92">
        <f t="shared" si="285"/>
        <v>418.000314</v>
      </c>
      <c r="X225" s="90">
        <f t="shared" si="286"/>
        <v>0</v>
      </c>
      <c r="Y225" s="91">
        <f t="shared" si="287"/>
        <v>3430.9896859999999</v>
      </c>
      <c r="Z225" s="92">
        <f t="shared" si="288"/>
        <v>3430.9896859999999</v>
      </c>
      <c r="AA225" s="90">
        <f t="shared" si="289"/>
        <v>0</v>
      </c>
      <c r="AB225" s="91">
        <f t="shared" si="290"/>
        <v>6447.87</v>
      </c>
      <c r="AC225" s="92">
        <f t="shared" si="291"/>
        <v>6447.87</v>
      </c>
      <c r="AD225" s="90">
        <f t="shared" si="292"/>
        <v>0</v>
      </c>
      <c r="AE225" s="91">
        <f t="shared" si="293"/>
        <v>700.23868200000004</v>
      </c>
      <c r="AF225" s="92">
        <f t="shared" si="294"/>
        <v>700.23868200000004</v>
      </c>
      <c r="AG225" s="90">
        <f t="shared" si="295"/>
        <v>0</v>
      </c>
      <c r="AH225" s="91">
        <f t="shared" si="296"/>
        <v>5747.6313179999997</v>
      </c>
      <c r="AI225" s="91">
        <f t="shared" si="297"/>
        <v>5747.6313179999997</v>
      </c>
      <c r="AJ225" s="7" t="s">
        <v>60</v>
      </c>
    </row>
    <row r="226" spans="1:36" outlineLevel="3" x14ac:dyDescent="0.25">
      <c r="A226" s="102" t="s">
        <v>106</v>
      </c>
      <c r="B226" s="10">
        <v>161799.32999999999</v>
      </c>
      <c r="C226" s="10">
        <v>151966.94</v>
      </c>
      <c r="D226" s="10">
        <v>156421.1</v>
      </c>
      <c r="N226" s="10">
        <f t="shared" si="278"/>
        <v>156421.1</v>
      </c>
      <c r="O226" s="10">
        <f t="shared" si="279"/>
        <v>470187.37</v>
      </c>
      <c r="P226" s="129"/>
      <c r="Q226" s="130">
        <v>0.1086</v>
      </c>
      <c r="R226" s="90">
        <f t="shared" si="280"/>
        <v>0</v>
      </c>
      <c r="S226" s="91">
        <f t="shared" si="281"/>
        <v>156421.1</v>
      </c>
      <c r="T226" s="92">
        <f t="shared" si="282"/>
        <v>156421.1</v>
      </c>
      <c r="U226" s="90">
        <f t="shared" si="283"/>
        <v>0</v>
      </c>
      <c r="V226" s="91">
        <f t="shared" si="284"/>
        <v>16987.331460000001</v>
      </c>
      <c r="W226" s="92">
        <f t="shared" si="285"/>
        <v>16987.331460000001</v>
      </c>
      <c r="X226" s="90">
        <f t="shared" si="286"/>
        <v>0</v>
      </c>
      <c r="Y226" s="91">
        <f t="shared" si="287"/>
        <v>139433.76854000002</v>
      </c>
      <c r="Z226" s="92">
        <f t="shared" si="288"/>
        <v>139433.76854000002</v>
      </c>
      <c r="AA226" s="90">
        <f t="shared" si="289"/>
        <v>0</v>
      </c>
      <c r="AB226" s="91">
        <f t="shared" si="290"/>
        <v>470187.37</v>
      </c>
      <c r="AC226" s="92">
        <f t="shared" si="291"/>
        <v>470187.37</v>
      </c>
      <c r="AD226" s="90">
        <f t="shared" si="292"/>
        <v>0</v>
      </c>
      <c r="AE226" s="91">
        <f t="shared" si="293"/>
        <v>51062.348382000004</v>
      </c>
      <c r="AF226" s="92">
        <f t="shared" si="294"/>
        <v>51062.348382000004</v>
      </c>
      <c r="AG226" s="90">
        <f t="shared" si="295"/>
        <v>0</v>
      </c>
      <c r="AH226" s="91">
        <f t="shared" si="296"/>
        <v>419125.021618</v>
      </c>
      <c r="AI226" s="91">
        <f t="shared" si="297"/>
        <v>419125.021618</v>
      </c>
      <c r="AJ226" s="7" t="s">
        <v>60</v>
      </c>
    </row>
    <row r="227" spans="1:36" outlineLevel="3" x14ac:dyDescent="0.25">
      <c r="A227" s="102" t="s">
        <v>106</v>
      </c>
      <c r="B227" s="10">
        <v>13975.3</v>
      </c>
      <c r="C227" s="10">
        <v>6008.79</v>
      </c>
      <c r="D227" s="10">
        <v>3966.3</v>
      </c>
      <c r="N227" s="10">
        <f t="shared" si="278"/>
        <v>3966.3</v>
      </c>
      <c r="O227" s="10">
        <f t="shared" si="279"/>
        <v>23950.39</v>
      </c>
      <c r="P227" s="129"/>
      <c r="Q227" s="130">
        <v>0.1086</v>
      </c>
      <c r="R227" s="90">
        <f t="shared" si="280"/>
        <v>0</v>
      </c>
      <c r="S227" s="91">
        <f t="shared" si="281"/>
        <v>3966.3</v>
      </c>
      <c r="T227" s="92">
        <f t="shared" si="282"/>
        <v>3966.3</v>
      </c>
      <c r="U227" s="90">
        <f t="shared" si="283"/>
        <v>0</v>
      </c>
      <c r="V227" s="91">
        <f t="shared" si="284"/>
        <v>430.74018000000001</v>
      </c>
      <c r="W227" s="92">
        <f t="shared" si="285"/>
        <v>430.74018000000001</v>
      </c>
      <c r="X227" s="90">
        <f t="shared" si="286"/>
        <v>0</v>
      </c>
      <c r="Y227" s="91">
        <f t="shared" si="287"/>
        <v>3535.5598200000004</v>
      </c>
      <c r="Z227" s="92">
        <f t="shared" si="288"/>
        <v>3535.5598200000004</v>
      </c>
      <c r="AA227" s="90">
        <f t="shared" si="289"/>
        <v>0</v>
      </c>
      <c r="AB227" s="91">
        <f t="shared" si="290"/>
        <v>23950.39</v>
      </c>
      <c r="AC227" s="92">
        <f t="shared" si="291"/>
        <v>23950.39</v>
      </c>
      <c r="AD227" s="90">
        <f t="shared" si="292"/>
        <v>0</v>
      </c>
      <c r="AE227" s="91">
        <f t="shared" si="293"/>
        <v>2601.012354</v>
      </c>
      <c r="AF227" s="92">
        <f t="shared" si="294"/>
        <v>2601.012354</v>
      </c>
      <c r="AG227" s="90">
        <f t="shared" si="295"/>
        <v>0</v>
      </c>
      <c r="AH227" s="91">
        <f t="shared" si="296"/>
        <v>21349.377646000001</v>
      </c>
      <c r="AI227" s="91">
        <f t="shared" si="297"/>
        <v>21349.377646000001</v>
      </c>
      <c r="AJ227" s="7" t="s">
        <v>64</v>
      </c>
    </row>
    <row r="228" spans="1:36" outlineLevel="2" x14ac:dyDescent="0.25">
      <c r="A228" s="102"/>
      <c r="B228" s="108"/>
      <c r="C228" s="108"/>
      <c r="D228" s="108"/>
      <c r="E228" s="101"/>
      <c r="F228" s="101"/>
      <c r="G228" s="101"/>
      <c r="H228" s="101"/>
      <c r="I228" s="101"/>
      <c r="J228" s="101"/>
      <c r="K228" s="101"/>
      <c r="L228" s="101"/>
      <c r="M228" s="101"/>
      <c r="N228" s="108"/>
      <c r="O228" s="108"/>
      <c r="P228" s="129"/>
      <c r="Q228" s="130"/>
      <c r="R228" s="111">
        <f t="shared" ref="R228:Z228" si="298">SUBTOTAL(9,R220:R227)</f>
        <v>0</v>
      </c>
      <c r="S228" s="112">
        <f t="shared" si="298"/>
        <v>838125.85</v>
      </c>
      <c r="T228" s="113">
        <f t="shared" si="298"/>
        <v>838125.85</v>
      </c>
      <c r="U228" s="111">
        <f t="shared" si="298"/>
        <v>0</v>
      </c>
      <c r="V228" s="112">
        <f t="shared" si="298"/>
        <v>91020.467310000007</v>
      </c>
      <c r="W228" s="113">
        <f t="shared" si="298"/>
        <v>91020.467310000007</v>
      </c>
      <c r="X228" s="111">
        <f t="shared" si="298"/>
        <v>0</v>
      </c>
      <c r="Y228" s="112">
        <f t="shared" si="298"/>
        <v>747105.38269000023</v>
      </c>
      <c r="Z228" s="113">
        <f t="shared" si="298"/>
        <v>747105.38269000023</v>
      </c>
      <c r="AA228" s="111"/>
      <c r="AB228" s="112"/>
      <c r="AC228" s="113"/>
      <c r="AD228" s="111"/>
      <c r="AE228" s="112"/>
      <c r="AF228" s="113"/>
      <c r="AG228" s="111"/>
      <c r="AH228" s="112"/>
      <c r="AI228" s="112"/>
      <c r="AJ228" s="118" t="s">
        <v>266</v>
      </c>
    </row>
    <row r="229" spans="1:36" outlineLevel="3" x14ac:dyDescent="0.25">
      <c r="A229" s="102" t="s">
        <v>106</v>
      </c>
      <c r="B229" s="10">
        <v>106.29</v>
      </c>
      <c r="N229" s="10">
        <f>D229</f>
        <v>0</v>
      </c>
      <c r="O229" s="10">
        <f>SUM(B229:M229)</f>
        <v>106.29</v>
      </c>
      <c r="P229" s="129"/>
      <c r="Q229" s="130">
        <v>0</v>
      </c>
      <c r="R229" s="90">
        <f>IF(LEFT(AJ229,6)="Direct",N229,0)</f>
        <v>0</v>
      </c>
      <c r="S229" s="91">
        <f>N229-R229</f>
        <v>0</v>
      </c>
      <c r="T229" s="92">
        <f>R229+S229</f>
        <v>0</v>
      </c>
      <c r="U229" s="90">
        <f>IF(LEFT(AJ229,9)="direct-wa", N229,0)</f>
        <v>0</v>
      </c>
      <c r="V229" s="91">
        <f>IF(AJ229="direct-wa",0,N229*Q229)</f>
        <v>0</v>
      </c>
      <c r="W229" s="92">
        <f>U229+V229</f>
        <v>0</v>
      </c>
      <c r="X229" s="90">
        <f>IF(LEFT(AJ229,9)="direct-or",N229,0)</f>
        <v>0</v>
      </c>
      <c r="Y229" s="91">
        <f>S229-V229</f>
        <v>0</v>
      </c>
      <c r="Z229" s="92">
        <f>X229+Y229</f>
        <v>0</v>
      </c>
      <c r="AA229" s="90">
        <f>IF(LEFT(AJ229,6)="Direct",O229,0)</f>
        <v>106.29</v>
      </c>
      <c r="AB229" s="91">
        <f>O229-AA229</f>
        <v>0</v>
      </c>
      <c r="AC229" s="92">
        <f>AA229+AB229</f>
        <v>106.29</v>
      </c>
      <c r="AD229" s="90">
        <f>IF(LEFT(AJ229,9)="direct-wa", O229,0)</f>
        <v>0</v>
      </c>
      <c r="AE229" s="91">
        <f>IF(AJ229="direct-wa",0,O229*Q229)</f>
        <v>0</v>
      </c>
      <c r="AF229" s="92">
        <f>AD229+AE229</f>
        <v>0</v>
      </c>
      <c r="AG229" s="90">
        <f>IF(LEFT(AJ229,9)="direct-or",O229,0)</f>
        <v>106.29</v>
      </c>
      <c r="AH229" s="91">
        <f>AB229-AE229</f>
        <v>0</v>
      </c>
      <c r="AI229" s="91">
        <f>AG229+AH229</f>
        <v>106.29</v>
      </c>
      <c r="AJ229" s="7" t="s">
        <v>61</v>
      </c>
    </row>
    <row r="230" spans="1:36" outlineLevel="3" x14ac:dyDescent="0.25">
      <c r="A230" s="102" t="s">
        <v>106</v>
      </c>
      <c r="B230" s="10">
        <v>44.96</v>
      </c>
      <c r="C230" s="10">
        <v>301.87</v>
      </c>
      <c r="N230" s="10">
        <f>D230</f>
        <v>0</v>
      </c>
      <c r="O230" s="10">
        <f>SUM(B230:M230)</f>
        <v>346.83</v>
      </c>
      <c r="P230" s="129"/>
      <c r="Q230" s="130">
        <v>0</v>
      </c>
      <c r="R230" s="90">
        <f>IF(LEFT(AJ230,6)="Direct",N230,0)</f>
        <v>0</v>
      </c>
      <c r="S230" s="91">
        <f>N230-R230</f>
        <v>0</v>
      </c>
      <c r="T230" s="92">
        <f>R230+S230</f>
        <v>0</v>
      </c>
      <c r="U230" s="90">
        <f>IF(LEFT(AJ230,9)="direct-wa", N230,0)</f>
        <v>0</v>
      </c>
      <c r="V230" s="91">
        <f>IF(AJ230="direct-wa",0,N230*Q230)</f>
        <v>0</v>
      </c>
      <c r="W230" s="92">
        <f>U230+V230</f>
        <v>0</v>
      </c>
      <c r="X230" s="90">
        <f>IF(LEFT(AJ230,9)="direct-or",N230,0)</f>
        <v>0</v>
      </c>
      <c r="Y230" s="91">
        <f>S230-V230</f>
        <v>0</v>
      </c>
      <c r="Z230" s="92">
        <f>X230+Y230</f>
        <v>0</v>
      </c>
      <c r="AA230" s="90">
        <f>IF(LEFT(AJ230,6)="Direct",O230,0)</f>
        <v>346.83</v>
      </c>
      <c r="AB230" s="91">
        <f>O230-AA230</f>
        <v>0</v>
      </c>
      <c r="AC230" s="92">
        <f>AA230+AB230</f>
        <v>346.83</v>
      </c>
      <c r="AD230" s="90">
        <f>IF(LEFT(AJ230,9)="direct-wa", O230,0)</f>
        <v>0</v>
      </c>
      <c r="AE230" s="91">
        <f>IF(AJ230="direct-wa",0,O230*Q230)</f>
        <v>0</v>
      </c>
      <c r="AF230" s="92">
        <f>AD230+AE230</f>
        <v>0</v>
      </c>
      <c r="AG230" s="90">
        <f>IF(LEFT(AJ230,9)="direct-or",O230,0)</f>
        <v>346.83</v>
      </c>
      <c r="AH230" s="91">
        <f>AB230-AE230</f>
        <v>0</v>
      </c>
      <c r="AI230" s="91">
        <f>AG230+AH230</f>
        <v>346.83</v>
      </c>
      <c r="AJ230" s="7" t="s">
        <v>61</v>
      </c>
    </row>
    <row r="231" spans="1:36" outlineLevel="3" x14ac:dyDescent="0.25">
      <c r="A231" s="102" t="s">
        <v>106</v>
      </c>
      <c r="C231" s="10">
        <v>938.75</v>
      </c>
      <c r="N231" s="10">
        <f>D231</f>
        <v>0</v>
      </c>
      <c r="O231" s="10">
        <f>SUM(B231:M231)</f>
        <v>938.75</v>
      </c>
      <c r="P231" s="129"/>
      <c r="Q231" s="130">
        <v>0</v>
      </c>
      <c r="R231" s="90">
        <f>IF(LEFT(AJ231,6)="Direct",N231,0)</f>
        <v>0</v>
      </c>
      <c r="S231" s="91">
        <f>N231-R231</f>
        <v>0</v>
      </c>
      <c r="T231" s="92">
        <f>R231+S231</f>
        <v>0</v>
      </c>
      <c r="U231" s="90">
        <f>IF(LEFT(AJ231,9)="direct-wa", N231,0)</f>
        <v>0</v>
      </c>
      <c r="V231" s="91">
        <f>IF(AJ231="direct-wa",0,N231*Q231)</f>
        <v>0</v>
      </c>
      <c r="W231" s="92">
        <f>U231+V231</f>
        <v>0</v>
      </c>
      <c r="X231" s="90">
        <f>IF(LEFT(AJ231,9)="direct-or",N231,0)</f>
        <v>0</v>
      </c>
      <c r="Y231" s="91">
        <f>S231-V231</f>
        <v>0</v>
      </c>
      <c r="Z231" s="92">
        <f>X231+Y231</f>
        <v>0</v>
      </c>
      <c r="AA231" s="90">
        <f>IF(LEFT(AJ231,6)="Direct",O231,0)</f>
        <v>938.75</v>
      </c>
      <c r="AB231" s="91">
        <f>O231-AA231</f>
        <v>0</v>
      </c>
      <c r="AC231" s="92">
        <f>AA231+AB231</f>
        <v>938.75</v>
      </c>
      <c r="AD231" s="90">
        <f>IF(LEFT(AJ231,9)="direct-wa", O231,0)</f>
        <v>0</v>
      </c>
      <c r="AE231" s="91">
        <f>IF(AJ231="direct-wa",0,O231*Q231)</f>
        <v>0</v>
      </c>
      <c r="AF231" s="92">
        <f>AD231+AE231</f>
        <v>0</v>
      </c>
      <c r="AG231" s="90">
        <f>IF(LEFT(AJ231,9)="direct-or",O231,0)</f>
        <v>938.75</v>
      </c>
      <c r="AH231" s="91">
        <f>AB231-AE231</f>
        <v>0</v>
      </c>
      <c r="AI231" s="91">
        <f>AG231+AH231</f>
        <v>938.75</v>
      </c>
      <c r="AJ231" s="7" t="s">
        <v>61</v>
      </c>
    </row>
    <row r="232" spans="1:36" outlineLevel="3" x14ac:dyDescent="0.25">
      <c r="A232" s="102" t="s">
        <v>106</v>
      </c>
      <c r="B232" s="10">
        <v>14150.75</v>
      </c>
      <c r="C232" s="10">
        <v>13722.08</v>
      </c>
      <c r="D232" s="10">
        <v>7815.72</v>
      </c>
      <c r="N232" s="10">
        <f>D232</f>
        <v>7815.72</v>
      </c>
      <c r="O232" s="10">
        <f>SUM(B232:M232)</f>
        <v>35688.550000000003</v>
      </c>
      <c r="P232" s="129"/>
      <c r="Q232" s="130">
        <v>0</v>
      </c>
      <c r="R232" s="90">
        <f>IF(LEFT(AJ232,6)="Direct",N232,0)</f>
        <v>7815.72</v>
      </c>
      <c r="S232" s="91">
        <f>N232-R232</f>
        <v>0</v>
      </c>
      <c r="T232" s="92">
        <f>R232+S232</f>
        <v>7815.72</v>
      </c>
      <c r="U232" s="90">
        <f>IF(LEFT(AJ232,9)="direct-wa", N232,0)</f>
        <v>0</v>
      </c>
      <c r="V232" s="91">
        <f>IF(AJ232="direct-wa",0,N232*Q232)</f>
        <v>0</v>
      </c>
      <c r="W232" s="92">
        <f>U232+V232</f>
        <v>0</v>
      </c>
      <c r="X232" s="90">
        <f>IF(LEFT(AJ232,9)="direct-or",N232,0)</f>
        <v>7815.72</v>
      </c>
      <c r="Y232" s="91">
        <f>S232-V232</f>
        <v>0</v>
      </c>
      <c r="Z232" s="92">
        <f>X232+Y232</f>
        <v>7815.72</v>
      </c>
      <c r="AA232" s="90">
        <f>IF(LEFT(AJ232,6)="Direct",O232,0)</f>
        <v>35688.550000000003</v>
      </c>
      <c r="AB232" s="91">
        <f>O232-AA232</f>
        <v>0</v>
      </c>
      <c r="AC232" s="92">
        <f>AA232+AB232</f>
        <v>35688.550000000003</v>
      </c>
      <c r="AD232" s="90">
        <f>IF(LEFT(AJ232,9)="direct-wa", O232,0)</f>
        <v>0</v>
      </c>
      <c r="AE232" s="91">
        <f>IF(AJ232="direct-wa",0,O232*Q232)</f>
        <v>0</v>
      </c>
      <c r="AF232" s="92">
        <f>AD232+AE232</f>
        <v>0</v>
      </c>
      <c r="AG232" s="90">
        <f>IF(LEFT(AJ232,9)="direct-or",O232,0)</f>
        <v>35688.550000000003</v>
      </c>
      <c r="AH232" s="91">
        <f>AB232-AE232</f>
        <v>0</v>
      </c>
      <c r="AI232" s="91">
        <f>AG232+AH232</f>
        <v>35688.550000000003</v>
      </c>
      <c r="AJ232" s="7" t="s">
        <v>61</v>
      </c>
    </row>
    <row r="233" spans="1:36" outlineLevel="2" x14ac:dyDescent="0.25">
      <c r="A233" s="102"/>
      <c r="B233" s="108"/>
      <c r="C233" s="108"/>
      <c r="D233" s="108"/>
      <c r="E233" s="101"/>
      <c r="F233" s="101"/>
      <c r="G233" s="101"/>
      <c r="H233" s="101"/>
      <c r="I233" s="101"/>
      <c r="J233" s="101"/>
      <c r="K233" s="101"/>
      <c r="L233" s="101"/>
      <c r="M233" s="101"/>
      <c r="N233" s="108"/>
      <c r="O233" s="108"/>
      <c r="P233" s="129"/>
      <c r="Q233" s="130"/>
      <c r="R233" s="111">
        <f t="shared" ref="R233:Z233" si="299">SUBTOTAL(9,R229:R232)</f>
        <v>7815.72</v>
      </c>
      <c r="S233" s="112">
        <f t="shared" si="299"/>
        <v>0</v>
      </c>
      <c r="T233" s="113">
        <f t="shared" si="299"/>
        <v>7815.72</v>
      </c>
      <c r="U233" s="111">
        <f t="shared" si="299"/>
        <v>0</v>
      </c>
      <c r="V233" s="112">
        <f t="shared" si="299"/>
        <v>0</v>
      </c>
      <c r="W233" s="113">
        <f t="shared" si="299"/>
        <v>0</v>
      </c>
      <c r="X233" s="111">
        <f t="shared" si="299"/>
        <v>7815.72</v>
      </c>
      <c r="Y233" s="112">
        <f t="shared" si="299"/>
        <v>0</v>
      </c>
      <c r="Z233" s="113">
        <f t="shared" si="299"/>
        <v>7815.72</v>
      </c>
      <c r="AA233" s="111"/>
      <c r="AB233" s="112"/>
      <c r="AC233" s="113"/>
      <c r="AD233" s="111"/>
      <c r="AE233" s="112"/>
      <c r="AF233" s="113"/>
      <c r="AG233" s="111"/>
      <c r="AH233" s="112"/>
      <c r="AI233" s="112"/>
      <c r="AJ233" s="118" t="s">
        <v>267</v>
      </c>
    </row>
    <row r="234" spans="1:36" outlineLevel="3" x14ac:dyDescent="0.25">
      <c r="A234" s="102" t="s">
        <v>106</v>
      </c>
      <c r="C234" s="10">
        <v>1848.39</v>
      </c>
      <c r="D234" s="10">
        <v>301.45</v>
      </c>
      <c r="N234" s="10">
        <f>D234</f>
        <v>301.45</v>
      </c>
      <c r="O234" s="10">
        <f>SUM(B234:M234)</f>
        <v>2149.84</v>
      </c>
      <c r="P234" s="129"/>
      <c r="Q234" s="130">
        <v>1</v>
      </c>
      <c r="R234" s="90">
        <f>IF(LEFT(AJ234,6)="Direct",N234,0)</f>
        <v>301.45</v>
      </c>
      <c r="S234" s="91">
        <f>N234-R234</f>
        <v>0</v>
      </c>
      <c r="T234" s="92">
        <f>R234+S234</f>
        <v>301.45</v>
      </c>
      <c r="U234" s="90">
        <f>IF(LEFT(AJ234,9)="direct-wa", N234,0)</f>
        <v>301.45</v>
      </c>
      <c r="V234" s="91">
        <f>IF(AJ234="direct-wa",0,N234*Q234)</f>
        <v>0</v>
      </c>
      <c r="W234" s="92">
        <f>U234+V234</f>
        <v>301.45</v>
      </c>
      <c r="X234" s="90">
        <f>IF(LEFT(AJ234,9)="direct-or",N234,0)</f>
        <v>0</v>
      </c>
      <c r="Y234" s="91">
        <f>S234-V234</f>
        <v>0</v>
      </c>
      <c r="Z234" s="92">
        <f>X234+Y234</f>
        <v>0</v>
      </c>
      <c r="AA234" s="90">
        <f>IF(LEFT(AJ234,6)="Direct",O234,0)</f>
        <v>2149.84</v>
      </c>
      <c r="AB234" s="91">
        <f>O234-AA234</f>
        <v>0</v>
      </c>
      <c r="AC234" s="92">
        <f>AA234+AB234</f>
        <v>2149.84</v>
      </c>
      <c r="AD234" s="90">
        <f>IF(LEFT(AJ234,9)="direct-wa", O234,0)</f>
        <v>2149.84</v>
      </c>
      <c r="AE234" s="91">
        <f>IF(AJ234="direct-wa",0,O234*Q234)</f>
        <v>0</v>
      </c>
      <c r="AF234" s="92">
        <f>AD234+AE234</f>
        <v>2149.84</v>
      </c>
      <c r="AG234" s="90">
        <f>IF(LEFT(AJ234,9)="direct-or",O234,0)</f>
        <v>0</v>
      </c>
      <c r="AH234" s="91">
        <f>AB234-AE234</f>
        <v>0</v>
      </c>
      <c r="AI234" s="91">
        <f>AG234+AH234</f>
        <v>0</v>
      </c>
      <c r="AJ234" s="7" t="s">
        <v>66</v>
      </c>
    </row>
    <row r="235" spans="1:36" outlineLevel="2" x14ac:dyDescent="0.25">
      <c r="A235" s="102"/>
      <c r="B235" s="108"/>
      <c r="C235" s="108"/>
      <c r="D235" s="108"/>
      <c r="E235" s="101"/>
      <c r="F235" s="101"/>
      <c r="G235" s="101"/>
      <c r="H235" s="101"/>
      <c r="I235" s="101"/>
      <c r="J235" s="101"/>
      <c r="K235" s="101"/>
      <c r="L235" s="101"/>
      <c r="M235" s="101"/>
      <c r="N235" s="108"/>
      <c r="O235" s="108"/>
      <c r="P235" s="129"/>
      <c r="Q235" s="130"/>
      <c r="R235" s="111">
        <f t="shared" ref="R235:Z235" si="300">SUBTOTAL(9,R234:R234)</f>
        <v>301.45</v>
      </c>
      <c r="S235" s="112">
        <f t="shared" si="300"/>
        <v>0</v>
      </c>
      <c r="T235" s="113">
        <f t="shared" si="300"/>
        <v>301.45</v>
      </c>
      <c r="U235" s="111">
        <f t="shared" si="300"/>
        <v>301.45</v>
      </c>
      <c r="V235" s="112">
        <f t="shared" si="300"/>
        <v>0</v>
      </c>
      <c r="W235" s="113">
        <f t="shared" si="300"/>
        <v>301.45</v>
      </c>
      <c r="X235" s="111">
        <f t="shared" si="300"/>
        <v>0</v>
      </c>
      <c r="Y235" s="112">
        <f t="shared" si="300"/>
        <v>0</v>
      </c>
      <c r="Z235" s="113">
        <f t="shared" si="300"/>
        <v>0</v>
      </c>
      <c r="AA235" s="111"/>
      <c r="AB235" s="112"/>
      <c r="AC235" s="113"/>
      <c r="AD235" s="111"/>
      <c r="AE235" s="112"/>
      <c r="AF235" s="113"/>
      <c r="AG235" s="111"/>
      <c r="AH235" s="112"/>
      <c r="AI235" s="112"/>
      <c r="AJ235" s="118" t="s">
        <v>272</v>
      </c>
    </row>
    <row r="236" spans="1:36" outlineLevel="1" x14ac:dyDescent="0.25">
      <c r="A236" s="128" t="s">
        <v>105</v>
      </c>
      <c r="B236" s="132"/>
      <c r="C236" s="132"/>
      <c r="D236" s="132"/>
      <c r="E236" s="120"/>
      <c r="F236" s="120"/>
      <c r="G236" s="120"/>
      <c r="H236" s="120"/>
      <c r="I236" s="120"/>
      <c r="J236" s="120"/>
      <c r="K236" s="120"/>
      <c r="L236" s="120"/>
      <c r="M236" s="120"/>
      <c r="N236" s="132"/>
      <c r="O236" s="132"/>
      <c r="P236" s="133"/>
      <c r="Q236" s="134"/>
      <c r="R236" s="138">
        <f t="shared" ref="R236:Z236" si="301">SUBTOTAL(9,R210:R234)</f>
        <v>8117.17</v>
      </c>
      <c r="S236" s="132">
        <f t="shared" si="301"/>
        <v>845774.22</v>
      </c>
      <c r="T236" s="139">
        <f t="shared" si="301"/>
        <v>853891.3899999999</v>
      </c>
      <c r="U236" s="138">
        <f t="shared" si="301"/>
        <v>301.45</v>
      </c>
      <c r="V236" s="132">
        <f t="shared" si="301"/>
        <v>91795.247191000017</v>
      </c>
      <c r="W236" s="139">
        <f t="shared" si="301"/>
        <v>92096.697191000014</v>
      </c>
      <c r="X236" s="138">
        <f t="shared" si="301"/>
        <v>7815.72</v>
      </c>
      <c r="Y236" s="132">
        <f t="shared" si="301"/>
        <v>753978.97280900006</v>
      </c>
      <c r="Z236" s="139">
        <f t="shared" si="301"/>
        <v>761794.69280900003</v>
      </c>
      <c r="AA236" s="138"/>
      <c r="AB236" s="132"/>
      <c r="AC236" s="139"/>
      <c r="AD236" s="138"/>
      <c r="AE236" s="132"/>
      <c r="AF236" s="139"/>
      <c r="AG236" s="138"/>
      <c r="AH236" s="132"/>
      <c r="AI236" s="132"/>
      <c r="AJ236" s="127"/>
    </row>
    <row r="237" spans="1:36" outlineLevel="3" x14ac:dyDescent="0.25">
      <c r="A237" s="102" t="s">
        <v>108</v>
      </c>
      <c r="B237" s="10">
        <v>2062.0300000000002</v>
      </c>
      <c r="C237" s="10">
        <v>127.07</v>
      </c>
      <c r="D237" s="10">
        <v>2789.25</v>
      </c>
      <c r="N237" s="10">
        <f t="shared" ref="N237:N249" si="302">D237</f>
        <v>2789.25</v>
      </c>
      <c r="O237" s="10">
        <f t="shared" ref="O237:O249" si="303">SUM(B237:M237)</f>
        <v>4978.3500000000004</v>
      </c>
      <c r="P237" s="129"/>
      <c r="Q237" s="130">
        <v>0.1013</v>
      </c>
      <c r="R237" s="90">
        <f t="shared" ref="R237:R249" si="304">IF(LEFT(AJ237,6)="Direct",N237,0)</f>
        <v>0</v>
      </c>
      <c r="S237" s="91">
        <f t="shared" ref="S237:S249" si="305">N237-R237</f>
        <v>2789.25</v>
      </c>
      <c r="T237" s="92">
        <f t="shared" ref="T237:T249" si="306">R237+S237</f>
        <v>2789.25</v>
      </c>
      <c r="U237" s="90">
        <f t="shared" ref="U237:U249" si="307">IF(LEFT(AJ237,9)="direct-wa", N237,0)</f>
        <v>0</v>
      </c>
      <c r="V237" s="91">
        <f t="shared" ref="V237:V249" si="308">IF(AJ237="direct-wa",0,N237*Q237)</f>
        <v>282.55102499999998</v>
      </c>
      <c r="W237" s="92">
        <f t="shared" ref="W237:W249" si="309">U237+V237</f>
        <v>282.55102499999998</v>
      </c>
      <c r="X237" s="90">
        <f t="shared" ref="X237:X249" si="310">IF(LEFT(AJ237,9)="direct-or",N237,0)</f>
        <v>0</v>
      </c>
      <c r="Y237" s="91">
        <f t="shared" ref="Y237:Y249" si="311">S237-V237</f>
        <v>2506.6989750000002</v>
      </c>
      <c r="Z237" s="92">
        <f t="shared" ref="Z237:Z249" si="312">X237+Y237</f>
        <v>2506.6989750000002</v>
      </c>
      <c r="AA237" s="90">
        <f t="shared" ref="AA237:AA249" si="313">IF(LEFT(AJ237,6)="Direct",O237,0)</f>
        <v>0</v>
      </c>
      <c r="AB237" s="91">
        <f t="shared" ref="AB237:AB249" si="314">O237-AA237</f>
        <v>4978.3500000000004</v>
      </c>
      <c r="AC237" s="92">
        <f t="shared" ref="AC237:AC249" si="315">AA237+AB237</f>
        <v>4978.3500000000004</v>
      </c>
      <c r="AD237" s="90">
        <f t="shared" ref="AD237:AD249" si="316">IF(LEFT(AJ237,9)="direct-wa", O237,0)</f>
        <v>0</v>
      </c>
      <c r="AE237" s="91">
        <f t="shared" ref="AE237:AE249" si="317">IF(AJ237="direct-wa",0,O237*Q237)</f>
        <v>504.30685500000004</v>
      </c>
      <c r="AF237" s="92">
        <f t="shared" ref="AF237:AF249" si="318">AD237+AE237</f>
        <v>504.30685500000004</v>
      </c>
      <c r="AG237" s="90">
        <f t="shared" ref="AG237:AG249" si="319">IF(LEFT(AJ237,9)="direct-or",O237,0)</f>
        <v>0</v>
      </c>
      <c r="AH237" s="91">
        <f t="shared" ref="AH237:AH249" si="320">AB237-AE237</f>
        <v>4474.0431450000005</v>
      </c>
      <c r="AI237" s="91">
        <f t="shared" ref="AI237:AI249" si="321">AG237+AH237</f>
        <v>4474.0431450000005</v>
      </c>
      <c r="AJ237" s="7" t="s">
        <v>52</v>
      </c>
    </row>
    <row r="238" spans="1:36" outlineLevel="3" x14ac:dyDescent="0.25">
      <c r="A238" s="102" t="s">
        <v>108</v>
      </c>
      <c r="B238" s="10">
        <v>31557.42</v>
      </c>
      <c r="C238" s="10">
        <v>123472.74</v>
      </c>
      <c r="D238" s="10">
        <v>77423.199999999997</v>
      </c>
      <c r="N238" s="10">
        <f t="shared" si="302"/>
        <v>77423.199999999997</v>
      </c>
      <c r="O238" s="10">
        <f t="shared" si="303"/>
        <v>232453.36</v>
      </c>
      <c r="P238" s="129"/>
      <c r="Q238" s="130">
        <v>0.1013</v>
      </c>
      <c r="R238" s="90">
        <f t="shared" si="304"/>
        <v>0</v>
      </c>
      <c r="S238" s="91">
        <f t="shared" si="305"/>
        <v>77423.199999999997</v>
      </c>
      <c r="T238" s="92">
        <f t="shared" si="306"/>
        <v>77423.199999999997</v>
      </c>
      <c r="U238" s="90">
        <f t="shared" si="307"/>
        <v>0</v>
      </c>
      <c r="V238" s="91">
        <f t="shared" si="308"/>
        <v>7842.9701599999999</v>
      </c>
      <c r="W238" s="92">
        <f t="shared" si="309"/>
        <v>7842.9701599999999</v>
      </c>
      <c r="X238" s="90">
        <f t="shared" si="310"/>
        <v>0</v>
      </c>
      <c r="Y238" s="91">
        <f t="shared" si="311"/>
        <v>69580.22984</v>
      </c>
      <c r="Z238" s="92">
        <f t="shared" si="312"/>
        <v>69580.22984</v>
      </c>
      <c r="AA238" s="90">
        <f t="shared" si="313"/>
        <v>0</v>
      </c>
      <c r="AB238" s="91">
        <f t="shared" si="314"/>
        <v>232453.36</v>
      </c>
      <c r="AC238" s="92">
        <f t="shared" si="315"/>
        <v>232453.36</v>
      </c>
      <c r="AD238" s="90">
        <f t="shared" si="316"/>
        <v>0</v>
      </c>
      <c r="AE238" s="91">
        <f t="shared" si="317"/>
        <v>23547.525367999999</v>
      </c>
      <c r="AF238" s="92">
        <f t="shared" si="318"/>
        <v>23547.525367999999</v>
      </c>
      <c r="AG238" s="90">
        <f t="shared" si="319"/>
        <v>0</v>
      </c>
      <c r="AH238" s="91">
        <f t="shared" si="320"/>
        <v>208905.83463199998</v>
      </c>
      <c r="AI238" s="91">
        <f t="shared" si="321"/>
        <v>208905.83463199998</v>
      </c>
      <c r="AJ238" s="7" t="s">
        <v>52</v>
      </c>
    </row>
    <row r="239" spans="1:36" outlineLevel="3" x14ac:dyDescent="0.25">
      <c r="A239" s="102" t="s">
        <v>108</v>
      </c>
      <c r="B239" s="10">
        <v>7576.31</v>
      </c>
      <c r="C239" s="10">
        <v>19391</v>
      </c>
      <c r="D239" s="10">
        <v>29079.23</v>
      </c>
      <c r="N239" s="10">
        <f t="shared" si="302"/>
        <v>29079.23</v>
      </c>
      <c r="O239" s="10">
        <f t="shared" si="303"/>
        <v>56046.54</v>
      </c>
      <c r="P239" s="129"/>
      <c r="Q239" s="130">
        <v>0.1013</v>
      </c>
      <c r="R239" s="90">
        <f t="shared" si="304"/>
        <v>0</v>
      </c>
      <c r="S239" s="91">
        <f t="shared" si="305"/>
        <v>29079.23</v>
      </c>
      <c r="T239" s="92">
        <f t="shared" si="306"/>
        <v>29079.23</v>
      </c>
      <c r="U239" s="90">
        <f t="shared" si="307"/>
        <v>0</v>
      </c>
      <c r="V239" s="91">
        <f t="shared" si="308"/>
        <v>2945.7259989999998</v>
      </c>
      <c r="W239" s="92">
        <f t="shared" si="309"/>
        <v>2945.7259989999998</v>
      </c>
      <c r="X239" s="90">
        <f t="shared" si="310"/>
        <v>0</v>
      </c>
      <c r="Y239" s="91">
        <f t="shared" si="311"/>
        <v>26133.504001000001</v>
      </c>
      <c r="Z239" s="92">
        <f t="shared" si="312"/>
        <v>26133.504001000001</v>
      </c>
      <c r="AA239" s="90">
        <f t="shared" si="313"/>
        <v>0</v>
      </c>
      <c r="AB239" s="91">
        <f t="shared" si="314"/>
        <v>56046.54</v>
      </c>
      <c r="AC239" s="92">
        <f t="shared" si="315"/>
        <v>56046.54</v>
      </c>
      <c r="AD239" s="90">
        <f t="shared" si="316"/>
        <v>0</v>
      </c>
      <c r="AE239" s="91">
        <f t="shared" si="317"/>
        <v>5677.514502</v>
      </c>
      <c r="AF239" s="92">
        <f t="shared" si="318"/>
        <v>5677.514502</v>
      </c>
      <c r="AG239" s="90">
        <f t="shared" si="319"/>
        <v>0</v>
      </c>
      <c r="AH239" s="91">
        <f t="shared" si="320"/>
        <v>50369.025498000003</v>
      </c>
      <c r="AI239" s="91">
        <f t="shared" si="321"/>
        <v>50369.025498000003</v>
      </c>
      <c r="AJ239" s="7" t="s">
        <v>52</v>
      </c>
    </row>
    <row r="240" spans="1:36" outlineLevel="3" x14ac:dyDescent="0.25">
      <c r="A240" s="102" t="s">
        <v>108</v>
      </c>
      <c r="D240" s="10">
        <v>431.66</v>
      </c>
      <c r="N240" s="10">
        <f t="shared" si="302"/>
        <v>431.66</v>
      </c>
      <c r="O240" s="10">
        <f t="shared" si="303"/>
        <v>431.66</v>
      </c>
      <c r="P240" s="129"/>
      <c r="Q240" s="130">
        <v>0.1013</v>
      </c>
      <c r="R240" s="90">
        <f t="shared" si="304"/>
        <v>0</v>
      </c>
      <c r="S240" s="91">
        <f t="shared" si="305"/>
        <v>431.66</v>
      </c>
      <c r="T240" s="92">
        <f t="shared" si="306"/>
        <v>431.66</v>
      </c>
      <c r="U240" s="90">
        <f t="shared" si="307"/>
        <v>0</v>
      </c>
      <c r="V240" s="91">
        <f t="shared" si="308"/>
        <v>43.727158000000003</v>
      </c>
      <c r="W240" s="92">
        <f t="shared" si="309"/>
        <v>43.727158000000003</v>
      </c>
      <c r="X240" s="90">
        <f t="shared" si="310"/>
        <v>0</v>
      </c>
      <c r="Y240" s="91">
        <f t="shared" si="311"/>
        <v>387.93284200000005</v>
      </c>
      <c r="Z240" s="92">
        <f t="shared" si="312"/>
        <v>387.93284200000005</v>
      </c>
      <c r="AA240" s="90">
        <f t="shared" si="313"/>
        <v>0</v>
      </c>
      <c r="AB240" s="91">
        <f t="shared" si="314"/>
        <v>431.66</v>
      </c>
      <c r="AC240" s="92">
        <f t="shared" si="315"/>
        <v>431.66</v>
      </c>
      <c r="AD240" s="90">
        <f t="shared" si="316"/>
        <v>0</v>
      </c>
      <c r="AE240" s="91">
        <f t="shared" si="317"/>
        <v>43.727158000000003</v>
      </c>
      <c r="AF240" s="92">
        <f t="shared" si="318"/>
        <v>43.727158000000003</v>
      </c>
      <c r="AG240" s="90">
        <f t="shared" si="319"/>
        <v>0</v>
      </c>
      <c r="AH240" s="91">
        <f t="shared" si="320"/>
        <v>387.93284200000005</v>
      </c>
      <c r="AI240" s="91">
        <f t="shared" si="321"/>
        <v>387.93284200000005</v>
      </c>
      <c r="AJ240" s="7" t="s">
        <v>52</v>
      </c>
    </row>
    <row r="241" spans="1:36" outlineLevel="3" x14ac:dyDescent="0.25">
      <c r="A241" s="102" t="s">
        <v>108</v>
      </c>
      <c r="B241" s="10">
        <v>2176.77</v>
      </c>
      <c r="C241" s="10">
        <v>-1909.19</v>
      </c>
      <c r="D241" s="10">
        <v>1482.82</v>
      </c>
      <c r="N241" s="10">
        <f t="shared" si="302"/>
        <v>1482.82</v>
      </c>
      <c r="O241" s="10">
        <f t="shared" si="303"/>
        <v>1750.3999999999999</v>
      </c>
      <c r="P241" s="129"/>
      <c r="Q241" s="130">
        <v>0.1013</v>
      </c>
      <c r="R241" s="90">
        <f t="shared" si="304"/>
        <v>0</v>
      </c>
      <c r="S241" s="91">
        <f t="shared" si="305"/>
        <v>1482.82</v>
      </c>
      <c r="T241" s="92">
        <f t="shared" si="306"/>
        <v>1482.82</v>
      </c>
      <c r="U241" s="90">
        <f t="shared" si="307"/>
        <v>0</v>
      </c>
      <c r="V241" s="91">
        <f t="shared" si="308"/>
        <v>150.209666</v>
      </c>
      <c r="W241" s="92">
        <f t="shared" si="309"/>
        <v>150.209666</v>
      </c>
      <c r="X241" s="90">
        <f t="shared" si="310"/>
        <v>0</v>
      </c>
      <c r="Y241" s="91">
        <f t="shared" si="311"/>
        <v>1332.610334</v>
      </c>
      <c r="Z241" s="92">
        <f t="shared" si="312"/>
        <v>1332.610334</v>
      </c>
      <c r="AA241" s="90">
        <f t="shared" si="313"/>
        <v>0</v>
      </c>
      <c r="AB241" s="91">
        <f t="shared" si="314"/>
        <v>1750.3999999999999</v>
      </c>
      <c r="AC241" s="92">
        <f t="shared" si="315"/>
        <v>1750.3999999999999</v>
      </c>
      <c r="AD241" s="90">
        <f t="shared" si="316"/>
        <v>0</v>
      </c>
      <c r="AE241" s="91">
        <f t="shared" si="317"/>
        <v>177.31551999999999</v>
      </c>
      <c r="AF241" s="92">
        <f t="shared" si="318"/>
        <v>177.31551999999999</v>
      </c>
      <c r="AG241" s="90">
        <f t="shared" si="319"/>
        <v>0</v>
      </c>
      <c r="AH241" s="91">
        <f t="shared" si="320"/>
        <v>1573.08448</v>
      </c>
      <c r="AI241" s="91">
        <f t="shared" si="321"/>
        <v>1573.08448</v>
      </c>
      <c r="AJ241" s="7" t="s">
        <v>52</v>
      </c>
    </row>
    <row r="242" spans="1:36" outlineLevel="3" x14ac:dyDescent="0.25">
      <c r="A242" s="102" t="s">
        <v>108</v>
      </c>
      <c r="B242" s="10">
        <v>546.32000000000005</v>
      </c>
      <c r="C242" s="10">
        <v>139.93</v>
      </c>
      <c r="N242" s="10">
        <f t="shared" si="302"/>
        <v>0</v>
      </c>
      <c r="O242" s="10">
        <f t="shared" si="303"/>
        <v>686.25</v>
      </c>
      <c r="P242" s="129"/>
      <c r="Q242" s="130">
        <v>0.1013</v>
      </c>
      <c r="R242" s="90">
        <f t="shared" si="304"/>
        <v>0</v>
      </c>
      <c r="S242" s="91">
        <f t="shared" si="305"/>
        <v>0</v>
      </c>
      <c r="T242" s="92">
        <f t="shared" si="306"/>
        <v>0</v>
      </c>
      <c r="U242" s="90">
        <f t="shared" si="307"/>
        <v>0</v>
      </c>
      <c r="V242" s="91">
        <f t="shared" si="308"/>
        <v>0</v>
      </c>
      <c r="W242" s="92">
        <f t="shared" si="309"/>
        <v>0</v>
      </c>
      <c r="X242" s="90">
        <f t="shared" si="310"/>
        <v>0</v>
      </c>
      <c r="Y242" s="91">
        <f t="shared" si="311"/>
        <v>0</v>
      </c>
      <c r="Z242" s="92">
        <f t="shared" si="312"/>
        <v>0</v>
      </c>
      <c r="AA242" s="90">
        <f t="shared" si="313"/>
        <v>0</v>
      </c>
      <c r="AB242" s="91">
        <f t="shared" si="314"/>
        <v>686.25</v>
      </c>
      <c r="AC242" s="92">
        <f t="shared" si="315"/>
        <v>686.25</v>
      </c>
      <c r="AD242" s="90">
        <f t="shared" si="316"/>
        <v>0</v>
      </c>
      <c r="AE242" s="91">
        <f t="shared" si="317"/>
        <v>69.517125000000007</v>
      </c>
      <c r="AF242" s="92">
        <f t="shared" si="318"/>
        <v>69.517125000000007</v>
      </c>
      <c r="AG242" s="90">
        <f t="shared" si="319"/>
        <v>0</v>
      </c>
      <c r="AH242" s="91">
        <f t="shared" si="320"/>
        <v>616.73287500000004</v>
      </c>
      <c r="AI242" s="91">
        <f t="shared" si="321"/>
        <v>616.73287500000004</v>
      </c>
      <c r="AJ242" s="7" t="s">
        <v>52</v>
      </c>
    </row>
    <row r="243" spans="1:36" outlineLevel="3" x14ac:dyDescent="0.25">
      <c r="A243" s="102" t="s">
        <v>108</v>
      </c>
      <c r="C243" s="10">
        <v>763.76</v>
      </c>
      <c r="N243" s="10">
        <f t="shared" si="302"/>
        <v>0</v>
      </c>
      <c r="O243" s="10">
        <f t="shared" si="303"/>
        <v>763.76</v>
      </c>
      <c r="P243" s="129"/>
      <c r="Q243" s="130">
        <v>0.1013</v>
      </c>
      <c r="R243" s="90">
        <f t="shared" si="304"/>
        <v>0</v>
      </c>
      <c r="S243" s="91">
        <f t="shared" si="305"/>
        <v>0</v>
      </c>
      <c r="T243" s="92">
        <f t="shared" si="306"/>
        <v>0</v>
      </c>
      <c r="U243" s="90">
        <f t="shared" si="307"/>
        <v>0</v>
      </c>
      <c r="V243" s="91">
        <f t="shared" si="308"/>
        <v>0</v>
      </c>
      <c r="W243" s="92">
        <f t="shared" si="309"/>
        <v>0</v>
      </c>
      <c r="X243" s="90">
        <f t="shared" si="310"/>
        <v>0</v>
      </c>
      <c r="Y243" s="91">
        <f t="shared" si="311"/>
        <v>0</v>
      </c>
      <c r="Z243" s="92">
        <f t="shared" si="312"/>
        <v>0</v>
      </c>
      <c r="AA243" s="90">
        <f t="shared" si="313"/>
        <v>0</v>
      </c>
      <c r="AB243" s="91">
        <f t="shared" si="314"/>
        <v>763.76</v>
      </c>
      <c r="AC243" s="92">
        <f t="shared" si="315"/>
        <v>763.76</v>
      </c>
      <c r="AD243" s="90">
        <f t="shared" si="316"/>
        <v>0</v>
      </c>
      <c r="AE243" s="91">
        <f t="shared" si="317"/>
        <v>77.368887999999998</v>
      </c>
      <c r="AF243" s="92">
        <f t="shared" si="318"/>
        <v>77.368887999999998</v>
      </c>
      <c r="AG243" s="90">
        <f t="shared" si="319"/>
        <v>0</v>
      </c>
      <c r="AH243" s="91">
        <f t="shared" si="320"/>
        <v>686.39111200000002</v>
      </c>
      <c r="AI243" s="91">
        <f t="shared" si="321"/>
        <v>686.39111200000002</v>
      </c>
      <c r="AJ243" s="7" t="s">
        <v>52</v>
      </c>
    </row>
    <row r="244" spans="1:36" outlineLevel="3" x14ac:dyDescent="0.25">
      <c r="A244" s="102" t="s">
        <v>108</v>
      </c>
      <c r="B244" s="10">
        <v>1351.67</v>
      </c>
      <c r="C244" s="10">
        <v>1585.87</v>
      </c>
      <c r="D244" s="10">
        <v>457.2</v>
      </c>
      <c r="N244" s="10">
        <f t="shared" si="302"/>
        <v>457.2</v>
      </c>
      <c r="O244" s="10">
        <f t="shared" si="303"/>
        <v>3394.74</v>
      </c>
      <c r="P244" s="129"/>
      <c r="Q244" s="130">
        <v>0.1013</v>
      </c>
      <c r="R244" s="90">
        <f t="shared" si="304"/>
        <v>0</v>
      </c>
      <c r="S244" s="91">
        <f t="shared" si="305"/>
        <v>457.2</v>
      </c>
      <c r="T244" s="92">
        <f t="shared" si="306"/>
        <v>457.2</v>
      </c>
      <c r="U244" s="90">
        <f t="shared" si="307"/>
        <v>0</v>
      </c>
      <c r="V244" s="91">
        <f t="shared" si="308"/>
        <v>46.314360000000001</v>
      </c>
      <c r="W244" s="92">
        <f t="shared" si="309"/>
        <v>46.314360000000001</v>
      </c>
      <c r="X244" s="90">
        <f t="shared" si="310"/>
        <v>0</v>
      </c>
      <c r="Y244" s="91">
        <f t="shared" si="311"/>
        <v>410.88563999999997</v>
      </c>
      <c r="Z244" s="92">
        <f t="shared" si="312"/>
        <v>410.88563999999997</v>
      </c>
      <c r="AA244" s="90">
        <f t="shared" si="313"/>
        <v>0</v>
      </c>
      <c r="AB244" s="91">
        <f t="shared" si="314"/>
        <v>3394.74</v>
      </c>
      <c r="AC244" s="92">
        <f t="shared" si="315"/>
        <v>3394.74</v>
      </c>
      <c r="AD244" s="90">
        <f t="shared" si="316"/>
        <v>0</v>
      </c>
      <c r="AE244" s="91">
        <f t="shared" si="317"/>
        <v>343.88716199999999</v>
      </c>
      <c r="AF244" s="92">
        <f t="shared" si="318"/>
        <v>343.88716199999999</v>
      </c>
      <c r="AG244" s="90">
        <f t="shared" si="319"/>
        <v>0</v>
      </c>
      <c r="AH244" s="91">
        <f t="shared" si="320"/>
        <v>3050.8528379999998</v>
      </c>
      <c r="AI244" s="91">
        <f t="shared" si="321"/>
        <v>3050.8528379999998</v>
      </c>
      <c r="AJ244" s="7" t="s">
        <v>52</v>
      </c>
    </row>
    <row r="245" spans="1:36" outlineLevel="3" x14ac:dyDescent="0.25">
      <c r="A245" s="102" t="s">
        <v>108</v>
      </c>
      <c r="B245" s="10">
        <v>1772.09</v>
      </c>
      <c r="C245" s="10">
        <v>5798.35</v>
      </c>
      <c r="D245" s="10">
        <v>2386.62</v>
      </c>
      <c r="N245" s="10">
        <f t="shared" si="302"/>
        <v>2386.62</v>
      </c>
      <c r="O245" s="10">
        <f t="shared" si="303"/>
        <v>9957.0600000000013</v>
      </c>
      <c r="P245" s="129"/>
      <c r="Q245" s="130">
        <v>0.1013</v>
      </c>
      <c r="R245" s="90">
        <f t="shared" si="304"/>
        <v>0</v>
      </c>
      <c r="S245" s="91">
        <f t="shared" si="305"/>
        <v>2386.62</v>
      </c>
      <c r="T245" s="92">
        <f t="shared" si="306"/>
        <v>2386.62</v>
      </c>
      <c r="U245" s="90">
        <f t="shared" si="307"/>
        <v>0</v>
      </c>
      <c r="V245" s="91">
        <f t="shared" si="308"/>
        <v>241.76460599999999</v>
      </c>
      <c r="W245" s="92">
        <f t="shared" si="309"/>
        <v>241.76460599999999</v>
      </c>
      <c r="X245" s="90">
        <f t="shared" si="310"/>
        <v>0</v>
      </c>
      <c r="Y245" s="91">
        <f t="shared" si="311"/>
        <v>2144.8553939999997</v>
      </c>
      <c r="Z245" s="92">
        <f t="shared" si="312"/>
        <v>2144.8553939999997</v>
      </c>
      <c r="AA245" s="90">
        <f t="shared" si="313"/>
        <v>0</v>
      </c>
      <c r="AB245" s="91">
        <f t="shared" si="314"/>
        <v>9957.0600000000013</v>
      </c>
      <c r="AC245" s="92">
        <f t="shared" si="315"/>
        <v>9957.0600000000013</v>
      </c>
      <c r="AD245" s="90">
        <f t="shared" si="316"/>
        <v>0</v>
      </c>
      <c r="AE245" s="91">
        <f t="shared" si="317"/>
        <v>1008.6501780000001</v>
      </c>
      <c r="AF245" s="92">
        <f t="shared" si="318"/>
        <v>1008.6501780000001</v>
      </c>
      <c r="AG245" s="90">
        <f t="shared" si="319"/>
        <v>0</v>
      </c>
      <c r="AH245" s="91">
        <f t="shared" si="320"/>
        <v>8948.4098220000014</v>
      </c>
      <c r="AI245" s="91">
        <f t="shared" si="321"/>
        <v>8948.4098220000014</v>
      </c>
      <c r="AJ245" s="7" t="s">
        <v>52</v>
      </c>
    </row>
    <row r="246" spans="1:36" outlineLevel="3" x14ac:dyDescent="0.25">
      <c r="A246" s="102" t="s">
        <v>108</v>
      </c>
      <c r="B246" s="10">
        <v>192.1</v>
      </c>
      <c r="C246" s="10">
        <v>1151.0999999999999</v>
      </c>
      <c r="D246" s="10">
        <v>1295.75</v>
      </c>
      <c r="N246" s="10">
        <f t="shared" si="302"/>
        <v>1295.75</v>
      </c>
      <c r="O246" s="10">
        <f t="shared" si="303"/>
        <v>2638.95</v>
      </c>
      <c r="P246" s="129"/>
      <c r="Q246" s="130">
        <v>0.1013</v>
      </c>
      <c r="R246" s="90">
        <f t="shared" si="304"/>
        <v>0</v>
      </c>
      <c r="S246" s="91">
        <f t="shared" si="305"/>
        <v>1295.75</v>
      </c>
      <c r="T246" s="92">
        <f t="shared" si="306"/>
        <v>1295.75</v>
      </c>
      <c r="U246" s="90">
        <f t="shared" si="307"/>
        <v>0</v>
      </c>
      <c r="V246" s="91">
        <f t="shared" si="308"/>
        <v>131.25947500000001</v>
      </c>
      <c r="W246" s="92">
        <f t="shared" si="309"/>
        <v>131.25947500000001</v>
      </c>
      <c r="X246" s="90">
        <f t="shared" si="310"/>
        <v>0</v>
      </c>
      <c r="Y246" s="91">
        <f t="shared" si="311"/>
        <v>1164.4905249999999</v>
      </c>
      <c r="Z246" s="92">
        <f t="shared" si="312"/>
        <v>1164.4905249999999</v>
      </c>
      <c r="AA246" s="90">
        <f t="shared" si="313"/>
        <v>0</v>
      </c>
      <c r="AB246" s="91">
        <f t="shared" si="314"/>
        <v>2638.95</v>
      </c>
      <c r="AC246" s="92">
        <f t="shared" si="315"/>
        <v>2638.95</v>
      </c>
      <c r="AD246" s="90">
        <f t="shared" si="316"/>
        <v>0</v>
      </c>
      <c r="AE246" s="91">
        <f t="shared" si="317"/>
        <v>267.32563499999998</v>
      </c>
      <c r="AF246" s="92">
        <f t="shared" si="318"/>
        <v>267.32563499999998</v>
      </c>
      <c r="AG246" s="90">
        <f t="shared" si="319"/>
        <v>0</v>
      </c>
      <c r="AH246" s="91">
        <f t="shared" si="320"/>
        <v>2371.6243649999997</v>
      </c>
      <c r="AI246" s="91">
        <f t="shared" si="321"/>
        <v>2371.6243649999997</v>
      </c>
      <c r="AJ246" s="7" t="s">
        <v>52</v>
      </c>
    </row>
    <row r="247" spans="1:36" outlineLevel="3" x14ac:dyDescent="0.25">
      <c r="A247" s="102" t="s">
        <v>108</v>
      </c>
      <c r="B247" s="10">
        <v>1432.83</v>
      </c>
      <c r="C247" s="10">
        <v>4526.5600000000004</v>
      </c>
      <c r="D247" s="10">
        <v>649.66</v>
      </c>
      <c r="N247" s="10">
        <f t="shared" si="302"/>
        <v>649.66</v>
      </c>
      <c r="O247" s="10">
        <f t="shared" si="303"/>
        <v>6609.05</v>
      </c>
      <c r="P247" s="129"/>
      <c r="Q247" s="130">
        <v>0.1013</v>
      </c>
      <c r="R247" s="90">
        <f t="shared" si="304"/>
        <v>0</v>
      </c>
      <c r="S247" s="91">
        <f t="shared" si="305"/>
        <v>649.66</v>
      </c>
      <c r="T247" s="92">
        <f t="shared" si="306"/>
        <v>649.66</v>
      </c>
      <c r="U247" s="90">
        <f t="shared" si="307"/>
        <v>0</v>
      </c>
      <c r="V247" s="91">
        <f t="shared" si="308"/>
        <v>65.810558</v>
      </c>
      <c r="W247" s="92">
        <f t="shared" si="309"/>
        <v>65.810558</v>
      </c>
      <c r="X247" s="90">
        <f t="shared" si="310"/>
        <v>0</v>
      </c>
      <c r="Y247" s="91">
        <f t="shared" si="311"/>
        <v>583.84944199999995</v>
      </c>
      <c r="Z247" s="92">
        <f t="shared" si="312"/>
        <v>583.84944199999995</v>
      </c>
      <c r="AA247" s="90">
        <f t="shared" si="313"/>
        <v>0</v>
      </c>
      <c r="AB247" s="91">
        <f t="shared" si="314"/>
        <v>6609.05</v>
      </c>
      <c r="AC247" s="92">
        <f t="shared" si="315"/>
        <v>6609.05</v>
      </c>
      <c r="AD247" s="90">
        <f t="shared" si="316"/>
        <v>0</v>
      </c>
      <c r="AE247" s="91">
        <f t="shared" si="317"/>
        <v>669.49676499999998</v>
      </c>
      <c r="AF247" s="92">
        <f t="shared" si="318"/>
        <v>669.49676499999998</v>
      </c>
      <c r="AG247" s="90">
        <f t="shared" si="319"/>
        <v>0</v>
      </c>
      <c r="AH247" s="91">
        <f t="shared" si="320"/>
        <v>5939.5532350000003</v>
      </c>
      <c r="AI247" s="91">
        <f t="shared" si="321"/>
        <v>5939.5532350000003</v>
      </c>
      <c r="AJ247" s="7" t="s">
        <v>52</v>
      </c>
    </row>
    <row r="248" spans="1:36" outlineLevel="3" x14ac:dyDescent="0.25">
      <c r="A248" s="102" t="s">
        <v>108</v>
      </c>
      <c r="B248" s="10">
        <v>424.13</v>
      </c>
      <c r="C248" s="10">
        <v>3820.39</v>
      </c>
      <c r="D248" s="10">
        <v>472.36</v>
      </c>
      <c r="N248" s="10">
        <f t="shared" si="302"/>
        <v>472.36</v>
      </c>
      <c r="O248" s="10">
        <f t="shared" si="303"/>
        <v>4716.8799999999992</v>
      </c>
      <c r="P248" s="129"/>
      <c r="Q248" s="130">
        <v>0.1013</v>
      </c>
      <c r="R248" s="90">
        <f t="shared" si="304"/>
        <v>0</v>
      </c>
      <c r="S248" s="91">
        <f t="shared" si="305"/>
        <v>472.36</v>
      </c>
      <c r="T248" s="92">
        <f t="shared" si="306"/>
        <v>472.36</v>
      </c>
      <c r="U248" s="90">
        <f t="shared" si="307"/>
        <v>0</v>
      </c>
      <c r="V248" s="91">
        <f t="shared" si="308"/>
        <v>47.850068</v>
      </c>
      <c r="W248" s="92">
        <f t="shared" si="309"/>
        <v>47.850068</v>
      </c>
      <c r="X248" s="90">
        <f t="shared" si="310"/>
        <v>0</v>
      </c>
      <c r="Y248" s="91">
        <f t="shared" si="311"/>
        <v>424.50993199999999</v>
      </c>
      <c r="Z248" s="92">
        <f t="shared" si="312"/>
        <v>424.50993199999999</v>
      </c>
      <c r="AA248" s="90">
        <f t="shared" si="313"/>
        <v>0</v>
      </c>
      <c r="AB248" s="91">
        <f t="shared" si="314"/>
        <v>4716.8799999999992</v>
      </c>
      <c r="AC248" s="92">
        <f t="shared" si="315"/>
        <v>4716.8799999999992</v>
      </c>
      <c r="AD248" s="90">
        <f t="shared" si="316"/>
        <v>0</v>
      </c>
      <c r="AE248" s="91">
        <f t="shared" si="317"/>
        <v>477.81994399999991</v>
      </c>
      <c r="AF248" s="92">
        <f t="shared" si="318"/>
        <v>477.81994399999991</v>
      </c>
      <c r="AG248" s="90">
        <f t="shared" si="319"/>
        <v>0</v>
      </c>
      <c r="AH248" s="91">
        <f t="shared" si="320"/>
        <v>4239.0600559999993</v>
      </c>
      <c r="AI248" s="91">
        <f t="shared" si="321"/>
        <v>4239.0600559999993</v>
      </c>
      <c r="AJ248" s="7" t="s">
        <v>52</v>
      </c>
    </row>
    <row r="249" spans="1:36" outlineLevel="3" x14ac:dyDescent="0.25">
      <c r="A249" s="102" t="s">
        <v>108</v>
      </c>
      <c r="B249" s="10">
        <v>20114.349999999999</v>
      </c>
      <c r="C249" s="10">
        <v>5952.86</v>
      </c>
      <c r="D249" s="10">
        <v>7828.48</v>
      </c>
      <c r="N249" s="10">
        <f t="shared" si="302"/>
        <v>7828.48</v>
      </c>
      <c r="O249" s="10">
        <f t="shared" si="303"/>
        <v>33895.69</v>
      </c>
      <c r="P249" s="129"/>
      <c r="Q249" s="130">
        <v>0.1013</v>
      </c>
      <c r="R249" s="90">
        <f t="shared" si="304"/>
        <v>0</v>
      </c>
      <c r="S249" s="91">
        <f t="shared" si="305"/>
        <v>7828.48</v>
      </c>
      <c r="T249" s="92">
        <f t="shared" si="306"/>
        <v>7828.48</v>
      </c>
      <c r="U249" s="90">
        <f t="shared" si="307"/>
        <v>0</v>
      </c>
      <c r="V249" s="91">
        <f t="shared" si="308"/>
        <v>793.02502399999992</v>
      </c>
      <c r="W249" s="92">
        <f t="shared" si="309"/>
        <v>793.02502399999992</v>
      </c>
      <c r="X249" s="90">
        <f t="shared" si="310"/>
        <v>0</v>
      </c>
      <c r="Y249" s="91">
        <f t="shared" si="311"/>
        <v>7035.454976</v>
      </c>
      <c r="Z249" s="92">
        <f t="shared" si="312"/>
        <v>7035.454976</v>
      </c>
      <c r="AA249" s="90">
        <f t="shared" si="313"/>
        <v>0</v>
      </c>
      <c r="AB249" s="91">
        <f t="shared" si="314"/>
        <v>33895.69</v>
      </c>
      <c r="AC249" s="92">
        <f t="shared" si="315"/>
        <v>33895.69</v>
      </c>
      <c r="AD249" s="90">
        <f t="shared" si="316"/>
        <v>0</v>
      </c>
      <c r="AE249" s="91">
        <f t="shared" si="317"/>
        <v>3433.6333970000001</v>
      </c>
      <c r="AF249" s="92">
        <f t="shared" si="318"/>
        <v>3433.6333970000001</v>
      </c>
      <c r="AG249" s="90">
        <f t="shared" si="319"/>
        <v>0</v>
      </c>
      <c r="AH249" s="91">
        <f t="shared" si="320"/>
        <v>30462.056603000001</v>
      </c>
      <c r="AI249" s="91">
        <f t="shared" si="321"/>
        <v>30462.056603000001</v>
      </c>
      <c r="AJ249" s="7" t="s">
        <v>52</v>
      </c>
    </row>
    <row r="250" spans="1:36" outlineLevel="2" x14ac:dyDescent="0.25">
      <c r="A250" s="102"/>
      <c r="B250" s="108"/>
      <c r="C250" s="108"/>
      <c r="D250" s="108"/>
      <c r="E250" s="101"/>
      <c r="F250" s="101"/>
      <c r="G250" s="101"/>
      <c r="H250" s="101"/>
      <c r="I250" s="101"/>
      <c r="J250" s="101"/>
      <c r="K250" s="101"/>
      <c r="L250" s="101"/>
      <c r="M250" s="101"/>
      <c r="N250" s="108"/>
      <c r="O250" s="108"/>
      <c r="P250" s="129"/>
      <c r="Q250" s="130"/>
      <c r="R250" s="111">
        <f t="shared" ref="R250:Z250" si="322">SUBTOTAL(9,R237:R249)</f>
        <v>0</v>
      </c>
      <c r="S250" s="112">
        <f t="shared" si="322"/>
        <v>124296.23</v>
      </c>
      <c r="T250" s="113">
        <f t="shared" si="322"/>
        <v>124296.23</v>
      </c>
      <c r="U250" s="111">
        <f t="shared" si="322"/>
        <v>0</v>
      </c>
      <c r="V250" s="112">
        <f t="shared" si="322"/>
        <v>12591.208099000001</v>
      </c>
      <c r="W250" s="113">
        <f t="shared" si="322"/>
        <v>12591.208099000001</v>
      </c>
      <c r="X250" s="111">
        <f t="shared" si="322"/>
        <v>0</v>
      </c>
      <c r="Y250" s="112">
        <f t="shared" si="322"/>
        <v>111705.021901</v>
      </c>
      <c r="Z250" s="113">
        <f t="shared" si="322"/>
        <v>111705.021901</v>
      </c>
      <c r="AA250" s="111"/>
      <c r="AB250" s="112"/>
      <c r="AC250" s="113"/>
      <c r="AD250" s="111"/>
      <c r="AE250" s="112"/>
      <c r="AF250" s="113"/>
      <c r="AG250" s="111"/>
      <c r="AH250" s="112"/>
      <c r="AI250" s="112"/>
      <c r="AJ250" s="118" t="s">
        <v>268</v>
      </c>
    </row>
    <row r="251" spans="1:36" outlineLevel="3" x14ac:dyDescent="0.25">
      <c r="A251" s="102" t="s">
        <v>108</v>
      </c>
      <c r="B251" s="10">
        <v>32.9</v>
      </c>
      <c r="C251" s="10">
        <v>327</v>
      </c>
      <c r="D251" s="10">
        <v>69.92</v>
      </c>
      <c r="N251" s="10">
        <f t="shared" ref="N251:N256" si="323">D251</f>
        <v>69.92</v>
      </c>
      <c r="O251" s="10">
        <f t="shared" ref="O251:O256" si="324">SUM(B251:M251)</f>
        <v>429.82</v>
      </c>
      <c r="P251" s="129"/>
      <c r="Q251" s="130">
        <v>0.1086</v>
      </c>
      <c r="R251" s="90">
        <f t="shared" ref="R251:R256" si="325">IF(LEFT(AJ251,6)="Direct",N251,0)</f>
        <v>0</v>
      </c>
      <c r="S251" s="91">
        <f t="shared" ref="S251:S256" si="326">N251-R251</f>
        <v>69.92</v>
      </c>
      <c r="T251" s="92">
        <f t="shared" ref="T251:T256" si="327">R251+S251</f>
        <v>69.92</v>
      </c>
      <c r="U251" s="90">
        <f t="shared" ref="U251:U256" si="328">IF(LEFT(AJ251,9)="direct-wa", N251,0)</f>
        <v>0</v>
      </c>
      <c r="V251" s="91">
        <f t="shared" ref="V251:V256" si="329">IF(AJ251="direct-wa",0,N251*Q251)</f>
        <v>7.5933120000000001</v>
      </c>
      <c r="W251" s="92">
        <f t="shared" ref="W251:W256" si="330">U251+V251</f>
        <v>7.5933120000000001</v>
      </c>
      <c r="X251" s="90">
        <f t="shared" ref="X251:X256" si="331">IF(LEFT(AJ251,9)="direct-or",N251,0)</f>
        <v>0</v>
      </c>
      <c r="Y251" s="91">
        <f t="shared" ref="Y251:Y256" si="332">S251-V251</f>
        <v>62.326688000000004</v>
      </c>
      <c r="Z251" s="92">
        <f t="shared" ref="Z251:Z256" si="333">X251+Y251</f>
        <v>62.326688000000004</v>
      </c>
      <c r="AA251" s="90">
        <f t="shared" ref="AA251:AA256" si="334">IF(LEFT(AJ251,6)="Direct",O251,0)</f>
        <v>0</v>
      </c>
      <c r="AB251" s="91">
        <f t="shared" ref="AB251:AB256" si="335">O251-AA251</f>
        <v>429.82</v>
      </c>
      <c r="AC251" s="92">
        <f t="shared" ref="AC251:AC256" si="336">AA251+AB251</f>
        <v>429.82</v>
      </c>
      <c r="AD251" s="90">
        <f t="shared" ref="AD251:AD256" si="337">IF(LEFT(AJ251,9)="direct-wa", O251,0)</f>
        <v>0</v>
      </c>
      <c r="AE251" s="91">
        <f t="shared" ref="AE251:AE256" si="338">IF(AJ251="direct-wa",0,O251*Q251)</f>
        <v>46.678452</v>
      </c>
      <c r="AF251" s="92">
        <f t="shared" ref="AF251:AF256" si="339">AD251+AE251</f>
        <v>46.678452</v>
      </c>
      <c r="AG251" s="90">
        <f t="shared" ref="AG251:AG256" si="340">IF(LEFT(AJ251,9)="direct-or",O251,0)</f>
        <v>0</v>
      </c>
      <c r="AH251" s="91">
        <f t="shared" ref="AH251:AH256" si="341">AB251-AE251</f>
        <v>383.141548</v>
      </c>
      <c r="AI251" s="91">
        <f t="shared" ref="AI251:AI256" si="342">AG251+AH251</f>
        <v>383.141548</v>
      </c>
      <c r="AJ251" s="7" t="s">
        <v>60</v>
      </c>
    </row>
    <row r="252" spans="1:36" outlineLevel="3" x14ac:dyDescent="0.25">
      <c r="A252" s="102" t="s">
        <v>108</v>
      </c>
      <c r="B252" s="10">
        <v>542.84</v>
      </c>
      <c r="C252" s="10">
        <v>122.14</v>
      </c>
      <c r="D252" s="10">
        <v>42.25</v>
      </c>
      <c r="N252" s="10">
        <f t="shared" si="323"/>
        <v>42.25</v>
      </c>
      <c r="O252" s="10">
        <f t="shared" si="324"/>
        <v>707.23</v>
      </c>
      <c r="P252" s="129"/>
      <c r="Q252" s="130">
        <v>0.1086</v>
      </c>
      <c r="R252" s="90">
        <f t="shared" si="325"/>
        <v>0</v>
      </c>
      <c r="S252" s="91">
        <f t="shared" si="326"/>
        <v>42.25</v>
      </c>
      <c r="T252" s="92">
        <f t="shared" si="327"/>
        <v>42.25</v>
      </c>
      <c r="U252" s="90">
        <f t="shared" si="328"/>
        <v>0</v>
      </c>
      <c r="V252" s="91">
        <f t="shared" si="329"/>
        <v>4.5883500000000002</v>
      </c>
      <c r="W252" s="92">
        <f t="shared" si="330"/>
        <v>4.5883500000000002</v>
      </c>
      <c r="X252" s="90">
        <f t="shared" si="331"/>
        <v>0</v>
      </c>
      <c r="Y252" s="91">
        <f t="shared" si="332"/>
        <v>37.661650000000002</v>
      </c>
      <c r="Z252" s="92">
        <f t="shared" si="333"/>
        <v>37.661650000000002</v>
      </c>
      <c r="AA252" s="90">
        <f t="shared" si="334"/>
        <v>0</v>
      </c>
      <c r="AB252" s="91">
        <f t="shared" si="335"/>
        <v>707.23</v>
      </c>
      <c r="AC252" s="92">
        <f t="shared" si="336"/>
        <v>707.23</v>
      </c>
      <c r="AD252" s="90">
        <f t="shared" si="337"/>
        <v>0</v>
      </c>
      <c r="AE252" s="91">
        <f t="shared" si="338"/>
        <v>76.805177999999998</v>
      </c>
      <c r="AF252" s="92">
        <f t="shared" si="339"/>
        <v>76.805177999999998</v>
      </c>
      <c r="AG252" s="90">
        <f t="shared" si="340"/>
        <v>0</v>
      </c>
      <c r="AH252" s="91">
        <f t="shared" si="341"/>
        <v>630.42482200000006</v>
      </c>
      <c r="AI252" s="91">
        <f t="shared" si="342"/>
        <v>630.42482200000006</v>
      </c>
      <c r="AJ252" s="7" t="s">
        <v>60</v>
      </c>
    </row>
    <row r="253" spans="1:36" outlineLevel="3" x14ac:dyDescent="0.25">
      <c r="A253" s="102" t="s">
        <v>108</v>
      </c>
      <c r="B253" s="10">
        <v>5937.33</v>
      </c>
      <c r="C253" s="10">
        <v>5704.21</v>
      </c>
      <c r="D253" s="10">
        <v>8739.7900000000009</v>
      </c>
      <c r="N253" s="10">
        <f t="shared" si="323"/>
        <v>8739.7900000000009</v>
      </c>
      <c r="O253" s="10">
        <f t="shared" si="324"/>
        <v>20381.330000000002</v>
      </c>
      <c r="P253" s="129"/>
      <c r="Q253" s="130">
        <v>0.1086</v>
      </c>
      <c r="R253" s="90">
        <f t="shared" si="325"/>
        <v>0</v>
      </c>
      <c r="S253" s="91">
        <f t="shared" si="326"/>
        <v>8739.7900000000009</v>
      </c>
      <c r="T253" s="92">
        <f t="shared" si="327"/>
        <v>8739.7900000000009</v>
      </c>
      <c r="U253" s="90">
        <f t="shared" si="328"/>
        <v>0</v>
      </c>
      <c r="V253" s="91">
        <f t="shared" si="329"/>
        <v>949.14119400000016</v>
      </c>
      <c r="W253" s="92">
        <f t="shared" si="330"/>
        <v>949.14119400000016</v>
      </c>
      <c r="X253" s="90">
        <f t="shared" si="331"/>
        <v>0</v>
      </c>
      <c r="Y253" s="91">
        <f t="shared" si="332"/>
        <v>7790.6488060000011</v>
      </c>
      <c r="Z253" s="92">
        <f t="shared" si="333"/>
        <v>7790.6488060000011</v>
      </c>
      <c r="AA253" s="90">
        <f t="shared" si="334"/>
        <v>0</v>
      </c>
      <c r="AB253" s="91">
        <f t="shared" si="335"/>
        <v>20381.330000000002</v>
      </c>
      <c r="AC253" s="92">
        <f t="shared" si="336"/>
        <v>20381.330000000002</v>
      </c>
      <c r="AD253" s="90">
        <f t="shared" si="337"/>
        <v>0</v>
      </c>
      <c r="AE253" s="91">
        <f t="shared" si="338"/>
        <v>2213.4124380000003</v>
      </c>
      <c r="AF253" s="92">
        <f t="shared" si="339"/>
        <v>2213.4124380000003</v>
      </c>
      <c r="AG253" s="90">
        <f t="shared" si="340"/>
        <v>0</v>
      </c>
      <c r="AH253" s="91">
        <f t="shared" si="341"/>
        <v>18167.917562000002</v>
      </c>
      <c r="AI253" s="91">
        <f t="shared" si="342"/>
        <v>18167.917562000002</v>
      </c>
      <c r="AJ253" s="7" t="s">
        <v>60</v>
      </c>
    </row>
    <row r="254" spans="1:36" outlineLevel="3" x14ac:dyDescent="0.25">
      <c r="A254" s="102" t="s">
        <v>108</v>
      </c>
      <c r="B254" s="10">
        <v>1936.31</v>
      </c>
      <c r="C254" s="10">
        <v>275.64</v>
      </c>
      <c r="D254" s="10">
        <v>2660.53</v>
      </c>
      <c r="N254" s="10">
        <f t="shared" si="323"/>
        <v>2660.53</v>
      </c>
      <c r="O254" s="10">
        <f t="shared" si="324"/>
        <v>4872.4799999999996</v>
      </c>
      <c r="P254" s="129"/>
      <c r="Q254" s="130">
        <v>0.1086</v>
      </c>
      <c r="R254" s="90">
        <f t="shared" si="325"/>
        <v>0</v>
      </c>
      <c r="S254" s="91">
        <f t="shared" si="326"/>
        <v>2660.53</v>
      </c>
      <c r="T254" s="92">
        <f t="shared" si="327"/>
        <v>2660.53</v>
      </c>
      <c r="U254" s="90">
        <f t="shared" si="328"/>
        <v>0</v>
      </c>
      <c r="V254" s="91">
        <f t="shared" si="329"/>
        <v>288.933558</v>
      </c>
      <c r="W254" s="92">
        <f t="shared" si="330"/>
        <v>288.933558</v>
      </c>
      <c r="X254" s="90">
        <f t="shared" si="331"/>
        <v>0</v>
      </c>
      <c r="Y254" s="91">
        <f t="shared" si="332"/>
        <v>2371.596442</v>
      </c>
      <c r="Z254" s="92">
        <f t="shared" si="333"/>
        <v>2371.596442</v>
      </c>
      <c r="AA254" s="90">
        <f t="shared" si="334"/>
        <v>0</v>
      </c>
      <c r="AB254" s="91">
        <f t="shared" si="335"/>
        <v>4872.4799999999996</v>
      </c>
      <c r="AC254" s="92">
        <f t="shared" si="336"/>
        <v>4872.4799999999996</v>
      </c>
      <c r="AD254" s="90">
        <f t="shared" si="337"/>
        <v>0</v>
      </c>
      <c r="AE254" s="91">
        <f t="shared" si="338"/>
        <v>529.15132799999992</v>
      </c>
      <c r="AF254" s="92">
        <f t="shared" si="339"/>
        <v>529.15132799999992</v>
      </c>
      <c r="AG254" s="90">
        <f t="shared" si="340"/>
        <v>0</v>
      </c>
      <c r="AH254" s="91">
        <f t="shared" si="341"/>
        <v>4343.3286719999996</v>
      </c>
      <c r="AI254" s="91">
        <f t="shared" si="342"/>
        <v>4343.3286719999996</v>
      </c>
      <c r="AJ254" s="7" t="s">
        <v>60</v>
      </c>
    </row>
    <row r="255" spans="1:36" outlineLevel="3" x14ac:dyDescent="0.25">
      <c r="A255" s="102" t="s">
        <v>108</v>
      </c>
      <c r="B255" s="10">
        <v>26.68</v>
      </c>
      <c r="C255" s="10">
        <v>720.85</v>
      </c>
      <c r="N255" s="10">
        <f t="shared" si="323"/>
        <v>0</v>
      </c>
      <c r="O255" s="10">
        <f t="shared" si="324"/>
        <v>747.53</v>
      </c>
      <c r="P255" s="129"/>
      <c r="Q255" s="130">
        <v>0.1086</v>
      </c>
      <c r="R255" s="90">
        <f t="shared" si="325"/>
        <v>0</v>
      </c>
      <c r="S255" s="91">
        <f t="shared" si="326"/>
        <v>0</v>
      </c>
      <c r="T255" s="92">
        <f t="shared" si="327"/>
        <v>0</v>
      </c>
      <c r="U255" s="90">
        <f t="shared" si="328"/>
        <v>0</v>
      </c>
      <c r="V255" s="91">
        <f t="shared" si="329"/>
        <v>0</v>
      </c>
      <c r="W255" s="92">
        <f t="shared" si="330"/>
        <v>0</v>
      </c>
      <c r="X255" s="90">
        <f t="shared" si="331"/>
        <v>0</v>
      </c>
      <c r="Y255" s="91">
        <f t="shared" si="332"/>
        <v>0</v>
      </c>
      <c r="Z255" s="92">
        <f t="shared" si="333"/>
        <v>0</v>
      </c>
      <c r="AA255" s="90">
        <f t="shared" si="334"/>
        <v>0</v>
      </c>
      <c r="AB255" s="91">
        <f t="shared" si="335"/>
        <v>747.53</v>
      </c>
      <c r="AC255" s="92">
        <f t="shared" si="336"/>
        <v>747.53</v>
      </c>
      <c r="AD255" s="90">
        <f t="shared" si="337"/>
        <v>0</v>
      </c>
      <c r="AE255" s="91">
        <f t="shared" si="338"/>
        <v>81.181758000000002</v>
      </c>
      <c r="AF255" s="92">
        <f t="shared" si="339"/>
        <v>81.181758000000002</v>
      </c>
      <c r="AG255" s="90">
        <f t="shared" si="340"/>
        <v>0</v>
      </c>
      <c r="AH255" s="91">
        <f t="shared" si="341"/>
        <v>666.34824200000003</v>
      </c>
      <c r="AI255" s="91">
        <f t="shared" si="342"/>
        <v>666.34824200000003</v>
      </c>
      <c r="AJ255" s="7" t="s">
        <v>60</v>
      </c>
    </row>
    <row r="256" spans="1:36" outlineLevel="3" x14ac:dyDescent="0.25">
      <c r="A256" s="102" t="s">
        <v>108</v>
      </c>
      <c r="C256" s="10">
        <v>135.71</v>
      </c>
      <c r="N256" s="10">
        <f t="shared" si="323"/>
        <v>0</v>
      </c>
      <c r="O256" s="10">
        <f t="shared" si="324"/>
        <v>135.71</v>
      </c>
      <c r="P256" s="129"/>
      <c r="Q256" s="130">
        <v>0.1086</v>
      </c>
      <c r="R256" s="90">
        <f t="shared" si="325"/>
        <v>0</v>
      </c>
      <c r="S256" s="91">
        <f t="shared" si="326"/>
        <v>0</v>
      </c>
      <c r="T256" s="92">
        <f t="shared" si="327"/>
        <v>0</v>
      </c>
      <c r="U256" s="90">
        <f t="shared" si="328"/>
        <v>0</v>
      </c>
      <c r="V256" s="91">
        <f t="shared" si="329"/>
        <v>0</v>
      </c>
      <c r="W256" s="92">
        <f t="shared" si="330"/>
        <v>0</v>
      </c>
      <c r="X256" s="90">
        <f t="shared" si="331"/>
        <v>0</v>
      </c>
      <c r="Y256" s="91">
        <f t="shared" si="332"/>
        <v>0</v>
      </c>
      <c r="Z256" s="92">
        <f t="shared" si="333"/>
        <v>0</v>
      </c>
      <c r="AA256" s="90">
        <f t="shared" si="334"/>
        <v>0</v>
      </c>
      <c r="AB256" s="91">
        <f t="shared" si="335"/>
        <v>135.71</v>
      </c>
      <c r="AC256" s="92">
        <f t="shared" si="336"/>
        <v>135.71</v>
      </c>
      <c r="AD256" s="90">
        <f t="shared" si="337"/>
        <v>0</v>
      </c>
      <c r="AE256" s="91">
        <f t="shared" si="338"/>
        <v>14.738106000000002</v>
      </c>
      <c r="AF256" s="92">
        <f t="shared" si="339"/>
        <v>14.738106000000002</v>
      </c>
      <c r="AG256" s="90">
        <f t="shared" si="340"/>
        <v>0</v>
      </c>
      <c r="AH256" s="91">
        <f t="shared" si="341"/>
        <v>120.97189400000001</v>
      </c>
      <c r="AI256" s="91">
        <f t="shared" si="342"/>
        <v>120.97189400000001</v>
      </c>
      <c r="AJ256" s="7" t="s">
        <v>64</v>
      </c>
    </row>
    <row r="257" spans="1:36" outlineLevel="2" x14ac:dyDescent="0.25">
      <c r="A257" s="102"/>
      <c r="B257" s="108"/>
      <c r="C257" s="108"/>
      <c r="D257" s="108"/>
      <c r="E257" s="101"/>
      <c r="F257" s="101"/>
      <c r="G257" s="101"/>
      <c r="H257" s="101"/>
      <c r="I257" s="101"/>
      <c r="J257" s="101"/>
      <c r="K257" s="101"/>
      <c r="L257" s="101"/>
      <c r="M257" s="101"/>
      <c r="N257" s="108"/>
      <c r="O257" s="108"/>
      <c r="P257" s="129"/>
      <c r="Q257" s="130"/>
      <c r="R257" s="111">
        <f t="shared" ref="R257:Z257" si="343">SUBTOTAL(9,R251:R256)</f>
        <v>0</v>
      </c>
      <c r="S257" s="112">
        <f t="shared" si="343"/>
        <v>11512.490000000002</v>
      </c>
      <c r="T257" s="113">
        <f t="shared" si="343"/>
        <v>11512.490000000002</v>
      </c>
      <c r="U257" s="111">
        <f t="shared" si="343"/>
        <v>0</v>
      </c>
      <c r="V257" s="112">
        <f t="shared" si="343"/>
        <v>1250.2564140000002</v>
      </c>
      <c r="W257" s="113">
        <f t="shared" si="343"/>
        <v>1250.2564140000002</v>
      </c>
      <c r="X257" s="111">
        <f t="shared" si="343"/>
        <v>0</v>
      </c>
      <c r="Y257" s="112">
        <f t="shared" si="343"/>
        <v>10262.233586000002</v>
      </c>
      <c r="Z257" s="113">
        <f t="shared" si="343"/>
        <v>10262.233586000002</v>
      </c>
      <c r="AA257" s="111"/>
      <c r="AB257" s="112"/>
      <c r="AC257" s="113"/>
      <c r="AD257" s="111"/>
      <c r="AE257" s="112"/>
      <c r="AF257" s="113"/>
      <c r="AG257" s="111"/>
      <c r="AH257" s="112"/>
      <c r="AI257" s="112"/>
      <c r="AJ257" s="118" t="s">
        <v>266</v>
      </c>
    </row>
    <row r="258" spans="1:36" outlineLevel="3" x14ac:dyDescent="0.25">
      <c r="A258" s="102" t="s">
        <v>108</v>
      </c>
      <c r="B258" s="10">
        <v>2411.67</v>
      </c>
      <c r="C258" s="10">
        <v>8632.9599999999991</v>
      </c>
      <c r="D258" s="10">
        <v>1522.39</v>
      </c>
      <c r="N258" s="10">
        <f t="shared" ref="N258:N267" si="344">D258</f>
        <v>1522.39</v>
      </c>
      <c r="O258" s="10">
        <f t="shared" ref="O258:O267" si="345">SUM(B258:M258)</f>
        <v>12567.019999999999</v>
      </c>
      <c r="P258" s="129"/>
      <c r="Q258" s="130">
        <v>0</v>
      </c>
      <c r="R258" s="90">
        <f t="shared" ref="R258:R267" si="346">IF(LEFT(AJ258,6)="Direct",N258,0)</f>
        <v>1522.39</v>
      </c>
      <c r="S258" s="91">
        <f t="shared" ref="S258:S267" si="347">N258-R258</f>
        <v>0</v>
      </c>
      <c r="T258" s="92">
        <f t="shared" ref="T258:T267" si="348">R258+S258</f>
        <v>1522.39</v>
      </c>
      <c r="U258" s="90">
        <f t="shared" ref="U258:U267" si="349">IF(LEFT(AJ258,9)="direct-wa", N258,0)</f>
        <v>0</v>
      </c>
      <c r="V258" s="91">
        <f t="shared" ref="V258:V267" si="350">IF(AJ258="direct-wa",0,N258*Q258)</f>
        <v>0</v>
      </c>
      <c r="W258" s="92">
        <f t="shared" ref="W258:W267" si="351">U258+V258</f>
        <v>0</v>
      </c>
      <c r="X258" s="90">
        <f t="shared" ref="X258:X267" si="352">IF(LEFT(AJ258,9)="direct-or",N258,0)</f>
        <v>1522.39</v>
      </c>
      <c r="Y258" s="91">
        <f t="shared" ref="Y258:Y267" si="353">S258-V258</f>
        <v>0</v>
      </c>
      <c r="Z258" s="92">
        <f t="shared" ref="Z258:Z267" si="354">X258+Y258</f>
        <v>1522.39</v>
      </c>
      <c r="AA258" s="90">
        <f t="shared" ref="AA258:AA267" si="355">IF(LEFT(AJ258,6)="Direct",O258,0)</f>
        <v>12567.019999999999</v>
      </c>
      <c r="AB258" s="91">
        <f t="shared" ref="AB258:AB267" si="356">O258-AA258</f>
        <v>0</v>
      </c>
      <c r="AC258" s="92">
        <f t="shared" ref="AC258:AC267" si="357">AA258+AB258</f>
        <v>12567.019999999999</v>
      </c>
      <c r="AD258" s="90">
        <f t="shared" ref="AD258:AD267" si="358">IF(LEFT(AJ258,9)="direct-wa", O258,0)</f>
        <v>0</v>
      </c>
      <c r="AE258" s="91">
        <f t="shared" ref="AE258:AE267" si="359">IF(AJ258="direct-wa",0,O258*Q258)</f>
        <v>0</v>
      </c>
      <c r="AF258" s="92">
        <f t="shared" ref="AF258:AF267" si="360">AD258+AE258</f>
        <v>0</v>
      </c>
      <c r="AG258" s="90">
        <f t="shared" ref="AG258:AG267" si="361">IF(LEFT(AJ258,9)="direct-or",O258,0)</f>
        <v>12567.019999999999</v>
      </c>
      <c r="AH258" s="91">
        <f t="shared" ref="AH258:AH267" si="362">AB258-AE258</f>
        <v>0</v>
      </c>
      <c r="AI258" s="91">
        <f t="shared" ref="AI258:AI267" si="363">AG258+AH258</f>
        <v>12567.019999999999</v>
      </c>
      <c r="AJ258" s="7" t="s">
        <v>61</v>
      </c>
    </row>
    <row r="259" spans="1:36" outlineLevel="3" x14ac:dyDescent="0.25">
      <c r="A259" s="102" t="s">
        <v>108</v>
      </c>
      <c r="B259" s="10">
        <v>71.94</v>
      </c>
      <c r="C259" s="10">
        <v>0</v>
      </c>
      <c r="N259" s="10">
        <f t="shared" si="344"/>
        <v>0</v>
      </c>
      <c r="O259" s="10">
        <f t="shared" si="345"/>
        <v>71.94</v>
      </c>
      <c r="P259" s="129"/>
      <c r="Q259" s="130">
        <v>0</v>
      </c>
      <c r="R259" s="90">
        <f t="shared" si="346"/>
        <v>0</v>
      </c>
      <c r="S259" s="91">
        <f t="shared" si="347"/>
        <v>0</v>
      </c>
      <c r="T259" s="92">
        <f t="shared" si="348"/>
        <v>0</v>
      </c>
      <c r="U259" s="90">
        <f t="shared" si="349"/>
        <v>0</v>
      </c>
      <c r="V259" s="91">
        <f t="shared" si="350"/>
        <v>0</v>
      </c>
      <c r="W259" s="92">
        <f t="shared" si="351"/>
        <v>0</v>
      </c>
      <c r="X259" s="90">
        <f t="shared" si="352"/>
        <v>0</v>
      </c>
      <c r="Y259" s="91">
        <f t="shared" si="353"/>
        <v>0</v>
      </c>
      <c r="Z259" s="92">
        <f t="shared" si="354"/>
        <v>0</v>
      </c>
      <c r="AA259" s="90">
        <f t="shared" si="355"/>
        <v>71.94</v>
      </c>
      <c r="AB259" s="91">
        <f t="shared" si="356"/>
        <v>0</v>
      </c>
      <c r="AC259" s="92">
        <f t="shared" si="357"/>
        <v>71.94</v>
      </c>
      <c r="AD259" s="90">
        <f t="shared" si="358"/>
        <v>0</v>
      </c>
      <c r="AE259" s="91">
        <f t="shared" si="359"/>
        <v>0</v>
      </c>
      <c r="AF259" s="92">
        <f t="shared" si="360"/>
        <v>0</v>
      </c>
      <c r="AG259" s="90">
        <f t="shared" si="361"/>
        <v>71.94</v>
      </c>
      <c r="AH259" s="91">
        <f t="shared" si="362"/>
        <v>0</v>
      </c>
      <c r="AI259" s="91">
        <f t="shared" si="363"/>
        <v>71.94</v>
      </c>
      <c r="AJ259" s="7" t="s">
        <v>61</v>
      </c>
    </row>
    <row r="260" spans="1:36" outlineLevel="3" x14ac:dyDescent="0.25">
      <c r="A260" s="102" t="s">
        <v>108</v>
      </c>
      <c r="B260" s="10">
        <v>876.17</v>
      </c>
      <c r="C260" s="10">
        <v>4172.16</v>
      </c>
      <c r="D260" s="10">
        <v>542.84</v>
      </c>
      <c r="N260" s="10">
        <f t="shared" si="344"/>
        <v>542.84</v>
      </c>
      <c r="O260" s="10">
        <f t="shared" si="345"/>
        <v>5591.17</v>
      </c>
      <c r="P260" s="129"/>
      <c r="Q260" s="130">
        <v>0</v>
      </c>
      <c r="R260" s="90">
        <f t="shared" si="346"/>
        <v>542.84</v>
      </c>
      <c r="S260" s="91">
        <f t="shared" si="347"/>
        <v>0</v>
      </c>
      <c r="T260" s="92">
        <f t="shared" si="348"/>
        <v>542.84</v>
      </c>
      <c r="U260" s="90">
        <f t="shared" si="349"/>
        <v>0</v>
      </c>
      <c r="V260" s="91">
        <f t="shared" si="350"/>
        <v>0</v>
      </c>
      <c r="W260" s="92">
        <f t="shared" si="351"/>
        <v>0</v>
      </c>
      <c r="X260" s="90">
        <f t="shared" si="352"/>
        <v>542.84</v>
      </c>
      <c r="Y260" s="91">
        <f t="shared" si="353"/>
        <v>0</v>
      </c>
      <c r="Z260" s="92">
        <f t="shared" si="354"/>
        <v>542.84</v>
      </c>
      <c r="AA260" s="90">
        <f t="shared" si="355"/>
        <v>5591.17</v>
      </c>
      <c r="AB260" s="91">
        <f t="shared" si="356"/>
        <v>0</v>
      </c>
      <c r="AC260" s="92">
        <f t="shared" si="357"/>
        <v>5591.17</v>
      </c>
      <c r="AD260" s="90">
        <f t="shared" si="358"/>
        <v>0</v>
      </c>
      <c r="AE260" s="91">
        <f t="shared" si="359"/>
        <v>0</v>
      </c>
      <c r="AF260" s="92">
        <f t="shared" si="360"/>
        <v>0</v>
      </c>
      <c r="AG260" s="90">
        <f t="shared" si="361"/>
        <v>5591.17</v>
      </c>
      <c r="AH260" s="91">
        <f t="shared" si="362"/>
        <v>0</v>
      </c>
      <c r="AI260" s="91">
        <f t="shared" si="363"/>
        <v>5591.17</v>
      </c>
      <c r="AJ260" s="7" t="s">
        <v>61</v>
      </c>
    </row>
    <row r="261" spans="1:36" outlineLevel="3" x14ac:dyDescent="0.25">
      <c r="A261" s="102" t="s">
        <v>108</v>
      </c>
      <c r="B261" s="10">
        <v>1335.26</v>
      </c>
      <c r="C261" s="10">
        <v>1043.4000000000001</v>
      </c>
      <c r="D261" s="10">
        <v>2008.51</v>
      </c>
      <c r="N261" s="10">
        <f t="shared" si="344"/>
        <v>2008.51</v>
      </c>
      <c r="O261" s="10">
        <f t="shared" si="345"/>
        <v>4387.17</v>
      </c>
      <c r="P261" s="129"/>
      <c r="Q261" s="130">
        <v>0</v>
      </c>
      <c r="R261" s="90">
        <f t="shared" si="346"/>
        <v>2008.51</v>
      </c>
      <c r="S261" s="91">
        <f t="shared" si="347"/>
        <v>0</v>
      </c>
      <c r="T261" s="92">
        <f t="shared" si="348"/>
        <v>2008.51</v>
      </c>
      <c r="U261" s="90">
        <f t="shared" si="349"/>
        <v>0</v>
      </c>
      <c r="V261" s="91">
        <f t="shared" si="350"/>
        <v>0</v>
      </c>
      <c r="W261" s="92">
        <f t="shared" si="351"/>
        <v>0</v>
      </c>
      <c r="X261" s="90">
        <f t="shared" si="352"/>
        <v>2008.51</v>
      </c>
      <c r="Y261" s="91">
        <f t="shared" si="353"/>
        <v>0</v>
      </c>
      <c r="Z261" s="92">
        <f t="shared" si="354"/>
        <v>2008.51</v>
      </c>
      <c r="AA261" s="90">
        <f t="shared" si="355"/>
        <v>4387.17</v>
      </c>
      <c r="AB261" s="91">
        <f t="shared" si="356"/>
        <v>0</v>
      </c>
      <c r="AC261" s="92">
        <f t="shared" si="357"/>
        <v>4387.17</v>
      </c>
      <c r="AD261" s="90">
        <f t="shared" si="358"/>
        <v>0</v>
      </c>
      <c r="AE261" s="91">
        <f t="shared" si="359"/>
        <v>0</v>
      </c>
      <c r="AF261" s="92">
        <f t="shared" si="360"/>
        <v>0</v>
      </c>
      <c r="AG261" s="90">
        <f t="shared" si="361"/>
        <v>4387.17</v>
      </c>
      <c r="AH261" s="91">
        <f t="shared" si="362"/>
        <v>0</v>
      </c>
      <c r="AI261" s="91">
        <f t="shared" si="363"/>
        <v>4387.17</v>
      </c>
      <c r="AJ261" s="7" t="s">
        <v>61</v>
      </c>
    </row>
    <row r="262" spans="1:36" outlineLevel="3" x14ac:dyDescent="0.25">
      <c r="A262" s="102" t="s">
        <v>108</v>
      </c>
      <c r="B262" s="10">
        <v>4362.34</v>
      </c>
      <c r="C262" s="10">
        <v>3333.44</v>
      </c>
      <c r="D262" s="10">
        <v>3726.5</v>
      </c>
      <c r="N262" s="10">
        <f t="shared" si="344"/>
        <v>3726.5</v>
      </c>
      <c r="O262" s="10">
        <f t="shared" si="345"/>
        <v>11422.28</v>
      </c>
      <c r="P262" s="129"/>
      <c r="Q262" s="130">
        <v>0</v>
      </c>
      <c r="R262" s="90">
        <f t="shared" si="346"/>
        <v>3726.5</v>
      </c>
      <c r="S262" s="91">
        <f t="shared" si="347"/>
        <v>0</v>
      </c>
      <c r="T262" s="92">
        <f t="shared" si="348"/>
        <v>3726.5</v>
      </c>
      <c r="U262" s="90">
        <f t="shared" si="349"/>
        <v>0</v>
      </c>
      <c r="V262" s="91">
        <f t="shared" si="350"/>
        <v>0</v>
      </c>
      <c r="W262" s="92">
        <f t="shared" si="351"/>
        <v>0</v>
      </c>
      <c r="X262" s="90">
        <f t="shared" si="352"/>
        <v>3726.5</v>
      </c>
      <c r="Y262" s="91">
        <f t="shared" si="353"/>
        <v>0</v>
      </c>
      <c r="Z262" s="92">
        <f t="shared" si="354"/>
        <v>3726.5</v>
      </c>
      <c r="AA262" s="90">
        <f t="shared" si="355"/>
        <v>11422.28</v>
      </c>
      <c r="AB262" s="91">
        <f t="shared" si="356"/>
        <v>0</v>
      </c>
      <c r="AC262" s="92">
        <f t="shared" si="357"/>
        <v>11422.28</v>
      </c>
      <c r="AD262" s="90">
        <f t="shared" si="358"/>
        <v>0</v>
      </c>
      <c r="AE262" s="91">
        <f t="shared" si="359"/>
        <v>0</v>
      </c>
      <c r="AF262" s="92">
        <f t="shared" si="360"/>
        <v>0</v>
      </c>
      <c r="AG262" s="90">
        <f t="shared" si="361"/>
        <v>11422.28</v>
      </c>
      <c r="AH262" s="91">
        <f t="shared" si="362"/>
        <v>0</v>
      </c>
      <c r="AI262" s="91">
        <f t="shared" si="363"/>
        <v>11422.28</v>
      </c>
      <c r="AJ262" s="7" t="s">
        <v>61</v>
      </c>
    </row>
    <row r="263" spans="1:36" outlineLevel="3" x14ac:dyDescent="0.25">
      <c r="A263" s="102" t="s">
        <v>108</v>
      </c>
      <c r="B263" s="10">
        <v>2714.95</v>
      </c>
      <c r="C263" s="10">
        <v>5150.2299999999996</v>
      </c>
      <c r="D263" s="10">
        <v>1882.68</v>
      </c>
      <c r="N263" s="10">
        <f t="shared" si="344"/>
        <v>1882.68</v>
      </c>
      <c r="O263" s="10">
        <f t="shared" si="345"/>
        <v>9747.8599999999988</v>
      </c>
      <c r="P263" s="129"/>
      <c r="Q263" s="130">
        <v>0</v>
      </c>
      <c r="R263" s="90">
        <f t="shared" si="346"/>
        <v>1882.68</v>
      </c>
      <c r="S263" s="91">
        <f t="shared" si="347"/>
        <v>0</v>
      </c>
      <c r="T263" s="92">
        <f t="shared" si="348"/>
        <v>1882.68</v>
      </c>
      <c r="U263" s="90">
        <f t="shared" si="349"/>
        <v>0</v>
      </c>
      <c r="V263" s="91">
        <f t="shared" si="350"/>
        <v>0</v>
      </c>
      <c r="W263" s="92">
        <f t="shared" si="351"/>
        <v>0</v>
      </c>
      <c r="X263" s="90">
        <f t="shared" si="352"/>
        <v>1882.68</v>
      </c>
      <c r="Y263" s="91">
        <f t="shared" si="353"/>
        <v>0</v>
      </c>
      <c r="Z263" s="92">
        <f t="shared" si="354"/>
        <v>1882.68</v>
      </c>
      <c r="AA263" s="90">
        <f t="shared" si="355"/>
        <v>9747.8599999999988</v>
      </c>
      <c r="AB263" s="91">
        <f t="shared" si="356"/>
        <v>0</v>
      </c>
      <c r="AC263" s="92">
        <f t="shared" si="357"/>
        <v>9747.8599999999988</v>
      </c>
      <c r="AD263" s="90">
        <f t="shared" si="358"/>
        <v>0</v>
      </c>
      <c r="AE263" s="91">
        <f t="shared" si="359"/>
        <v>0</v>
      </c>
      <c r="AF263" s="92">
        <f t="shared" si="360"/>
        <v>0</v>
      </c>
      <c r="AG263" s="90">
        <f t="shared" si="361"/>
        <v>9747.8599999999988</v>
      </c>
      <c r="AH263" s="91">
        <f t="shared" si="362"/>
        <v>0</v>
      </c>
      <c r="AI263" s="91">
        <f t="shared" si="363"/>
        <v>9747.8599999999988</v>
      </c>
      <c r="AJ263" s="7" t="s">
        <v>61</v>
      </c>
    </row>
    <row r="264" spans="1:36" outlineLevel="3" x14ac:dyDescent="0.25">
      <c r="A264" s="102" t="s">
        <v>108</v>
      </c>
      <c r="B264" s="10">
        <v>76.25</v>
      </c>
      <c r="C264" s="10">
        <v>1394.94</v>
      </c>
      <c r="D264" s="10">
        <v>2075.17</v>
      </c>
      <c r="N264" s="10">
        <f t="shared" si="344"/>
        <v>2075.17</v>
      </c>
      <c r="O264" s="10">
        <f t="shared" si="345"/>
        <v>3546.36</v>
      </c>
      <c r="P264" s="129"/>
      <c r="Q264" s="130">
        <v>0</v>
      </c>
      <c r="R264" s="90">
        <f t="shared" si="346"/>
        <v>2075.17</v>
      </c>
      <c r="S264" s="91">
        <f t="shared" si="347"/>
        <v>0</v>
      </c>
      <c r="T264" s="92">
        <f t="shared" si="348"/>
        <v>2075.17</v>
      </c>
      <c r="U264" s="90">
        <f t="shared" si="349"/>
        <v>0</v>
      </c>
      <c r="V264" s="91">
        <f t="shared" si="350"/>
        <v>0</v>
      </c>
      <c r="W264" s="92">
        <f t="shared" si="351"/>
        <v>0</v>
      </c>
      <c r="X264" s="90">
        <f t="shared" si="352"/>
        <v>2075.17</v>
      </c>
      <c r="Y264" s="91">
        <f t="shared" si="353"/>
        <v>0</v>
      </c>
      <c r="Z264" s="92">
        <f t="shared" si="354"/>
        <v>2075.17</v>
      </c>
      <c r="AA264" s="90">
        <f t="shared" si="355"/>
        <v>3546.36</v>
      </c>
      <c r="AB264" s="91">
        <f t="shared" si="356"/>
        <v>0</v>
      </c>
      <c r="AC264" s="92">
        <f t="shared" si="357"/>
        <v>3546.36</v>
      </c>
      <c r="AD264" s="90">
        <f t="shared" si="358"/>
        <v>0</v>
      </c>
      <c r="AE264" s="91">
        <f t="shared" si="359"/>
        <v>0</v>
      </c>
      <c r="AF264" s="92">
        <f t="shared" si="360"/>
        <v>0</v>
      </c>
      <c r="AG264" s="90">
        <f t="shared" si="361"/>
        <v>3546.36</v>
      </c>
      <c r="AH264" s="91">
        <f t="shared" si="362"/>
        <v>0</v>
      </c>
      <c r="AI264" s="91">
        <f t="shared" si="363"/>
        <v>3546.36</v>
      </c>
      <c r="AJ264" s="7" t="s">
        <v>61</v>
      </c>
    </row>
    <row r="265" spans="1:36" outlineLevel="3" x14ac:dyDescent="0.25">
      <c r="A265" s="102" t="s">
        <v>108</v>
      </c>
      <c r="B265" s="10">
        <v>1569.3</v>
      </c>
      <c r="C265" s="10">
        <v>1515.03</v>
      </c>
      <c r="D265" s="10">
        <v>1875.61</v>
      </c>
      <c r="N265" s="10">
        <f t="shared" si="344"/>
        <v>1875.61</v>
      </c>
      <c r="O265" s="10">
        <f t="shared" si="345"/>
        <v>4959.9399999999996</v>
      </c>
      <c r="P265" s="129"/>
      <c r="Q265" s="130">
        <v>0</v>
      </c>
      <c r="R265" s="90">
        <f t="shared" si="346"/>
        <v>1875.61</v>
      </c>
      <c r="S265" s="91">
        <f t="shared" si="347"/>
        <v>0</v>
      </c>
      <c r="T265" s="92">
        <f t="shared" si="348"/>
        <v>1875.61</v>
      </c>
      <c r="U265" s="90">
        <f t="shared" si="349"/>
        <v>0</v>
      </c>
      <c r="V265" s="91">
        <f t="shared" si="350"/>
        <v>0</v>
      </c>
      <c r="W265" s="92">
        <f t="shared" si="351"/>
        <v>0</v>
      </c>
      <c r="X265" s="90">
        <f t="shared" si="352"/>
        <v>1875.61</v>
      </c>
      <c r="Y265" s="91">
        <f t="shared" si="353"/>
        <v>0</v>
      </c>
      <c r="Z265" s="92">
        <f t="shared" si="354"/>
        <v>1875.61</v>
      </c>
      <c r="AA265" s="90">
        <f t="shared" si="355"/>
        <v>4959.9399999999996</v>
      </c>
      <c r="AB265" s="91">
        <f t="shared" si="356"/>
        <v>0</v>
      </c>
      <c r="AC265" s="92">
        <f t="shared" si="357"/>
        <v>4959.9399999999996</v>
      </c>
      <c r="AD265" s="90">
        <f t="shared" si="358"/>
        <v>0</v>
      </c>
      <c r="AE265" s="91">
        <f t="shared" si="359"/>
        <v>0</v>
      </c>
      <c r="AF265" s="92">
        <f t="shared" si="360"/>
        <v>0</v>
      </c>
      <c r="AG265" s="90">
        <f t="shared" si="361"/>
        <v>4959.9399999999996</v>
      </c>
      <c r="AH265" s="91">
        <f t="shared" si="362"/>
        <v>0</v>
      </c>
      <c r="AI265" s="91">
        <f t="shared" si="363"/>
        <v>4959.9399999999996</v>
      </c>
      <c r="AJ265" s="7" t="s">
        <v>61</v>
      </c>
    </row>
    <row r="266" spans="1:36" outlineLevel="3" x14ac:dyDescent="0.25">
      <c r="A266" s="102" t="s">
        <v>108</v>
      </c>
      <c r="B266" s="10">
        <v>1508.97</v>
      </c>
      <c r="C266" s="10">
        <v>19115.55</v>
      </c>
      <c r="D266" s="10">
        <v>5595.16</v>
      </c>
      <c r="N266" s="10">
        <f t="shared" si="344"/>
        <v>5595.16</v>
      </c>
      <c r="O266" s="10">
        <f t="shared" si="345"/>
        <v>26219.68</v>
      </c>
      <c r="P266" s="129"/>
      <c r="Q266" s="130">
        <v>0</v>
      </c>
      <c r="R266" s="90">
        <f t="shared" si="346"/>
        <v>5595.16</v>
      </c>
      <c r="S266" s="91">
        <f t="shared" si="347"/>
        <v>0</v>
      </c>
      <c r="T266" s="92">
        <f t="shared" si="348"/>
        <v>5595.16</v>
      </c>
      <c r="U266" s="90">
        <f t="shared" si="349"/>
        <v>0</v>
      </c>
      <c r="V266" s="91">
        <f t="shared" si="350"/>
        <v>0</v>
      </c>
      <c r="W266" s="92">
        <f t="shared" si="351"/>
        <v>0</v>
      </c>
      <c r="X266" s="90">
        <f t="shared" si="352"/>
        <v>5595.16</v>
      </c>
      <c r="Y266" s="91">
        <f t="shared" si="353"/>
        <v>0</v>
      </c>
      <c r="Z266" s="92">
        <f t="shared" si="354"/>
        <v>5595.16</v>
      </c>
      <c r="AA266" s="90">
        <f t="shared" si="355"/>
        <v>26219.68</v>
      </c>
      <c r="AB266" s="91">
        <f t="shared" si="356"/>
        <v>0</v>
      </c>
      <c r="AC266" s="92">
        <f t="shared" si="357"/>
        <v>26219.68</v>
      </c>
      <c r="AD266" s="90">
        <f t="shared" si="358"/>
        <v>0</v>
      </c>
      <c r="AE266" s="91">
        <f t="shared" si="359"/>
        <v>0</v>
      </c>
      <c r="AF266" s="92">
        <f t="shared" si="360"/>
        <v>0</v>
      </c>
      <c r="AG266" s="90">
        <f t="shared" si="361"/>
        <v>26219.68</v>
      </c>
      <c r="AH266" s="91">
        <f t="shared" si="362"/>
        <v>0</v>
      </c>
      <c r="AI266" s="91">
        <f t="shared" si="363"/>
        <v>26219.68</v>
      </c>
      <c r="AJ266" s="7" t="s">
        <v>61</v>
      </c>
    </row>
    <row r="267" spans="1:36" outlineLevel="3" x14ac:dyDescent="0.25">
      <c r="A267" s="102" t="s">
        <v>108</v>
      </c>
      <c r="B267" s="10">
        <v>747.66</v>
      </c>
      <c r="C267" s="10">
        <v>180.92</v>
      </c>
      <c r="N267" s="10">
        <f t="shared" si="344"/>
        <v>0</v>
      </c>
      <c r="O267" s="10">
        <f t="shared" si="345"/>
        <v>928.57999999999993</v>
      </c>
      <c r="P267" s="129"/>
      <c r="Q267" s="130">
        <v>0</v>
      </c>
      <c r="R267" s="90">
        <f t="shared" si="346"/>
        <v>0</v>
      </c>
      <c r="S267" s="91">
        <f t="shared" si="347"/>
        <v>0</v>
      </c>
      <c r="T267" s="92">
        <f t="shared" si="348"/>
        <v>0</v>
      </c>
      <c r="U267" s="90">
        <f t="shared" si="349"/>
        <v>0</v>
      </c>
      <c r="V267" s="91">
        <f t="shared" si="350"/>
        <v>0</v>
      </c>
      <c r="W267" s="92">
        <f t="shared" si="351"/>
        <v>0</v>
      </c>
      <c r="X267" s="90">
        <f t="shared" si="352"/>
        <v>0</v>
      </c>
      <c r="Y267" s="91">
        <f t="shared" si="353"/>
        <v>0</v>
      </c>
      <c r="Z267" s="92">
        <f t="shared" si="354"/>
        <v>0</v>
      </c>
      <c r="AA267" s="90">
        <f t="shared" si="355"/>
        <v>928.57999999999993</v>
      </c>
      <c r="AB267" s="91">
        <f t="shared" si="356"/>
        <v>0</v>
      </c>
      <c r="AC267" s="92">
        <f t="shared" si="357"/>
        <v>928.57999999999993</v>
      </c>
      <c r="AD267" s="90">
        <f t="shared" si="358"/>
        <v>0</v>
      </c>
      <c r="AE267" s="91">
        <f t="shared" si="359"/>
        <v>0</v>
      </c>
      <c r="AF267" s="92">
        <f t="shared" si="360"/>
        <v>0</v>
      </c>
      <c r="AG267" s="90">
        <f t="shared" si="361"/>
        <v>928.57999999999993</v>
      </c>
      <c r="AH267" s="91">
        <f t="shared" si="362"/>
        <v>0</v>
      </c>
      <c r="AI267" s="91">
        <f t="shared" si="363"/>
        <v>928.57999999999993</v>
      </c>
      <c r="AJ267" s="7" t="s">
        <v>61</v>
      </c>
    </row>
    <row r="268" spans="1:36" outlineLevel="2" x14ac:dyDescent="0.25">
      <c r="A268" s="102"/>
      <c r="B268" s="108"/>
      <c r="C268" s="108"/>
      <c r="D268" s="108"/>
      <c r="E268" s="101"/>
      <c r="F268" s="101"/>
      <c r="G268" s="101"/>
      <c r="H268" s="101"/>
      <c r="I268" s="101"/>
      <c r="J268" s="101"/>
      <c r="K268" s="101"/>
      <c r="L268" s="101"/>
      <c r="M268" s="101"/>
      <c r="N268" s="108"/>
      <c r="O268" s="108"/>
      <c r="P268" s="129"/>
      <c r="Q268" s="130"/>
      <c r="R268" s="111">
        <f t="shared" ref="R268:Z268" si="364">SUBTOTAL(9,R258:R267)</f>
        <v>19228.86</v>
      </c>
      <c r="S268" s="112">
        <f t="shared" si="364"/>
        <v>0</v>
      </c>
      <c r="T268" s="113">
        <f t="shared" si="364"/>
        <v>19228.86</v>
      </c>
      <c r="U268" s="111">
        <f t="shared" si="364"/>
        <v>0</v>
      </c>
      <c r="V268" s="112">
        <f t="shared" si="364"/>
        <v>0</v>
      </c>
      <c r="W268" s="113">
        <f t="shared" si="364"/>
        <v>0</v>
      </c>
      <c r="X268" s="111">
        <f t="shared" si="364"/>
        <v>19228.86</v>
      </c>
      <c r="Y268" s="112">
        <f t="shared" si="364"/>
        <v>0</v>
      </c>
      <c r="Z268" s="113">
        <f t="shared" si="364"/>
        <v>19228.86</v>
      </c>
      <c r="AA268" s="111"/>
      <c r="AB268" s="112"/>
      <c r="AC268" s="113"/>
      <c r="AD268" s="111"/>
      <c r="AE268" s="112"/>
      <c r="AF268" s="113"/>
      <c r="AG268" s="111"/>
      <c r="AH268" s="112"/>
      <c r="AI268" s="112"/>
      <c r="AJ268" s="118" t="s">
        <v>267</v>
      </c>
    </row>
    <row r="269" spans="1:36" outlineLevel="3" x14ac:dyDescent="0.25">
      <c r="A269" s="102" t="s">
        <v>108</v>
      </c>
      <c r="C269" s="10">
        <v>723.92</v>
      </c>
      <c r="D269" s="10">
        <v>592.32000000000005</v>
      </c>
      <c r="N269" s="10">
        <f t="shared" ref="N269:N282" si="365">D269</f>
        <v>592.32000000000005</v>
      </c>
      <c r="O269" s="10">
        <f t="shared" ref="O269:O282" si="366">SUM(B269:M269)</f>
        <v>1316.24</v>
      </c>
      <c r="P269" s="129"/>
      <c r="Q269" s="130">
        <v>1</v>
      </c>
      <c r="R269" s="90">
        <f t="shared" ref="R269:R282" si="367">IF(LEFT(AJ269,6)="Direct",N269,0)</f>
        <v>592.32000000000005</v>
      </c>
      <c r="S269" s="91">
        <f t="shared" ref="S269:S282" si="368">N269-R269</f>
        <v>0</v>
      </c>
      <c r="T269" s="92">
        <f t="shared" ref="T269:T282" si="369">R269+S269</f>
        <v>592.32000000000005</v>
      </c>
      <c r="U269" s="90">
        <f t="shared" ref="U269:U282" si="370">IF(LEFT(AJ269,9)="direct-wa", N269,0)</f>
        <v>592.32000000000005</v>
      </c>
      <c r="V269" s="91">
        <f t="shared" ref="V269:V282" si="371">IF(AJ269="direct-wa",0,N269*Q269)</f>
        <v>0</v>
      </c>
      <c r="W269" s="92">
        <f t="shared" ref="W269:W282" si="372">U269+V269</f>
        <v>592.32000000000005</v>
      </c>
      <c r="X269" s="90">
        <f t="shared" ref="X269:X282" si="373">IF(LEFT(AJ269,9)="direct-or",N269,0)</f>
        <v>0</v>
      </c>
      <c r="Y269" s="91">
        <f t="shared" ref="Y269:Y282" si="374">S269-V269</f>
        <v>0</v>
      </c>
      <c r="Z269" s="92">
        <f t="shared" ref="Z269:Z282" si="375">X269+Y269</f>
        <v>0</v>
      </c>
      <c r="AA269" s="90">
        <f t="shared" ref="AA269:AA282" si="376">IF(LEFT(AJ269,6)="Direct",O269,0)</f>
        <v>1316.24</v>
      </c>
      <c r="AB269" s="91">
        <f t="shared" ref="AB269:AB282" si="377">O269-AA269</f>
        <v>0</v>
      </c>
      <c r="AC269" s="92">
        <f t="shared" ref="AC269:AC282" si="378">AA269+AB269</f>
        <v>1316.24</v>
      </c>
      <c r="AD269" s="90">
        <f t="shared" ref="AD269:AD282" si="379">IF(LEFT(AJ269,9)="direct-wa", O269,0)</f>
        <v>1316.24</v>
      </c>
      <c r="AE269" s="91">
        <f t="shared" ref="AE269:AE282" si="380">IF(AJ269="direct-wa",0,O269*Q269)</f>
        <v>0</v>
      </c>
      <c r="AF269" s="92">
        <f t="shared" ref="AF269:AF282" si="381">AD269+AE269</f>
        <v>1316.24</v>
      </c>
      <c r="AG269" s="90">
        <f t="shared" ref="AG269:AG282" si="382">IF(LEFT(AJ269,9)="direct-or",O269,0)</f>
        <v>0</v>
      </c>
      <c r="AH269" s="91">
        <f t="shared" ref="AH269:AH282" si="383">AB269-AE269</f>
        <v>0</v>
      </c>
      <c r="AI269" s="91">
        <f t="shared" ref="AI269:AI282" si="384">AG269+AH269</f>
        <v>0</v>
      </c>
      <c r="AJ269" s="7" t="s">
        <v>65</v>
      </c>
    </row>
    <row r="270" spans="1:36" outlineLevel="3" x14ac:dyDescent="0.25">
      <c r="A270" s="102" t="s">
        <v>108</v>
      </c>
      <c r="C270" s="10">
        <v>559.19000000000005</v>
      </c>
      <c r="N270" s="10">
        <f t="shared" si="365"/>
        <v>0</v>
      </c>
      <c r="O270" s="10">
        <f t="shared" si="366"/>
        <v>559.19000000000005</v>
      </c>
      <c r="P270" s="129"/>
      <c r="Q270" s="130">
        <v>1</v>
      </c>
      <c r="R270" s="90">
        <f t="shared" si="367"/>
        <v>0</v>
      </c>
      <c r="S270" s="91">
        <f t="shared" si="368"/>
        <v>0</v>
      </c>
      <c r="T270" s="92">
        <f t="shared" si="369"/>
        <v>0</v>
      </c>
      <c r="U270" s="90">
        <f t="shared" si="370"/>
        <v>0</v>
      </c>
      <c r="V270" s="91">
        <f t="shared" si="371"/>
        <v>0</v>
      </c>
      <c r="W270" s="92">
        <f t="shared" si="372"/>
        <v>0</v>
      </c>
      <c r="X270" s="90">
        <f t="shared" si="373"/>
        <v>0</v>
      </c>
      <c r="Y270" s="91">
        <f t="shared" si="374"/>
        <v>0</v>
      </c>
      <c r="Z270" s="92">
        <f t="shared" si="375"/>
        <v>0</v>
      </c>
      <c r="AA270" s="90">
        <f t="shared" si="376"/>
        <v>559.19000000000005</v>
      </c>
      <c r="AB270" s="91">
        <f t="shared" si="377"/>
        <v>0</v>
      </c>
      <c r="AC270" s="92">
        <f t="shared" si="378"/>
        <v>559.19000000000005</v>
      </c>
      <c r="AD270" s="90">
        <f t="shared" si="379"/>
        <v>559.19000000000005</v>
      </c>
      <c r="AE270" s="91">
        <f t="shared" si="380"/>
        <v>0</v>
      </c>
      <c r="AF270" s="92">
        <f t="shared" si="381"/>
        <v>559.19000000000005</v>
      </c>
      <c r="AG270" s="90">
        <f t="shared" si="382"/>
        <v>0</v>
      </c>
      <c r="AH270" s="91">
        <f t="shared" si="383"/>
        <v>0</v>
      </c>
      <c r="AI270" s="91">
        <f t="shared" si="384"/>
        <v>0</v>
      </c>
      <c r="AJ270" s="7" t="s">
        <v>66</v>
      </c>
    </row>
    <row r="271" spans="1:36" outlineLevel="3" x14ac:dyDescent="0.25">
      <c r="A271" s="102" t="s">
        <v>108</v>
      </c>
      <c r="C271" s="10">
        <v>559.19000000000005</v>
      </c>
      <c r="N271" s="10">
        <f t="shared" si="365"/>
        <v>0</v>
      </c>
      <c r="O271" s="10">
        <f t="shared" si="366"/>
        <v>559.19000000000005</v>
      </c>
      <c r="P271" s="129"/>
      <c r="Q271" s="130">
        <v>1</v>
      </c>
      <c r="R271" s="90">
        <f t="shared" si="367"/>
        <v>0</v>
      </c>
      <c r="S271" s="91">
        <f t="shared" si="368"/>
        <v>0</v>
      </c>
      <c r="T271" s="92">
        <f t="shared" si="369"/>
        <v>0</v>
      </c>
      <c r="U271" s="90">
        <f t="shared" si="370"/>
        <v>0</v>
      </c>
      <c r="V271" s="91">
        <f t="shared" si="371"/>
        <v>0</v>
      </c>
      <c r="W271" s="92">
        <f t="shared" si="372"/>
        <v>0</v>
      </c>
      <c r="X271" s="90">
        <f t="shared" si="373"/>
        <v>0</v>
      </c>
      <c r="Y271" s="91">
        <f t="shared" si="374"/>
        <v>0</v>
      </c>
      <c r="Z271" s="92">
        <f t="shared" si="375"/>
        <v>0</v>
      </c>
      <c r="AA271" s="90">
        <f t="shared" si="376"/>
        <v>559.19000000000005</v>
      </c>
      <c r="AB271" s="91">
        <f t="shared" si="377"/>
        <v>0</v>
      </c>
      <c r="AC271" s="92">
        <f t="shared" si="378"/>
        <v>559.19000000000005</v>
      </c>
      <c r="AD271" s="90">
        <f t="shared" si="379"/>
        <v>559.19000000000005</v>
      </c>
      <c r="AE271" s="91">
        <f t="shared" si="380"/>
        <v>0</v>
      </c>
      <c r="AF271" s="92">
        <f t="shared" si="381"/>
        <v>559.19000000000005</v>
      </c>
      <c r="AG271" s="90">
        <f t="shared" si="382"/>
        <v>0</v>
      </c>
      <c r="AH271" s="91">
        <f t="shared" si="383"/>
        <v>0</v>
      </c>
      <c r="AI271" s="91">
        <f t="shared" si="384"/>
        <v>0</v>
      </c>
      <c r="AJ271" s="7" t="s">
        <v>66</v>
      </c>
    </row>
    <row r="272" spans="1:36" outlineLevel="3" x14ac:dyDescent="0.25">
      <c r="A272" s="102" t="s">
        <v>108</v>
      </c>
      <c r="C272" s="10">
        <v>102.21</v>
      </c>
      <c r="D272" s="10">
        <v>315.3</v>
      </c>
      <c r="N272" s="10">
        <f t="shared" si="365"/>
        <v>315.3</v>
      </c>
      <c r="O272" s="10">
        <f t="shared" si="366"/>
        <v>417.51</v>
      </c>
      <c r="P272" s="129"/>
      <c r="Q272" s="130">
        <v>1</v>
      </c>
      <c r="R272" s="90">
        <f t="shared" si="367"/>
        <v>315.3</v>
      </c>
      <c r="S272" s="91">
        <f t="shared" si="368"/>
        <v>0</v>
      </c>
      <c r="T272" s="92">
        <f t="shared" si="369"/>
        <v>315.3</v>
      </c>
      <c r="U272" s="90">
        <f t="shared" si="370"/>
        <v>315.3</v>
      </c>
      <c r="V272" s="91">
        <f t="shared" si="371"/>
        <v>0</v>
      </c>
      <c r="W272" s="92">
        <f t="shared" si="372"/>
        <v>315.3</v>
      </c>
      <c r="X272" s="90">
        <f t="shared" si="373"/>
        <v>0</v>
      </c>
      <c r="Y272" s="91">
        <f t="shared" si="374"/>
        <v>0</v>
      </c>
      <c r="Z272" s="92">
        <f t="shared" si="375"/>
        <v>0</v>
      </c>
      <c r="AA272" s="90">
        <f t="shared" si="376"/>
        <v>417.51</v>
      </c>
      <c r="AB272" s="91">
        <f t="shared" si="377"/>
        <v>0</v>
      </c>
      <c r="AC272" s="92">
        <f t="shared" si="378"/>
        <v>417.51</v>
      </c>
      <c r="AD272" s="90">
        <f t="shared" si="379"/>
        <v>417.51</v>
      </c>
      <c r="AE272" s="91">
        <f t="shared" si="380"/>
        <v>0</v>
      </c>
      <c r="AF272" s="92">
        <f t="shared" si="381"/>
        <v>417.51</v>
      </c>
      <c r="AG272" s="90">
        <f t="shared" si="382"/>
        <v>0</v>
      </c>
      <c r="AH272" s="91">
        <f t="shared" si="383"/>
        <v>0</v>
      </c>
      <c r="AI272" s="91">
        <f t="shared" si="384"/>
        <v>0</v>
      </c>
      <c r="AJ272" s="7" t="s">
        <v>66</v>
      </c>
    </row>
    <row r="273" spans="1:36" outlineLevel="3" x14ac:dyDescent="0.25">
      <c r="A273" s="102" t="s">
        <v>108</v>
      </c>
      <c r="D273" s="10">
        <v>128.07</v>
      </c>
      <c r="N273" s="10">
        <f t="shared" si="365"/>
        <v>128.07</v>
      </c>
      <c r="O273" s="10">
        <f t="shared" si="366"/>
        <v>128.07</v>
      </c>
      <c r="P273" s="129"/>
      <c r="Q273" s="130">
        <v>1</v>
      </c>
      <c r="R273" s="90">
        <f t="shared" si="367"/>
        <v>128.07</v>
      </c>
      <c r="S273" s="91">
        <f t="shared" si="368"/>
        <v>0</v>
      </c>
      <c r="T273" s="92">
        <f t="shared" si="369"/>
        <v>128.07</v>
      </c>
      <c r="U273" s="90">
        <f t="shared" si="370"/>
        <v>128.07</v>
      </c>
      <c r="V273" s="91">
        <f t="shared" si="371"/>
        <v>0</v>
      </c>
      <c r="W273" s="92">
        <f t="shared" si="372"/>
        <v>128.07</v>
      </c>
      <c r="X273" s="90">
        <f t="shared" si="373"/>
        <v>0</v>
      </c>
      <c r="Y273" s="91">
        <f t="shared" si="374"/>
        <v>0</v>
      </c>
      <c r="Z273" s="92">
        <f t="shared" si="375"/>
        <v>0</v>
      </c>
      <c r="AA273" s="90">
        <f t="shared" si="376"/>
        <v>128.07</v>
      </c>
      <c r="AB273" s="91">
        <f t="shared" si="377"/>
        <v>0</v>
      </c>
      <c r="AC273" s="92">
        <f t="shared" si="378"/>
        <v>128.07</v>
      </c>
      <c r="AD273" s="90">
        <f t="shared" si="379"/>
        <v>128.07</v>
      </c>
      <c r="AE273" s="91">
        <f t="shared" si="380"/>
        <v>0</v>
      </c>
      <c r="AF273" s="92">
        <f t="shared" si="381"/>
        <v>128.07</v>
      </c>
      <c r="AG273" s="90">
        <f t="shared" si="382"/>
        <v>0</v>
      </c>
      <c r="AH273" s="91">
        <f t="shared" si="383"/>
        <v>0</v>
      </c>
      <c r="AI273" s="91">
        <f t="shared" si="384"/>
        <v>0</v>
      </c>
      <c r="AJ273" s="7" t="s">
        <v>65</v>
      </c>
    </row>
    <row r="274" spans="1:36" outlineLevel="3" x14ac:dyDescent="0.25">
      <c r="A274" s="102" t="s">
        <v>108</v>
      </c>
      <c r="B274" s="10">
        <v>771.59</v>
      </c>
      <c r="N274" s="10">
        <f t="shared" si="365"/>
        <v>0</v>
      </c>
      <c r="O274" s="10">
        <f t="shared" si="366"/>
        <v>771.59</v>
      </c>
      <c r="P274" s="129"/>
      <c r="Q274" s="130">
        <v>1</v>
      </c>
      <c r="R274" s="90">
        <f t="shared" si="367"/>
        <v>0</v>
      </c>
      <c r="S274" s="91">
        <f t="shared" si="368"/>
        <v>0</v>
      </c>
      <c r="T274" s="92">
        <f t="shared" si="369"/>
        <v>0</v>
      </c>
      <c r="U274" s="90">
        <f t="shared" si="370"/>
        <v>0</v>
      </c>
      <c r="V274" s="91">
        <f t="shared" si="371"/>
        <v>0</v>
      </c>
      <c r="W274" s="92">
        <f t="shared" si="372"/>
        <v>0</v>
      </c>
      <c r="X274" s="90">
        <f t="shared" si="373"/>
        <v>0</v>
      </c>
      <c r="Y274" s="91">
        <f t="shared" si="374"/>
        <v>0</v>
      </c>
      <c r="Z274" s="92">
        <f t="shared" si="375"/>
        <v>0</v>
      </c>
      <c r="AA274" s="90">
        <f t="shared" si="376"/>
        <v>771.59</v>
      </c>
      <c r="AB274" s="91">
        <f t="shared" si="377"/>
        <v>0</v>
      </c>
      <c r="AC274" s="92">
        <f t="shared" si="378"/>
        <v>771.59</v>
      </c>
      <c r="AD274" s="90">
        <f t="shared" si="379"/>
        <v>771.59</v>
      </c>
      <c r="AE274" s="91">
        <f t="shared" si="380"/>
        <v>0</v>
      </c>
      <c r="AF274" s="92">
        <f t="shared" si="381"/>
        <v>771.59</v>
      </c>
      <c r="AG274" s="90">
        <f t="shared" si="382"/>
        <v>0</v>
      </c>
      <c r="AH274" s="91">
        <f t="shared" si="383"/>
        <v>0</v>
      </c>
      <c r="AI274" s="91">
        <f t="shared" si="384"/>
        <v>0</v>
      </c>
      <c r="AJ274" s="7" t="s">
        <v>65</v>
      </c>
    </row>
    <row r="275" spans="1:36" outlineLevel="3" x14ac:dyDescent="0.25">
      <c r="A275" s="102" t="s">
        <v>108</v>
      </c>
      <c r="C275" s="10">
        <v>128.07</v>
      </c>
      <c r="N275" s="10">
        <f t="shared" si="365"/>
        <v>0</v>
      </c>
      <c r="O275" s="10">
        <f t="shared" si="366"/>
        <v>128.07</v>
      </c>
      <c r="P275" s="129"/>
      <c r="Q275" s="130">
        <v>1</v>
      </c>
      <c r="R275" s="90">
        <f t="shared" si="367"/>
        <v>0</v>
      </c>
      <c r="S275" s="91">
        <f t="shared" si="368"/>
        <v>0</v>
      </c>
      <c r="T275" s="92">
        <f t="shared" si="369"/>
        <v>0</v>
      </c>
      <c r="U275" s="90">
        <f t="shared" si="370"/>
        <v>0</v>
      </c>
      <c r="V275" s="91">
        <f t="shared" si="371"/>
        <v>0</v>
      </c>
      <c r="W275" s="92">
        <f t="shared" si="372"/>
        <v>0</v>
      </c>
      <c r="X275" s="90">
        <f t="shared" si="373"/>
        <v>0</v>
      </c>
      <c r="Y275" s="91">
        <f t="shared" si="374"/>
        <v>0</v>
      </c>
      <c r="Z275" s="92">
        <f t="shared" si="375"/>
        <v>0</v>
      </c>
      <c r="AA275" s="90">
        <f t="shared" si="376"/>
        <v>128.07</v>
      </c>
      <c r="AB275" s="91">
        <f t="shared" si="377"/>
        <v>0</v>
      </c>
      <c r="AC275" s="92">
        <f t="shared" si="378"/>
        <v>128.07</v>
      </c>
      <c r="AD275" s="90">
        <f t="shared" si="379"/>
        <v>128.07</v>
      </c>
      <c r="AE275" s="91">
        <f t="shared" si="380"/>
        <v>0</v>
      </c>
      <c r="AF275" s="92">
        <f t="shared" si="381"/>
        <v>128.07</v>
      </c>
      <c r="AG275" s="90">
        <f t="shared" si="382"/>
        <v>0</v>
      </c>
      <c r="AH275" s="91">
        <f t="shared" si="383"/>
        <v>0</v>
      </c>
      <c r="AI275" s="91">
        <f t="shared" si="384"/>
        <v>0</v>
      </c>
      <c r="AJ275" s="7" t="s">
        <v>66</v>
      </c>
    </row>
    <row r="276" spans="1:36" outlineLevel="3" x14ac:dyDescent="0.25">
      <c r="A276" s="102" t="s">
        <v>108</v>
      </c>
      <c r="B276" s="10">
        <v>-281.45</v>
      </c>
      <c r="C276" s="10">
        <v>-279.23</v>
      </c>
      <c r="D276" s="10">
        <v>-528.04999999999995</v>
      </c>
      <c r="N276" s="10">
        <f t="shared" si="365"/>
        <v>-528.04999999999995</v>
      </c>
      <c r="O276" s="10">
        <f t="shared" si="366"/>
        <v>-1088.73</v>
      </c>
      <c r="P276" s="129"/>
      <c r="Q276" s="130">
        <v>1</v>
      </c>
      <c r="R276" s="90">
        <f t="shared" si="367"/>
        <v>-528.04999999999995</v>
      </c>
      <c r="S276" s="91">
        <f t="shared" si="368"/>
        <v>0</v>
      </c>
      <c r="T276" s="92">
        <f t="shared" si="369"/>
        <v>-528.04999999999995</v>
      </c>
      <c r="U276" s="90">
        <f t="shared" si="370"/>
        <v>-528.04999999999995</v>
      </c>
      <c r="V276" s="91">
        <f t="shared" si="371"/>
        <v>0</v>
      </c>
      <c r="W276" s="92">
        <f t="shared" si="372"/>
        <v>-528.04999999999995</v>
      </c>
      <c r="X276" s="90">
        <f t="shared" si="373"/>
        <v>0</v>
      </c>
      <c r="Y276" s="91">
        <f t="shared" si="374"/>
        <v>0</v>
      </c>
      <c r="Z276" s="92">
        <f t="shared" si="375"/>
        <v>0</v>
      </c>
      <c r="AA276" s="90">
        <f t="shared" si="376"/>
        <v>-1088.73</v>
      </c>
      <c r="AB276" s="91">
        <f t="shared" si="377"/>
        <v>0</v>
      </c>
      <c r="AC276" s="92">
        <f t="shared" si="378"/>
        <v>-1088.73</v>
      </c>
      <c r="AD276" s="90">
        <f t="shared" si="379"/>
        <v>-1088.73</v>
      </c>
      <c r="AE276" s="91">
        <f t="shared" si="380"/>
        <v>0</v>
      </c>
      <c r="AF276" s="92">
        <f t="shared" si="381"/>
        <v>-1088.73</v>
      </c>
      <c r="AG276" s="90">
        <f t="shared" si="382"/>
        <v>0</v>
      </c>
      <c r="AH276" s="91">
        <f t="shared" si="383"/>
        <v>0</v>
      </c>
      <c r="AI276" s="91">
        <f t="shared" si="384"/>
        <v>0</v>
      </c>
      <c r="AJ276" s="7" t="s">
        <v>65</v>
      </c>
    </row>
    <row r="277" spans="1:36" outlineLevel="3" x14ac:dyDescent="0.25">
      <c r="A277" s="102" t="s">
        <v>108</v>
      </c>
      <c r="C277" s="10">
        <v>128.07</v>
      </c>
      <c r="N277" s="10">
        <f t="shared" si="365"/>
        <v>0</v>
      </c>
      <c r="O277" s="10">
        <f t="shared" si="366"/>
        <v>128.07</v>
      </c>
      <c r="P277" s="129"/>
      <c r="Q277" s="130">
        <v>1</v>
      </c>
      <c r="R277" s="90">
        <f t="shared" si="367"/>
        <v>0</v>
      </c>
      <c r="S277" s="91">
        <f t="shared" si="368"/>
        <v>0</v>
      </c>
      <c r="T277" s="92">
        <f t="shared" si="369"/>
        <v>0</v>
      </c>
      <c r="U277" s="90">
        <f t="shared" si="370"/>
        <v>0</v>
      </c>
      <c r="V277" s="91">
        <f t="shared" si="371"/>
        <v>0</v>
      </c>
      <c r="W277" s="92">
        <f t="shared" si="372"/>
        <v>0</v>
      </c>
      <c r="X277" s="90">
        <f t="shared" si="373"/>
        <v>0</v>
      </c>
      <c r="Y277" s="91">
        <f t="shared" si="374"/>
        <v>0</v>
      </c>
      <c r="Z277" s="92">
        <f t="shared" si="375"/>
        <v>0</v>
      </c>
      <c r="AA277" s="90">
        <f t="shared" si="376"/>
        <v>128.07</v>
      </c>
      <c r="AB277" s="91">
        <f t="shared" si="377"/>
        <v>0</v>
      </c>
      <c r="AC277" s="92">
        <f t="shared" si="378"/>
        <v>128.07</v>
      </c>
      <c r="AD277" s="90">
        <f t="shared" si="379"/>
        <v>128.07</v>
      </c>
      <c r="AE277" s="91">
        <f t="shared" si="380"/>
        <v>0</v>
      </c>
      <c r="AF277" s="92">
        <f t="shared" si="381"/>
        <v>128.07</v>
      </c>
      <c r="AG277" s="90">
        <f t="shared" si="382"/>
        <v>0</v>
      </c>
      <c r="AH277" s="91">
        <f t="shared" si="383"/>
        <v>0</v>
      </c>
      <c r="AI277" s="91">
        <f t="shared" si="384"/>
        <v>0</v>
      </c>
      <c r="AJ277" s="7" t="s">
        <v>65</v>
      </c>
    </row>
    <row r="278" spans="1:36" outlineLevel="3" x14ac:dyDescent="0.25">
      <c r="A278" s="102" t="s">
        <v>108</v>
      </c>
      <c r="C278" s="10">
        <v>656.38</v>
      </c>
      <c r="N278" s="10">
        <f t="shared" si="365"/>
        <v>0</v>
      </c>
      <c r="O278" s="10">
        <f t="shared" si="366"/>
        <v>656.38</v>
      </c>
      <c r="P278" s="129"/>
      <c r="Q278" s="130">
        <v>1</v>
      </c>
      <c r="R278" s="90">
        <f t="shared" si="367"/>
        <v>0</v>
      </c>
      <c r="S278" s="91">
        <f t="shared" si="368"/>
        <v>0</v>
      </c>
      <c r="T278" s="92">
        <f t="shared" si="369"/>
        <v>0</v>
      </c>
      <c r="U278" s="90">
        <f t="shared" si="370"/>
        <v>0</v>
      </c>
      <c r="V278" s="91">
        <f t="shared" si="371"/>
        <v>0</v>
      </c>
      <c r="W278" s="92">
        <f t="shared" si="372"/>
        <v>0</v>
      </c>
      <c r="X278" s="90">
        <f t="shared" si="373"/>
        <v>0</v>
      </c>
      <c r="Y278" s="91">
        <f t="shared" si="374"/>
        <v>0</v>
      </c>
      <c r="Z278" s="92">
        <f t="shared" si="375"/>
        <v>0</v>
      </c>
      <c r="AA278" s="90">
        <f t="shared" si="376"/>
        <v>656.38</v>
      </c>
      <c r="AB278" s="91">
        <f t="shared" si="377"/>
        <v>0</v>
      </c>
      <c r="AC278" s="92">
        <f t="shared" si="378"/>
        <v>656.38</v>
      </c>
      <c r="AD278" s="90">
        <f t="shared" si="379"/>
        <v>656.38</v>
      </c>
      <c r="AE278" s="91">
        <f t="shared" si="380"/>
        <v>0</v>
      </c>
      <c r="AF278" s="92">
        <f t="shared" si="381"/>
        <v>656.38</v>
      </c>
      <c r="AG278" s="90">
        <f t="shared" si="382"/>
        <v>0</v>
      </c>
      <c r="AH278" s="91">
        <f t="shared" si="383"/>
        <v>0</v>
      </c>
      <c r="AI278" s="91">
        <f t="shared" si="384"/>
        <v>0</v>
      </c>
      <c r="AJ278" s="7" t="s">
        <v>66</v>
      </c>
    </row>
    <row r="279" spans="1:36" outlineLevel="3" x14ac:dyDescent="0.25">
      <c r="A279" s="102" t="s">
        <v>108</v>
      </c>
      <c r="D279" s="10">
        <v>170.72</v>
      </c>
      <c r="N279" s="10">
        <f t="shared" si="365"/>
        <v>170.72</v>
      </c>
      <c r="O279" s="10">
        <f t="shared" si="366"/>
        <v>170.72</v>
      </c>
      <c r="P279" s="129"/>
      <c r="Q279" s="130">
        <v>1</v>
      </c>
      <c r="R279" s="90">
        <f t="shared" si="367"/>
        <v>170.72</v>
      </c>
      <c r="S279" s="91">
        <f t="shared" si="368"/>
        <v>0</v>
      </c>
      <c r="T279" s="92">
        <f t="shared" si="369"/>
        <v>170.72</v>
      </c>
      <c r="U279" s="90">
        <f t="shared" si="370"/>
        <v>170.72</v>
      </c>
      <c r="V279" s="91">
        <f t="shared" si="371"/>
        <v>0</v>
      </c>
      <c r="W279" s="92">
        <f t="shared" si="372"/>
        <v>170.72</v>
      </c>
      <c r="X279" s="90">
        <f t="shared" si="373"/>
        <v>0</v>
      </c>
      <c r="Y279" s="91">
        <f t="shared" si="374"/>
        <v>0</v>
      </c>
      <c r="Z279" s="92">
        <f t="shared" si="375"/>
        <v>0</v>
      </c>
      <c r="AA279" s="90">
        <f t="shared" si="376"/>
        <v>170.72</v>
      </c>
      <c r="AB279" s="91">
        <f t="shared" si="377"/>
        <v>0</v>
      </c>
      <c r="AC279" s="92">
        <f t="shared" si="378"/>
        <v>170.72</v>
      </c>
      <c r="AD279" s="90">
        <f t="shared" si="379"/>
        <v>170.72</v>
      </c>
      <c r="AE279" s="91">
        <f t="shared" si="380"/>
        <v>0</v>
      </c>
      <c r="AF279" s="92">
        <f t="shared" si="381"/>
        <v>170.72</v>
      </c>
      <c r="AG279" s="90">
        <f t="shared" si="382"/>
        <v>0</v>
      </c>
      <c r="AH279" s="91">
        <f t="shared" si="383"/>
        <v>0</v>
      </c>
      <c r="AI279" s="91">
        <f t="shared" si="384"/>
        <v>0</v>
      </c>
      <c r="AJ279" s="7" t="s">
        <v>65</v>
      </c>
    </row>
    <row r="280" spans="1:36" outlineLevel="3" x14ac:dyDescent="0.25">
      <c r="A280" s="102" t="s">
        <v>108</v>
      </c>
      <c r="B280" s="10">
        <v>1845.45</v>
      </c>
      <c r="C280" s="10">
        <v>949.52</v>
      </c>
      <c r="D280" s="10">
        <v>416.31</v>
      </c>
      <c r="N280" s="10">
        <f t="shared" si="365"/>
        <v>416.31</v>
      </c>
      <c r="O280" s="10">
        <f t="shared" si="366"/>
        <v>3211.28</v>
      </c>
      <c r="P280" s="129"/>
      <c r="Q280" s="130">
        <v>1</v>
      </c>
      <c r="R280" s="90">
        <f t="shared" si="367"/>
        <v>416.31</v>
      </c>
      <c r="S280" s="91">
        <f t="shared" si="368"/>
        <v>0</v>
      </c>
      <c r="T280" s="92">
        <f t="shared" si="369"/>
        <v>416.31</v>
      </c>
      <c r="U280" s="90">
        <f t="shared" si="370"/>
        <v>416.31</v>
      </c>
      <c r="V280" s="91">
        <f t="shared" si="371"/>
        <v>0</v>
      </c>
      <c r="W280" s="92">
        <f t="shared" si="372"/>
        <v>416.31</v>
      </c>
      <c r="X280" s="90">
        <f t="shared" si="373"/>
        <v>0</v>
      </c>
      <c r="Y280" s="91">
        <f t="shared" si="374"/>
        <v>0</v>
      </c>
      <c r="Z280" s="92">
        <f t="shared" si="375"/>
        <v>0</v>
      </c>
      <c r="AA280" s="90">
        <f t="shared" si="376"/>
        <v>3211.28</v>
      </c>
      <c r="AB280" s="91">
        <f t="shared" si="377"/>
        <v>0</v>
      </c>
      <c r="AC280" s="92">
        <f t="shared" si="378"/>
        <v>3211.28</v>
      </c>
      <c r="AD280" s="90">
        <f t="shared" si="379"/>
        <v>3211.28</v>
      </c>
      <c r="AE280" s="91">
        <f t="shared" si="380"/>
        <v>0</v>
      </c>
      <c r="AF280" s="92">
        <f t="shared" si="381"/>
        <v>3211.28</v>
      </c>
      <c r="AG280" s="90">
        <f t="shared" si="382"/>
        <v>0</v>
      </c>
      <c r="AH280" s="91">
        <f t="shared" si="383"/>
        <v>0</v>
      </c>
      <c r="AI280" s="91">
        <f t="shared" si="384"/>
        <v>0</v>
      </c>
      <c r="AJ280" s="7" t="s">
        <v>65</v>
      </c>
    </row>
    <row r="281" spans="1:36" outlineLevel="3" x14ac:dyDescent="0.25">
      <c r="A281" s="102" t="s">
        <v>108</v>
      </c>
      <c r="B281" s="10">
        <v>516.59</v>
      </c>
      <c r="C281" s="10">
        <v>1386.61</v>
      </c>
      <c r="D281" s="10">
        <v>3459.56</v>
      </c>
      <c r="N281" s="10">
        <f t="shared" si="365"/>
        <v>3459.56</v>
      </c>
      <c r="O281" s="10">
        <f t="shared" si="366"/>
        <v>5362.76</v>
      </c>
      <c r="P281" s="129"/>
      <c r="Q281" s="130">
        <v>1</v>
      </c>
      <c r="R281" s="90">
        <f t="shared" si="367"/>
        <v>3459.56</v>
      </c>
      <c r="S281" s="91">
        <f t="shared" si="368"/>
        <v>0</v>
      </c>
      <c r="T281" s="92">
        <f t="shared" si="369"/>
        <v>3459.56</v>
      </c>
      <c r="U281" s="90">
        <f t="shared" si="370"/>
        <v>3459.56</v>
      </c>
      <c r="V281" s="91">
        <f t="shared" si="371"/>
        <v>0</v>
      </c>
      <c r="W281" s="92">
        <f t="shared" si="372"/>
        <v>3459.56</v>
      </c>
      <c r="X281" s="90">
        <f t="shared" si="373"/>
        <v>0</v>
      </c>
      <c r="Y281" s="91">
        <f t="shared" si="374"/>
        <v>0</v>
      </c>
      <c r="Z281" s="92">
        <f t="shared" si="375"/>
        <v>0</v>
      </c>
      <c r="AA281" s="90">
        <f t="shared" si="376"/>
        <v>5362.76</v>
      </c>
      <c r="AB281" s="91">
        <f t="shared" si="377"/>
        <v>0</v>
      </c>
      <c r="AC281" s="92">
        <f t="shared" si="378"/>
        <v>5362.76</v>
      </c>
      <c r="AD281" s="90">
        <f t="shared" si="379"/>
        <v>5362.76</v>
      </c>
      <c r="AE281" s="91">
        <f t="shared" si="380"/>
        <v>0</v>
      </c>
      <c r="AF281" s="92">
        <f t="shared" si="381"/>
        <v>5362.76</v>
      </c>
      <c r="AG281" s="90">
        <f t="shared" si="382"/>
        <v>0</v>
      </c>
      <c r="AH281" s="91">
        <f t="shared" si="383"/>
        <v>0</v>
      </c>
      <c r="AI281" s="91">
        <f t="shared" si="384"/>
        <v>0</v>
      </c>
      <c r="AJ281" s="7" t="s">
        <v>65</v>
      </c>
    </row>
    <row r="282" spans="1:36" outlineLevel="3" x14ac:dyDescent="0.25">
      <c r="A282" s="102" t="s">
        <v>108</v>
      </c>
      <c r="B282" s="10">
        <v>1602.47</v>
      </c>
      <c r="C282" s="10">
        <v>497.44</v>
      </c>
      <c r="D282" s="10">
        <v>490.52</v>
      </c>
      <c r="N282" s="10">
        <f t="shared" si="365"/>
        <v>490.52</v>
      </c>
      <c r="O282" s="10">
        <f t="shared" si="366"/>
        <v>2590.4299999999998</v>
      </c>
      <c r="P282" s="129"/>
      <c r="Q282" s="130">
        <v>1</v>
      </c>
      <c r="R282" s="90">
        <f t="shared" si="367"/>
        <v>490.52</v>
      </c>
      <c r="S282" s="91">
        <f t="shared" si="368"/>
        <v>0</v>
      </c>
      <c r="T282" s="92">
        <f t="shared" si="369"/>
        <v>490.52</v>
      </c>
      <c r="U282" s="90">
        <f t="shared" si="370"/>
        <v>490.52</v>
      </c>
      <c r="V282" s="91">
        <f t="shared" si="371"/>
        <v>0</v>
      </c>
      <c r="W282" s="92">
        <f t="shared" si="372"/>
        <v>490.52</v>
      </c>
      <c r="X282" s="90">
        <f t="shared" si="373"/>
        <v>0</v>
      </c>
      <c r="Y282" s="91">
        <f t="shared" si="374"/>
        <v>0</v>
      </c>
      <c r="Z282" s="92">
        <f t="shared" si="375"/>
        <v>0</v>
      </c>
      <c r="AA282" s="90">
        <f t="shared" si="376"/>
        <v>2590.4299999999998</v>
      </c>
      <c r="AB282" s="91">
        <f t="shared" si="377"/>
        <v>0</v>
      </c>
      <c r="AC282" s="92">
        <f t="shared" si="378"/>
        <v>2590.4299999999998</v>
      </c>
      <c r="AD282" s="90">
        <f t="shared" si="379"/>
        <v>2590.4299999999998</v>
      </c>
      <c r="AE282" s="91">
        <f t="shared" si="380"/>
        <v>0</v>
      </c>
      <c r="AF282" s="92">
        <f t="shared" si="381"/>
        <v>2590.4299999999998</v>
      </c>
      <c r="AG282" s="90">
        <f t="shared" si="382"/>
        <v>0</v>
      </c>
      <c r="AH282" s="91">
        <f t="shared" si="383"/>
        <v>0</v>
      </c>
      <c r="AI282" s="91">
        <f t="shared" si="384"/>
        <v>0</v>
      </c>
      <c r="AJ282" s="7" t="s">
        <v>65</v>
      </c>
    </row>
    <row r="283" spans="1:36" outlineLevel="2" x14ac:dyDescent="0.25">
      <c r="A283" s="102"/>
      <c r="B283" s="108"/>
      <c r="C283" s="108"/>
      <c r="D283" s="108"/>
      <c r="E283" s="101"/>
      <c r="F283" s="101"/>
      <c r="G283" s="101"/>
      <c r="H283" s="101"/>
      <c r="I283" s="101"/>
      <c r="J283" s="101"/>
      <c r="K283" s="101"/>
      <c r="L283" s="101"/>
      <c r="M283" s="101"/>
      <c r="N283" s="108"/>
      <c r="O283" s="108"/>
      <c r="P283" s="129"/>
      <c r="Q283" s="130"/>
      <c r="R283" s="111">
        <f t="shared" ref="R283:Z283" si="385">SUBTOTAL(9,R269:R282)</f>
        <v>5044.75</v>
      </c>
      <c r="S283" s="112">
        <f t="shared" si="385"/>
        <v>0</v>
      </c>
      <c r="T283" s="113">
        <f t="shared" si="385"/>
        <v>5044.75</v>
      </c>
      <c r="U283" s="111">
        <f t="shared" si="385"/>
        <v>5044.75</v>
      </c>
      <c r="V283" s="112">
        <f t="shared" si="385"/>
        <v>0</v>
      </c>
      <c r="W283" s="113">
        <f t="shared" si="385"/>
        <v>5044.75</v>
      </c>
      <c r="X283" s="111">
        <f t="shared" si="385"/>
        <v>0</v>
      </c>
      <c r="Y283" s="112">
        <f t="shared" si="385"/>
        <v>0</v>
      </c>
      <c r="Z283" s="113">
        <f t="shared" si="385"/>
        <v>0</v>
      </c>
      <c r="AA283" s="111"/>
      <c r="AB283" s="112"/>
      <c r="AC283" s="113"/>
      <c r="AD283" s="111"/>
      <c r="AE283" s="112"/>
      <c r="AF283" s="113"/>
      <c r="AG283" s="111"/>
      <c r="AH283" s="112"/>
      <c r="AI283" s="112"/>
      <c r="AJ283" s="118" t="s">
        <v>279</v>
      </c>
    </row>
    <row r="284" spans="1:36" outlineLevel="3" x14ac:dyDescent="0.25">
      <c r="A284" s="102" t="s">
        <v>108</v>
      </c>
      <c r="B284" s="10">
        <v>135.71</v>
      </c>
      <c r="C284" s="10">
        <v>144.1</v>
      </c>
      <c r="D284" s="10">
        <v>216.16</v>
      </c>
      <c r="N284" s="10">
        <f t="shared" ref="N284:N292" si="386">D284</f>
        <v>216.16</v>
      </c>
      <c r="O284" s="10">
        <f t="shared" ref="O284:O292" si="387">SUM(B284:M284)</f>
        <v>495.97</v>
      </c>
      <c r="P284" s="129"/>
      <c r="Q284" s="130">
        <v>7.9699999999999993E-2</v>
      </c>
      <c r="R284" s="90">
        <f t="shared" ref="R284:R292" si="388">IF(LEFT(AJ284,6)="Direct",N284,0)</f>
        <v>0</v>
      </c>
      <c r="S284" s="91">
        <f t="shared" ref="S284:S292" si="389">N284-R284</f>
        <v>216.16</v>
      </c>
      <c r="T284" s="92">
        <f t="shared" ref="T284:T292" si="390">R284+S284</f>
        <v>216.16</v>
      </c>
      <c r="U284" s="90">
        <f t="shared" ref="U284:U292" si="391">IF(LEFT(AJ284,9)="direct-wa", N284,0)</f>
        <v>0</v>
      </c>
      <c r="V284" s="91">
        <f t="shared" ref="V284:V292" si="392">IF(AJ284="direct-wa",0,N284*Q284)</f>
        <v>17.227951999999998</v>
      </c>
      <c r="W284" s="92">
        <f t="shared" ref="W284:W292" si="393">U284+V284</f>
        <v>17.227951999999998</v>
      </c>
      <c r="X284" s="90">
        <f t="shared" ref="X284:X292" si="394">IF(LEFT(AJ284,9)="direct-or",N284,0)</f>
        <v>0</v>
      </c>
      <c r="Y284" s="91">
        <f t="shared" ref="Y284:Y292" si="395">S284-V284</f>
        <v>198.93204800000001</v>
      </c>
      <c r="Z284" s="92">
        <f t="shared" ref="Z284:Z292" si="396">X284+Y284</f>
        <v>198.93204800000001</v>
      </c>
      <c r="AA284" s="90">
        <f t="shared" ref="AA284:AA292" si="397">IF(LEFT(AJ284,6)="Direct",O284,0)</f>
        <v>0</v>
      </c>
      <c r="AB284" s="91">
        <f t="shared" ref="AB284:AB292" si="398">O284-AA284</f>
        <v>495.97</v>
      </c>
      <c r="AC284" s="92">
        <f t="shared" ref="AC284:AC292" si="399">AA284+AB284</f>
        <v>495.97</v>
      </c>
      <c r="AD284" s="90">
        <f t="shared" ref="AD284:AD292" si="400">IF(LEFT(AJ284,9)="direct-wa", O284,0)</f>
        <v>0</v>
      </c>
      <c r="AE284" s="91">
        <f t="shared" ref="AE284:AE292" si="401">IF(AJ284="direct-wa",0,O284*Q284)</f>
        <v>39.528808999999995</v>
      </c>
      <c r="AF284" s="92">
        <f t="shared" ref="AF284:AF292" si="402">AD284+AE284</f>
        <v>39.528808999999995</v>
      </c>
      <c r="AG284" s="90">
        <f t="shared" ref="AG284:AG292" si="403">IF(LEFT(AJ284,9)="direct-or",O284,0)</f>
        <v>0</v>
      </c>
      <c r="AH284" s="91">
        <f t="shared" ref="AH284:AH292" si="404">AB284-AE284</f>
        <v>456.441191</v>
      </c>
      <c r="AI284" s="91">
        <f t="shared" ref="AI284:AI292" si="405">AG284+AH284</f>
        <v>456.441191</v>
      </c>
      <c r="AJ284" s="7" t="s">
        <v>48</v>
      </c>
    </row>
    <row r="285" spans="1:36" outlineLevel="3" x14ac:dyDescent="0.25">
      <c r="A285" s="102" t="s">
        <v>108</v>
      </c>
      <c r="B285" s="10">
        <v>228.74</v>
      </c>
      <c r="D285" s="10">
        <v>135.52000000000001</v>
      </c>
      <c r="N285" s="10">
        <f t="shared" si="386"/>
        <v>135.52000000000001</v>
      </c>
      <c r="O285" s="10">
        <f t="shared" si="387"/>
        <v>364.26</v>
      </c>
      <c r="P285" s="129"/>
      <c r="Q285" s="130">
        <v>7.9699999999999993E-2</v>
      </c>
      <c r="R285" s="90">
        <f t="shared" si="388"/>
        <v>0</v>
      </c>
      <c r="S285" s="91">
        <f t="shared" si="389"/>
        <v>135.52000000000001</v>
      </c>
      <c r="T285" s="92">
        <f t="shared" si="390"/>
        <v>135.52000000000001</v>
      </c>
      <c r="U285" s="90">
        <f t="shared" si="391"/>
        <v>0</v>
      </c>
      <c r="V285" s="91">
        <f t="shared" si="392"/>
        <v>10.800943999999999</v>
      </c>
      <c r="W285" s="92">
        <f t="shared" si="393"/>
        <v>10.800943999999999</v>
      </c>
      <c r="X285" s="90">
        <f t="shared" si="394"/>
        <v>0</v>
      </c>
      <c r="Y285" s="91">
        <f t="shared" si="395"/>
        <v>124.71905600000001</v>
      </c>
      <c r="Z285" s="92">
        <f t="shared" si="396"/>
        <v>124.71905600000001</v>
      </c>
      <c r="AA285" s="90">
        <f t="shared" si="397"/>
        <v>0</v>
      </c>
      <c r="AB285" s="91">
        <f t="shared" si="398"/>
        <v>364.26</v>
      </c>
      <c r="AC285" s="92">
        <f t="shared" si="399"/>
        <v>364.26</v>
      </c>
      <c r="AD285" s="90">
        <f t="shared" si="400"/>
        <v>0</v>
      </c>
      <c r="AE285" s="91">
        <f t="shared" si="401"/>
        <v>29.031521999999995</v>
      </c>
      <c r="AF285" s="92">
        <f t="shared" si="402"/>
        <v>29.031521999999995</v>
      </c>
      <c r="AG285" s="90">
        <f t="shared" si="403"/>
        <v>0</v>
      </c>
      <c r="AH285" s="91">
        <f t="shared" si="404"/>
        <v>335.228478</v>
      </c>
      <c r="AI285" s="91">
        <f t="shared" si="405"/>
        <v>335.228478</v>
      </c>
      <c r="AJ285" s="7" t="s">
        <v>48</v>
      </c>
    </row>
    <row r="286" spans="1:36" outlineLevel="3" x14ac:dyDescent="0.25">
      <c r="A286" s="102" t="s">
        <v>108</v>
      </c>
      <c r="B286" s="10">
        <v>10856.82</v>
      </c>
      <c r="C286" s="10">
        <v>3324.19</v>
      </c>
      <c r="D286" s="10">
        <v>1904.81</v>
      </c>
      <c r="N286" s="10">
        <f t="shared" si="386"/>
        <v>1904.81</v>
      </c>
      <c r="O286" s="10">
        <f t="shared" si="387"/>
        <v>16085.82</v>
      </c>
      <c r="P286" s="129"/>
      <c r="Q286" s="130">
        <v>7.9699999999999993E-2</v>
      </c>
      <c r="R286" s="90">
        <f t="shared" si="388"/>
        <v>0</v>
      </c>
      <c r="S286" s="91">
        <f t="shared" si="389"/>
        <v>1904.81</v>
      </c>
      <c r="T286" s="92">
        <f t="shared" si="390"/>
        <v>1904.81</v>
      </c>
      <c r="U286" s="90">
        <f t="shared" si="391"/>
        <v>0</v>
      </c>
      <c r="V286" s="91">
        <f t="shared" si="392"/>
        <v>151.813357</v>
      </c>
      <c r="W286" s="92">
        <f t="shared" si="393"/>
        <v>151.813357</v>
      </c>
      <c r="X286" s="90">
        <f t="shared" si="394"/>
        <v>0</v>
      </c>
      <c r="Y286" s="91">
        <f t="shared" si="395"/>
        <v>1752.9966429999999</v>
      </c>
      <c r="Z286" s="92">
        <f t="shared" si="396"/>
        <v>1752.9966429999999</v>
      </c>
      <c r="AA286" s="90">
        <f t="shared" si="397"/>
        <v>0</v>
      </c>
      <c r="AB286" s="91">
        <f t="shared" si="398"/>
        <v>16085.82</v>
      </c>
      <c r="AC286" s="92">
        <f t="shared" si="399"/>
        <v>16085.82</v>
      </c>
      <c r="AD286" s="90">
        <f t="shared" si="400"/>
        <v>0</v>
      </c>
      <c r="AE286" s="91">
        <f t="shared" si="401"/>
        <v>1282.0398539999999</v>
      </c>
      <c r="AF286" s="92">
        <f t="shared" si="402"/>
        <v>1282.0398539999999</v>
      </c>
      <c r="AG286" s="90">
        <f t="shared" si="403"/>
        <v>0</v>
      </c>
      <c r="AH286" s="91">
        <f t="shared" si="404"/>
        <v>14803.780145999999</v>
      </c>
      <c r="AI286" s="91">
        <f t="shared" si="405"/>
        <v>14803.780145999999</v>
      </c>
      <c r="AJ286" s="7" t="s">
        <v>48</v>
      </c>
    </row>
    <row r="287" spans="1:36" outlineLevel="3" x14ac:dyDescent="0.25">
      <c r="A287" s="102" t="s">
        <v>108</v>
      </c>
      <c r="B287" s="10">
        <v>4590.8599999999997</v>
      </c>
      <c r="C287" s="10">
        <v>3305.41</v>
      </c>
      <c r="D287" s="10">
        <v>20467.54</v>
      </c>
      <c r="N287" s="10">
        <f t="shared" si="386"/>
        <v>20467.54</v>
      </c>
      <c r="O287" s="10">
        <f t="shared" si="387"/>
        <v>28363.81</v>
      </c>
      <c r="P287" s="129"/>
      <c r="Q287" s="130">
        <v>7.9699999999999993E-2</v>
      </c>
      <c r="R287" s="90">
        <f t="shared" si="388"/>
        <v>0</v>
      </c>
      <c r="S287" s="91">
        <f t="shared" si="389"/>
        <v>20467.54</v>
      </c>
      <c r="T287" s="92">
        <f t="shared" si="390"/>
        <v>20467.54</v>
      </c>
      <c r="U287" s="90">
        <f t="shared" si="391"/>
        <v>0</v>
      </c>
      <c r="V287" s="91">
        <f t="shared" si="392"/>
        <v>1631.2629379999998</v>
      </c>
      <c r="W287" s="92">
        <f t="shared" si="393"/>
        <v>1631.2629379999998</v>
      </c>
      <c r="X287" s="90">
        <f t="shared" si="394"/>
        <v>0</v>
      </c>
      <c r="Y287" s="91">
        <f t="shared" si="395"/>
        <v>18836.277062000001</v>
      </c>
      <c r="Z287" s="92">
        <f t="shared" si="396"/>
        <v>18836.277062000001</v>
      </c>
      <c r="AA287" s="90">
        <f t="shared" si="397"/>
        <v>0</v>
      </c>
      <c r="AB287" s="91">
        <f t="shared" si="398"/>
        <v>28363.81</v>
      </c>
      <c r="AC287" s="92">
        <f t="shared" si="399"/>
        <v>28363.81</v>
      </c>
      <c r="AD287" s="90">
        <f t="shared" si="400"/>
        <v>0</v>
      </c>
      <c r="AE287" s="91">
        <f t="shared" si="401"/>
        <v>2260.5956569999998</v>
      </c>
      <c r="AF287" s="92">
        <f t="shared" si="402"/>
        <v>2260.5956569999998</v>
      </c>
      <c r="AG287" s="90">
        <f t="shared" si="403"/>
        <v>0</v>
      </c>
      <c r="AH287" s="91">
        <f t="shared" si="404"/>
        <v>26103.214343</v>
      </c>
      <c r="AI287" s="91">
        <f t="shared" si="405"/>
        <v>26103.214343</v>
      </c>
      <c r="AJ287" s="7" t="s">
        <v>48</v>
      </c>
    </row>
    <row r="288" spans="1:36" outlineLevel="3" x14ac:dyDescent="0.25">
      <c r="A288" s="102" t="s">
        <v>108</v>
      </c>
      <c r="C288" s="10">
        <v>1643.89</v>
      </c>
      <c r="D288" s="10">
        <v>4050.26</v>
      </c>
      <c r="N288" s="10">
        <f t="shared" si="386"/>
        <v>4050.26</v>
      </c>
      <c r="O288" s="10">
        <f t="shared" si="387"/>
        <v>5694.1500000000005</v>
      </c>
      <c r="P288" s="129"/>
      <c r="Q288" s="130">
        <v>7.9699999999999993E-2</v>
      </c>
      <c r="R288" s="90">
        <f t="shared" si="388"/>
        <v>0</v>
      </c>
      <c r="S288" s="91">
        <f t="shared" si="389"/>
        <v>4050.26</v>
      </c>
      <c r="T288" s="92">
        <f t="shared" si="390"/>
        <v>4050.26</v>
      </c>
      <c r="U288" s="90">
        <f t="shared" si="391"/>
        <v>0</v>
      </c>
      <c r="V288" s="91">
        <f t="shared" si="392"/>
        <v>322.805722</v>
      </c>
      <c r="W288" s="92">
        <f t="shared" si="393"/>
        <v>322.805722</v>
      </c>
      <c r="X288" s="90">
        <f t="shared" si="394"/>
        <v>0</v>
      </c>
      <c r="Y288" s="91">
        <f t="shared" si="395"/>
        <v>3727.4542780000002</v>
      </c>
      <c r="Z288" s="92">
        <f t="shared" si="396"/>
        <v>3727.4542780000002</v>
      </c>
      <c r="AA288" s="90">
        <f t="shared" si="397"/>
        <v>0</v>
      </c>
      <c r="AB288" s="91">
        <f t="shared" si="398"/>
        <v>5694.1500000000005</v>
      </c>
      <c r="AC288" s="92">
        <f t="shared" si="399"/>
        <v>5694.1500000000005</v>
      </c>
      <c r="AD288" s="90">
        <f t="shared" si="400"/>
        <v>0</v>
      </c>
      <c r="AE288" s="91">
        <f t="shared" si="401"/>
        <v>453.82375500000001</v>
      </c>
      <c r="AF288" s="92">
        <f t="shared" si="402"/>
        <v>453.82375500000001</v>
      </c>
      <c r="AG288" s="90">
        <f t="shared" si="403"/>
        <v>0</v>
      </c>
      <c r="AH288" s="91">
        <f t="shared" si="404"/>
        <v>5240.3262450000002</v>
      </c>
      <c r="AI288" s="91">
        <f t="shared" si="405"/>
        <v>5240.3262450000002</v>
      </c>
      <c r="AJ288" s="7" t="s">
        <v>48</v>
      </c>
    </row>
    <row r="289" spans="1:36" outlineLevel="3" x14ac:dyDescent="0.25">
      <c r="A289" s="102" t="s">
        <v>108</v>
      </c>
      <c r="B289" s="10">
        <v>2152.4499999999998</v>
      </c>
      <c r="C289" s="10">
        <v>2741.93</v>
      </c>
      <c r="D289" s="10">
        <v>2524.8000000000002</v>
      </c>
      <c r="N289" s="10">
        <f t="shared" si="386"/>
        <v>2524.8000000000002</v>
      </c>
      <c r="O289" s="10">
        <f t="shared" si="387"/>
        <v>7419.1799999999994</v>
      </c>
      <c r="P289" s="129"/>
      <c r="Q289" s="130">
        <v>7.9699999999999993E-2</v>
      </c>
      <c r="R289" s="90">
        <f t="shared" si="388"/>
        <v>0</v>
      </c>
      <c r="S289" s="91">
        <f t="shared" si="389"/>
        <v>2524.8000000000002</v>
      </c>
      <c r="T289" s="92">
        <f t="shared" si="390"/>
        <v>2524.8000000000002</v>
      </c>
      <c r="U289" s="90">
        <f t="shared" si="391"/>
        <v>0</v>
      </c>
      <c r="V289" s="91">
        <f t="shared" si="392"/>
        <v>201.22656000000001</v>
      </c>
      <c r="W289" s="92">
        <f t="shared" si="393"/>
        <v>201.22656000000001</v>
      </c>
      <c r="X289" s="90">
        <f t="shared" si="394"/>
        <v>0</v>
      </c>
      <c r="Y289" s="91">
        <f t="shared" si="395"/>
        <v>2323.5734400000001</v>
      </c>
      <c r="Z289" s="92">
        <f t="shared" si="396"/>
        <v>2323.5734400000001</v>
      </c>
      <c r="AA289" s="90">
        <f t="shared" si="397"/>
        <v>0</v>
      </c>
      <c r="AB289" s="91">
        <f t="shared" si="398"/>
        <v>7419.1799999999994</v>
      </c>
      <c r="AC289" s="92">
        <f t="shared" si="399"/>
        <v>7419.1799999999994</v>
      </c>
      <c r="AD289" s="90">
        <f t="shared" si="400"/>
        <v>0</v>
      </c>
      <c r="AE289" s="91">
        <f t="shared" si="401"/>
        <v>591.30864599999995</v>
      </c>
      <c r="AF289" s="92">
        <f t="shared" si="402"/>
        <v>591.30864599999995</v>
      </c>
      <c r="AG289" s="90">
        <f t="shared" si="403"/>
        <v>0</v>
      </c>
      <c r="AH289" s="91">
        <f t="shared" si="404"/>
        <v>6827.871353999999</v>
      </c>
      <c r="AI289" s="91">
        <f t="shared" si="405"/>
        <v>6827.871353999999</v>
      </c>
      <c r="AJ289" s="7" t="s">
        <v>48</v>
      </c>
    </row>
    <row r="290" spans="1:36" outlineLevel="3" x14ac:dyDescent="0.25">
      <c r="A290" s="102" t="s">
        <v>108</v>
      </c>
      <c r="B290" s="10">
        <v>1152.83</v>
      </c>
      <c r="C290" s="10">
        <v>3135.28</v>
      </c>
      <c r="D290" s="10">
        <v>14854.27</v>
      </c>
      <c r="N290" s="10">
        <f t="shared" si="386"/>
        <v>14854.27</v>
      </c>
      <c r="O290" s="10">
        <f t="shared" si="387"/>
        <v>19142.38</v>
      </c>
      <c r="P290" s="129"/>
      <c r="Q290" s="130">
        <v>7.9699999999999993E-2</v>
      </c>
      <c r="R290" s="90">
        <f t="shared" si="388"/>
        <v>0</v>
      </c>
      <c r="S290" s="91">
        <f t="shared" si="389"/>
        <v>14854.27</v>
      </c>
      <c r="T290" s="92">
        <f t="shared" si="390"/>
        <v>14854.27</v>
      </c>
      <c r="U290" s="90">
        <f t="shared" si="391"/>
        <v>0</v>
      </c>
      <c r="V290" s="91">
        <f t="shared" si="392"/>
        <v>1183.885319</v>
      </c>
      <c r="W290" s="92">
        <f t="shared" si="393"/>
        <v>1183.885319</v>
      </c>
      <c r="X290" s="90">
        <f t="shared" si="394"/>
        <v>0</v>
      </c>
      <c r="Y290" s="91">
        <f t="shared" si="395"/>
        <v>13670.384681</v>
      </c>
      <c r="Z290" s="92">
        <f t="shared" si="396"/>
        <v>13670.384681</v>
      </c>
      <c r="AA290" s="90">
        <f t="shared" si="397"/>
        <v>0</v>
      </c>
      <c r="AB290" s="91">
        <f t="shared" si="398"/>
        <v>19142.38</v>
      </c>
      <c r="AC290" s="92">
        <f t="shared" si="399"/>
        <v>19142.38</v>
      </c>
      <c r="AD290" s="90">
        <f t="shared" si="400"/>
        <v>0</v>
      </c>
      <c r="AE290" s="91">
        <f t="shared" si="401"/>
        <v>1525.647686</v>
      </c>
      <c r="AF290" s="92">
        <f t="shared" si="402"/>
        <v>1525.647686</v>
      </c>
      <c r="AG290" s="90">
        <f t="shared" si="403"/>
        <v>0</v>
      </c>
      <c r="AH290" s="91">
        <f t="shared" si="404"/>
        <v>17616.732314000001</v>
      </c>
      <c r="AI290" s="91">
        <f t="shared" si="405"/>
        <v>17616.732314000001</v>
      </c>
      <c r="AJ290" s="7" t="s">
        <v>48</v>
      </c>
    </row>
    <row r="291" spans="1:36" outlineLevel="3" x14ac:dyDescent="0.25">
      <c r="A291" s="102" t="s">
        <v>108</v>
      </c>
      <c r="B291" s="10">
        <v>3473.68</v>
      </c>
      <c r="C291" s="10">
        <v>3609.24</v>
      </c>
      <c r="D291" s="10">
        <v>2905.9</v>
      </c>
      <c r="N291" s="10">
        <f t="shared" si="386"/>
        <v>2905.9</v>
      </c>
      <c r="O291" s="10">
        <f t="shared" si="387"/>
        <v>9988.82</v>
      </c>
      <c r="P291" s="129"/>
      <c r="Q291" s="130">
        <v>7.9699999999999993E-2</v>
      </c>
      <c r="R291" s="90">
        <f t="shared" si="388"/>
        <v>0</v>
      </c>
      <c r="S291" s="91">
        <f t="shared" si="389"/>
        <v>2905.9</v>
      </c>
      <c r="T291" s="92">
        <f t="shared" si="390"/>
        <v>2905.9</v>
      </c>
      <c r="U291" s="90">
        <f t="shared" si="391"/>
        <v>0</v>
      </c>
      <c r="V291" s="91">
        <f t="shared" si="392"/>
        <v>231.60022999999998</v>
      </c>
      <c r="W291" s="92">
        <f t="shared" si="393"/>
        <v>231.60022999999998</v>
      </c>
      <c r="X291" s="90">
        <f t="shared" si="394"/>
        <v>0</v>
      </c>
      <c r="Y291" s="91">
        <f t="shared" si="395"/>
        <v>2674.2997700000001</v>
      </c>
      <c r="Z291" s="92">
        <f t="shared" si="396"/>
        <v>2674.2997700000001</v>
      </c>
      <c r="AA291" s="90">
        <f t="shared" si="397"/>
        <v>0</v>
      </c>
      <c r="AB291" s="91">
        <f t="shared" si="398"/>
        <v>9988.82</v>
      </c>
      <c r="AC291" s="92">
        <f t="shared" si="399"/>
        <v>9988.82</v>
      </c>
      <c r="AD291" s="90">
        <f t="shared" si="400"/>
        <v>0</v>
      </c>
      <c r="AE291" s="91">
        <f t="shared" si="401"/>
        <v>796.10895399999993</v>
      </c>
      <c r="AF291" s="92">
        <f t="shared" si="402"/>
        <v>796.10895399999993</v>
      </c>
      <c r="AG291" s="90">
        <f t="shared" si="403"/>
        <v>0</v>
      </c>
      <c r="AH291" s="91">
        <f t="shared" si="404"/>
        <v>9192.7110460000004</v>
      </c>
      <c r="AI291" s="91">
        <f t="shared" si="405"/>
        <v>9192.7110460000004</v>
      </c>
      <c r="AJ291" s="7" t="s">
        <v>50</v>
      </c>
    </row>
    <row r="292" spans="1:36" outlineLevel="3" x14ac:dyDescent="0.25">
      <c r="A292" s="102" t="s">
        <v>108</v>
      </c>
      <c r="B292" s="10">
        <v>56.44</v>
      </c>
      <c r="N292" s="10">
        <f t="shared" si="386"/>
        <v>0</v>
      </c>
      <c r="O292" s="10">
        <f t="shared" si="387"/>
        <v>56.44</v>
      </c>
      <c r="P292" s="129"/>
      <c r="Q292" s="130">
        <v>7.9699999999999993E-2</v>
      </c>
      <c r="R292" s="90">
        <f t="shared" si="388"/>
        <v>0</v>
      </c>
      <c r="S292" s="91">
        <f t="shared" si="389"/>
        <v>0</v>
      </c>
      <c r="T292" s="92">
        <f t="shared" si="390"/>
        <v>0</v>
      </c>
      <c r="U292" s="90">
        <f t="shared" si="391"/>
        <v>0</v>
      </c>
      <c r="V292" s="91">
        <f t="shared" si="392"/>
        <v>0</v>
      </c>
      <c r="W292" s="92">
        <f t="shared" si="393"/>
        <v>0</v>
      </c>
      <c r="X292" s="90">
        <f t="shared" si="394"/>
        <v>0</v>
      </c>
      <c r="Y292" s="91">
        <f t="shared" si="395"/>
        <v>0</v>
      </c>
      <c r="Z292" s="92">
        <f t="shared" si="396"/>
        <v>0</v>
      </c>
      <c r="AA292" s="90">
        <f t="shared" si="397"/>
        <v>0</v>
      </c>
      <c r="AB292" s="91">
        <f t="shared" si="398"/>
        <v>56.44</v>
      </c>
      <c r="AC292" s="92">
        <f t="shared" si="399"/>
        <v>56.44</v>
      </c>
      <c r="AD292" s="90">
        <f t="shared" si="400"/>
        <v>0</v>
      </c>
      <c r="AE292" s="91">
        <f t="shared" si="401"/>
        <v>4.4982679999999995</v>
      </c>
      <c r="AF292" s="92">
        <f t="shared" si="402"/>
        <v>4.4982679999999995</v>
      </c>
      <c r="AG292" s="90">
        <f t="shared" si="403"/>
        <v>0</v>
      </c>
      <c r="AH292" s="91">
        <f t="shared" si="404"/>
        <v>51.941732000000002</v>
      </c>
      <c r="AI292" s="91">
        <f t="shared" si="405"/>
        <v>51.941732000000002</v>
      </c>
      <c r="AJ292" s="7" t="s">
        <v>48</v>
      </c>
    </row>
    <row r="293" spans="1:36" outlineLevel="2" x14ac:dyDescent="0.25">
      <c r="A293" s="102"/>
      <c r="B293" s="108"/>
      <c r="C293" s="108"/>
      <c r="D293" s="108"/>
      <c r="E293" s="101"/>
      <c r="F293" s="101"/>
      <c r="G293" s="101"/>
      <c r="H293" s="101"/>
      <c r="I293" s="101"/>
      <c r="J293" s="101"/>
      <c r="K293" s="101"/>
      <c r="L293" s="101"/>
      <c r="M293" s="101"/>
      <c r="N293" s="108"/>
      <c r="O293" s="108"/>
      <c r="P293" s="129"/>
      <c r="Q293" s="130"/>
      <c r="R293" s="111">
        <f t="shared" ref="R293:Z293" si="406">SUBTOTAL(9,R284:R292)</f>
        <v>0</v>
      </c>
      <c r="S293" s="112">
        <f t="shared" si="406"/>
        <v>47059.26</v>
      </c>
      <c r="T293" s="113">
        <f t="shared" si="406"/>
        <v>47059.26</v>
      </c>
      <c r="U293" s="111">
        <f t="shared" si="406"/>
        <v>0</v>
      </c>
      <c r="V293" s="112">
        <f t="shared" si="406"/>
        <v>3750.6230219999998</v>
      </c>
      <c r="W293" s="113">
        <f t="shared" si="406"/>
        <v>3750.6230219999998</v>
      </c>
      <c r="X293" s="111">
        <f t="shared" si="406"/>
        <v>0</v>
      </c>
      <c r="Y293" s="112">
        <f t="shared" si="406"/>
        <v>43308.636977999995</v>
      </c>
      <c r="Z293" s="113">
        <f t="shared" si="406"/>
        <v>43308.636977999995</v>
      </c>
      <c r="AA293" s="111"/>
      <c r="AB293" s="112"/>
      <c r="AC293" s="113"/>
      <c r="AD293" s="111"/>
      <c r="AE293" s="112"/>
      <c r="AF293" s="113"/>
      <c r="AG293" s="111"/>
      <c r="AH293" s="112"/>
      <c r="AI293" s="112"/>
      <c r="AJ293" s="118" t="s">
        <v>269</v>
      </c>
    </row>
    <row r="294" spans="1:36" outlineLevel="3" x14ac:dyDescent="0.25">
      <c r="A294" s="102" t="s">
        <v>108</v>
      </c>
      <c r="B294" s="10">
        <v>3732.04</v>
      </c>
      <c r="C294" s="10">
        <v>706.73</v>
      </c>
      <c r="D294" s="10">
        <v>900</v>
      </c>
      <c r="N294" s="10">
        <f>D294</f>
        <v>900</v>
      </c>
      <c r="O294" s="10">
        <f>SUM(B294:M294)</f>
        <v>5338.77</v>
      </c>
      <c r="P294" s="129"/>
      <c r="Q294" s="130">
        <v>1.17E-2</v>
      </c>
      <c r="R294" s="90">
        <f>IF(LEFT(AJ294,6)="Direct",N294,0)</f>
        <v>0</v>
      </c>
      <c r="S294" s="91">
        <f>N294-R294</f>
        <v>900</v>
      </c>
      <c r="T294" s="92">
        <f>R294+S294</f>
        <v>900</v>
      </c>
      <c r="U294" s="90">
        <f>IF(LEFT(AJ294,9)="direct-wa", N294,0)</f>
        <v>0</v>
      </c>
      <c r="V294" s="91">
        <f>IF(AJ294="direct-wa",0,N294*Q294)</f>
        <v>10.530000000000001</v>
      </c>
      <c r="W294" s="92">
        <f>U294+V294</f>
        <v>10.530000000000001</v>
      </c>
      <c r="X294" s="90">
        <f>IF(LEFT(AJ294,9)="direct-or",N294,0)</f>
        <v>0</v>
      </c>
      <c r="Y294" s="91">
        <f>S294-V294</f>
        <v>889.47</v>
      </c>
      <c r="Z294" s="92">
        <f>X294+Y294</f>
        <v>889.47</v>
      </c>
      <c r="AA294" s="90">
        <f>IF(LEFT(AJ294,6)="Direct",O294,0)</f>
        <v>0</v>
      </c>
      <c r="AB294" s="91">
        <f>O294-AA294</f>
        <v>5338.77</v>
      </c>
      <c r="AC294" s="92">
        <f>AA294+AB294</f>
        <v>5338.77</v>
      </c>
      <c r="AD294" s="90">
        <f>IF(LEFT(AJ294,9)="direct-wa", O294,0)</f>
        <v>0</v>
      </c>
      <c r="AE294" s="91">
        <f>IF(AJ294="direct-wa",0,O294*Q294)</f>
        <v>62.463609000000005</v>
      </c>
      <c r="AF294" s="92">
        <f>AD294+AE294</f>
        <v>62.463609000000005</v>
      </c>
      <c r="AG294" s="90">
        <f>IF(LEFT(AJ294,9)="direct-or",O294,0)</f>
        <v>0</v>
      </c>
      <c r="AH294" s="91">
        <f>AB294-AE294</f>
        <v>5276.3063910000001</v>
      </c>
      <c r="AI294" s="91">
        <f>AG294+AH294</f>
        <v>5276.3063910000001</v>
      </c>
      <c r="AJ294" s="7" t="s">
        <v>262</v>
      </c>
    </row>
    <row r="295" spans="1:36" outlineLevel="3" x14ac:dyDescent="0.25">
      <c r="A295" s="102" t="s">
        <v>108</v>
      </c>
      <c r="B295" s="10">
        <v>222.96</v>
      </c>
      <c r="C295" s="10">
        <v>243.47</v>
      </c>
      <c r="D295" s="10">
        <v>161.91999999999999</v>
      </c>
      <c r="N295" s="10">
        <f>D295</f>
        <v>161.91999999999999</v>
      </c>
      <c r="O295" s="10">
        <f>SUM(B295:M295)</f>
        <v>628.35</v>
      </c>
      <c r="P295" s="129"/>
      <c r="Q295" s="130">
        <v>1.17E-2</v>
      </c>
      <c r="R295" s="90">
        <f>IF(LEFT(AJ295,6)="Direct",N295,0)</f>
        <v>0</v>
      </c>
      <c r="S295" s="91">
        <f>N295-R295</f>
        <v>161.91999999999999</v>
      </c>
      <c r="T295" s="92">
        <f>R295+S295</f>
        <v>161.91999999999999</v>
      </c>
      <c r="U295" s="90">
        <f>IF(LEFT(AJ295,9)="direct-wa", N295,0)</f>
        <v>0</v>
      </c>
      <c r="V295" s="91">
        <f>IF(AJ295="direct-wa",0,N295*Q295)</f>
        <v>1.8944639999999999</v>
      </c>
      <c r="W295" s="92">
        <f>U295+V295</f>
        <v>1.8944639999999999</v>
      </c>
      <c r="X295" s="90">
        <f>IF(LEFT(AJ295,9)="direct-or",N295,0)</f>
        <v>0</v>
      </c>
      <c r="Y295" s="91">
        <f>S295-V295</f>
        <v>160.02553599999999</v>
      </c>
      <c r="Z295" s="92">
        <f>X295+Y295</f>
        <v>160.02553599999999</v>
      </c>
      <c r="AA295" s="90">
        <f>IF(LEFT(AJ295,6)="Direct",O295,0)</f>
        <v>0</v>
      </c>
      <c r="AB295" s="91">
        <f>O295-AA295</f>
        <v>628.35</v>
      </c>
      <c r="AC295" s="92">
        <f>AA295+AB295</f>
        <v>628.35</v>
      </c>
      <c r="AD295" s="90">
        <f>IF(LEFT(AJ295,9)="direct-wa", O295,0)</f>
        <v>0</v>
      </c>
      <c r="AE295" s="91">
        <f>IF(AJ295="direct-wa",0,O295*Q295)</f>
        <v>7.3516950000000003</v>
      </c>
      <c r="AF295" s="92">
        <f>AD295+AE295</f>
        <v>7.3516950000000003</v>
      </c>
      <c r="AG295" s="90">
        <f>IF(LEFT(AJ295,9)="direct-or",O295,0)</f>
        <v>0</v>
      </c>
      <c r="AH295" s="91">
        <f>AB295-AE295</f>
        <v>620.99830500000007</v>
      </c>
      <c r="AI295" s="91">
        <f>AG295+AH295</f>
        <v>620.99830500000007</v>
      </c>
      <c r="AJ295" s="7" t="s">
        <v>262</v>
      </c>
    </row>
    <row r="296" spans="1:36" outlineLevel="3" x14ac:dyDescent="0.25">
      <c r="A296" s="102" t="s">
        <v>108</v>
      </c>
      <c r="B296" s="10">
        <v>120</v>
      </c>
      <c r="N296" s="10">
        <f>D296</f>
        <v>0</v>
      </c>
      <c r="O296" s="10">
        <f>SUM(B296:M296)</f>
        <v>120</v>
      </c>
      <c r="P296" s="129"/>
      <c r="Q296" s="130">
        <v>1.17E-2</v>
      </c>
      <c r="R296" s="90">
        <f>IF(LEFT(AJ296,6)="Direct",N296,0)</f>
        <v>0</v>
      </c>
      <c r="S296" s="91">
        <f>N296-R296</f>
        <v>0</v>
      </c>
      <c r="T296" s="92">
        <f>R296+S296</f>
        <v>0</v>
      </c>
      <c r="U296" s="90">
        <f>IF(LEFT(AJ296,9)="direct-wa", N296,0)</f>
        <v>0</v>
      </c>
      <c r="V296" s="91">
        <f>IF(AJ296="direct-wa",0,N296*Q296)</f>
        <v>0</v>
      </c>
      <c r="W296" s="92">
        <f>U296+V296</f>
        <v>0</v>
      </c>
      <c r="X296" s="90">
        <f>IF(LEFT(AJ296,9)="direct-or",N296,0)</f>
        <v>0</v>
      </c>
      <c r="Y296" s="91">
        <f>S296-V296</f>
        <v>0</v>
      </c>
      <c r="Z296" s="92">
        <f>X296+Y296</f>
        <v>0</v>
      </c>
      <c r="AA296" s="90">
        <f>IF(LEFT(AJ296,6)="Direct",O296,0)</f>
        <v>0</v>
      </c>
      <c r="AB296" s="91">
        <f>O296-AA296</f>
        <v>120</v>
      </c>
      <c r="AC296" s="92">
        <f>AA296+AB296</f>
        <v>120</v>
      </c>
      <c r="AD296" s="90">
        <f>IF(LEFT(AJ296,9)="direct-wa", O296,0)</f>
        <v>0</v>
      </c>
      <c r="AE296" s="91">
        <f>IF(AJ296="direct-wa",0,O296*Q296)</f>
        <v>1.4040000000000001</v>
      </c>
      <c r="AF296" s="92">
        <f>AD296+AE296</f>
        <v>1.4040000000000001</v>
      </c>
      <c r="AG296" s="90">
        <f>IF(LEFT(AJ296,9)="direct-or",O296,0)</f>
        <v>0</v>
      </c>
      <c r="AH296" s="91">
        <f>AB296-AE296</f>
        <v>118.596</v>
      </c>
      <c r="AI296" s="91">
        <f>AG296+AH296</f>
        <v>118.596</v>
      </c>
      <c r="AJ296" s="7" t="s">
        <v>262</v>
      </c>
    </row>
    <row r="297" spans="1:36" outlineLevel="3" x14ac:dyDescent="0.25">
      <c r="A297" s="102" t="s">
        <v>108</v>
      </c>
      <c r="B297" s="10">
        <v>275.83</v>
      </c>
      <c r="C297" s="10">
        <v>796.04</v>
      </c>
      <c r="D297" s="10">
        <v>1987.77</v>
      </c>
      <c r="N297" s="10">
        <f>D297</f>
        <v>1987.77</v>
      </c>
      <c r="O297" s="10">
        <f>SUM(B297:M297)</f>
        <v>3059.64</v>
      </c>
      <c r="P297" s="129"/>
      <c r="Q297" s="130">
        <v>1.17E-2</v>
      </c>
      <c r="R297" s="90">
        <f>IF(LEFT(AJ297,6)="Direct",N297,0)</f>
        <v>0</v>
      </c>
      <c r="S297" s="91">
        <f>N297-R297</f>
        <v>1987.77</v>
      </c>
      <c r="T297" s="92">
        <f>R297+S297</f>
        <v>1987.77</v>
      </c>
      <c r="U297" s="90">
        <f>IF(LEFT(AJ297,9)="direct-wa", N297,0)</f>
        <v>0</v>
      </c>
      <c r="V297" s="91">
        <f>IF(AJ297="direct-wa",0,N297*Q297)</f>
        <v>23.256909</v>
      </c>
      <c r="W297" s="92">
        <f>U297+V297</f>
        <v>23.256909</v>
      </c>
      <c r="X297" s="90">
        <f>IF(LEFT(AJ297,9)="direct-or",N297,0)</f>
        <v>0</v>
      </c>
      <c r="Y297" s="91">
        <f>S297-V297</f>
        <v>1964.513091</v>
      </c>
      <c r="Z297" s="92">
        <f>X297+Y297</f>
        <v>1964.513091</v>
      </c>
      <c r="AA297" s="90">
        <f>IF(LEFT(AJ297,6)="Direct",O297,0)</f>
        <v>0</v>
      </c>
      <c r="AB297" s="91">
        <f>O297-AA297</f>
        <v>3059.64</v>
      </c>
      <c r="AC297" s="92">
        <f>AA297+AB297</f>
        <v>3059.64</v>
      </c>
      <c r="AD297" s="90">
        <f>IF(LEFT(AJ297,9)="direct-wa", O297,0)</f>
        <v>0</v>
      </c>
      <c r="AE297" s="91">
        <f>IF(AJ297="direct-wa",0,O297*Q297)</f>
        <v>35.797787999999997</v>
      </c>
      <c r="AF297" s="92">
        <f>AD297+AE297</f>
        <v>35.797787999999997</v>
      </c>
      <c r="AG297" s="90">
        <f>IF(LEFT(AJ297,9)="direct-or",O297,0)</f>
        <v>0</v>
      </c>
      <c r="AH297" s="91">
        <f>AB297-AE297</f>
        <v>3023.842212</v>
      </c>
      <c r="AI297" s="91">
        <f>AG297+AH297</f>
        <v>3023.842212</v>
      </c>
      <c r="AJ297" s="7" t="s">
        <v>262</v>
      </c>
    </row>
    <row r="298" spans="1:36" outlineLevel="2" x14ac:dyDescent="0.25">
      <c r="A298" s="102"/>
      <c r="B298" s="108"/>
      <c r="C298" s="108"/>
      <c r="D298" s="108"/>
      <c r="E298" s="101"/>
      <c r="F298" s="101"/>
      <c r="G298" s="101"/>
      <c r="H298" s="101"/>
      <c r="I298" s="101"/>
      <c r="J298" s="101"/>
      <c r="K298" s="101"/>
      <c r="L298" s="101"/>
      <c r="M298" s="101"/>
      <c r="N298" s="108"/>
      <c r="O298" s="108"/>
      <c r="P298" s="129"/>
      <c r="Q298" s="130"/>
      <c r="R298" s="111">
        <f t="shared" ref="R298:Z298" si="407">SUBTOTAL(9,R294:R297)</f>
        <v>0</v>
      </c>
      <c r="S298" s="112">
        <f t="shared" si="407"/>
        <v>3049.69</v>
      </c>
      <c r="T298" s="113">
        <f t="shared" si="407"/>
        <v>3049.69</v>
      </c>
      <c r="U298" s="111">
        <f t="shared" si="407"/>
        <v>0</v>
      </c>
      <c r="V298" s="112">
        <f t="shared" si="407"/>
        <v>35.681373000000001</v>
      </c>
      <c r="W298" s="113">
        <f t="shared" si="407"/>
        <v>35.681373000000001</v>
      </c>
      <c r="X298" s="111">
        <f t="shared" si="407"/>
        <v>0</v>
      </c>
      <c r="Y298" s="112">
        <f t="shared" si="407"/>
        <v>3014.0086270000002</v>
      </c>
      <c r="Z298" s="113">
        <f t="shared" si="407"/>
        <v>3014.0086270000002</v>
      </c>
      <c r="AA298" s="111"/>
      <c r="AB298" s="112"/>
      <c r="AC298" s="113"/>
      <c r="AD298" s="111"/>
      <c r="AE298" s="112"/>
      <c r="AF298" s="113"/>
      <c r="AG298" s="111"/>
      <c r="AH298" s="112"/>
      <c r="AI298" s="112"/>
      <c r="AJ298" s="118" t="s">
        <v>270</v>
      </c>
    </row>
    <row r="299" spans="1:36" outlineLevel="1" x14ac:dyDescent="0.25">
      <c r="A299" s="128" t="s">
        <v>107</v>
      </c>
      <c r="B299" s="132"/>
      <c r="C299" s="132"/>
      <c r="D299" s="132"/>
      <c r="E299" s="120"/>
      <c r="F299" s="120"/>
      <c r="G299" s="120"/>
      <c r="H299" s="120"/>
      <c r="I299" s="120"/>
      <c r="J299" s="120"/>
      <c r="K299" s="120"/>
      <c r="L299" s="120"/>
      <c r="M299" s="120"/>
      <c r="N299" s="132"/>
      <c r="O299" s="132"/>
      <c r="P299" s="133"/>
      <c r="Q299" s="134"/>
      <c r="R299" s="138">
        <f t="shared" ref="R299:Z299" si="408">SUBTOTAL(9,R237:R297)</f>
        <v>24273.610000000004</v>
      </c>
      <c r="S299" s="132">
        <f t="shared" si="408"/>
        <v>185917.66999999998</v>
      </c>
      <c r="T299" s="139">
        <f t="shared" si="408"/>
        <v>210191.28</v>
      </c>
      <c r="U299" s="138">
        <f t="shared" si="408"/>
        <v>5044.75</v>
      </c>
      <c r="V299" s="132">
        <f t="shared" si="408"/>
        <v>17627.768907999998</v>
      </c>
      <c r="W299" s="139">
        <f t="shared" si="408"/>
        <v>22672.518908000002</v>
      </c>
      <c r="X299" s="138">
        <f t="shared" si="408"/>
        <v>19228.86</v>
      </c>
      <c r="Y299" s="132">
        <f t="shared" si="408"/>
        <v>168289.90109200001</v>
      </c>
      <c r="Z299" s="139">
        <f t="shared" si="408"/>
        <v>187518.76109199997</v>
      </c>
      <c r="AA299" s="138"/>
      <c r="AB299" s="132"/>
      <c r="AC299" s="139"/>
      <c r="AD299" s="138"/>
      <c r="AE299" s="132"/>
      <c r="AF299" s="139"/>
      <c r="AG299" s="138"/>
      <c r="AH299" s="132"/>
      <c r="AI299" s="132"/>
      <c r="AJ299" s="127"/>
    </row>
    <row r="300" spans="1:36" outlineLevel="3" x14ac:dyDescent="0.25">
      <c r="A300" s="102" t="s">
        <v>110</v>
      </c>
      <c r="B300" s="10">
        <v>8288.36</v>
      </c>
      <c r="C300" s="10">
        <v>8243.52</v>
      </c>
      <c r="D300" s="10">
        <v>3638.89</v>
      </c>
      <c r="N300" s="10">
        <f>D300</f>
        <v>3638.89</v>
      </c>
      <c r="O300" s="10">
        <f>SUM(B300:M300)</f>
        <v>20170.77</v>
      </c>
      <c r="P300" s="129"/>
      <c r="Q300" s="130">
        <v>0.1013</v>
      </c>
      <c r="R300" s="90">
        <f>IF(LEFT(AJ300,6)="Direct",N300,0)</f>
        <v>0</v>
      </c>
      <c r="S300" s="91">
        <f>N300-R300</f>
        <v>3638.89</v>
      </c>
      <c r="T300" s="92">
        <f>R300+S300</f>
        <v>3638.89</v>
      </c>
      <c r="U300" s="90">
        <f>IF(LEFT(AJ300,9)="direct-wa", N300,0)</f>
        <v>0</v>
      </c>
      <c r="V300" s="91">
        <f>IF(AJ300="direct-wa",0,N300*Q300)</f>
        <v>368.61955699999999</v>
      </c>
      <c r="W300" s="92">
        <f>U300+V300</f>
        <v>368.61955699999999</v>
      </c>
      <c r="X300" s="90">
        <f>IF(LEFT(AJ300,9)="direct-or",N300,0)</f>
        <v>0</v>
      </c>
      <c r="Y300" s="91">
        <f>S300-V300</f>
        <v>3270.2704429999999</v>
      </c>
      <c r="Z300" s="92">
        <f>X300+Y300</f>
        <v>3270.2704429999999</v>
      </c>
      <c r="AA300" s="90">
        <f>IF(LEFT(AJ300,6)="Direct",O300,0)</f>
        <v>0</v>
      </c>
      <c r="AB300" s="91">
        <f>O300-AA300</f>
        <v>20170.77</v>
      </c>
      <c r="AC300" s="92">
        <f>AA300+AB300</f>
        <v>20170.77</v>
      </c>
      <c r="AD300" s="90">
        <f>IF(LEFT(AJ300,9)="direct-wa", O300,0)</f>
        <v>0</v>
      </c>
      <c r="AE300" s="91">
        <f>IF(AJ300="direct-wa",0,O300*Q300)</f>
        <v>2043.2990010000001</v>
      </c>
      <c r="AF300" s="92">
        <f>AD300+AE300</f>
        <v>2043.2990010000001</v>
      </c>
      <c r="AG300" s="90">
        <f>IF(LEFT(AJ300,9)="direct-or",O300,0)</f>
        <v>0</v>
      </c>
      <c r="AH300" s="91">
        <f>AB300-AE300</f>
        <v>18127.470999000001</v>
      </c>
      <c r="AI300" s="91">
        <f>AG300+AH300</f>
        <v>18127.470999000001</v>
      </c>
      <c r="AJ300" s="7" t="s">
        <v>52</v>
      </c>
    </row>
    <row r="301" spans="1:36" outlineLevel="2" x14ac:dyDescent="0.25">
      <c r="A301" s="102"/>
      <c r="B301" s="108"/>
      <c r="C301" s="108"/>
      <c r="D301" s="108"/>
      <c r="E301" s="101"/>
      <c r="F301" s="101"/>
      <c r="G301" s="101"/>
      <c r="H301" s="101"/>
      <c r="I301" s="101"/>
      <c r="J301" s="101"/>
      <c r="K301" s="101"/>
      <c r="L301" s="101"/>
      <c r="M301" s="101"/>
      <c r="N301" s="108"/>
      <c r="O301" s="108"/>
      <c r="P301" s="129"/>
      <c r="Q301" s="130"/>
      <c r="R301" s="111">
        <f t="shared" ref="R301:Z301" si="409">SUBTOTAL(9,R300:R300)</f>
        <v>0</v>
      </c>
      <c r="S301" s="112">
        <f t="shared" si="409"/>
        <v>3638.89</v>
      </c>
      <c r="T301" s="113">
        <f t="shared" si="409"/>
        <v>3638.89</v>
      </c>
      <c r="U301" s="111">
        <f t="shared" si="409"/>
        <v>0</v>
      </c>
      <c r="V301" s="112">
        <f t="shared" si="409"/>
        <v>368.61955699999999</v>
      </c>
      <c r="W301" s="113">
        <f t="shared" si="409"/>
        <v>368.61955699999999</v>
      </c>
      <c r="X301" s="111">
        <f t="shared" si="409"/>
        <v>0</v>
      </c>
      <c r="Y301" s="112">
        <f t="shared" si="409"/>
        <v>3270.2704429999999</v>
      </c>
      <c r="Z301" s="113">
        <f t="shared" si="409"/>
        <v>3270.2704429999999</v>
      </c>
      <c r="AA301" s="111"/>
      <c r="AB301" s="112"/>
      <c r="AC301" s="113"/>
      <c r="AD301" s="111"/>
      <c r="AE301" s="112"/>
      <c r="AF301" s="113"/>
      <c r="AG301" s="111"/>
      <c r="AH301" s="112"/>
      <c r="AI301" s="112"/>
      <c r="AJ301" s="118" t="s">
        <v>268</v>
      </c>
    </row>
    <row r="302" spans="1:36" outlineLevel="3" x14ac:dyDescent="0.25">
      <c r="A302" s="102" t="s">
        <v>110</v>
      </c>
      <c r="B302" s="10">
        <v>4213.71</v>
      </c>
      <c r="C302" s="10">
        <v>2401.9899999999998</v>
      </c>
      <c r="D302" s="10">
        <v>2401.9899999999998</v>
      </c>
      <c r="N302" s="10">
        <f>D302</f>
        <v>2401.9899999999998</v>
      </c>
      <c r="O302" s="10">
        <f>SUM(B302:M302)</f>
        <v>9017.6899999999987</v>
      </c>
      <c r="P302" s="129"/>
      <c r="Q302" s="130">
        <v>0.2535</v>
      </c>
      <c r="R302" s="90">
        <f>IF(LEFT(AJ302,6)="Direct",N302,0)</f>
        <v>0</v>
      </c>
      <c r="S302" s="91">
        <f>N302-R302</f>
        <v>2401.9899999999998</v>
      </c>
      <c r="T302" s="92">
        <f>R302+S302</f>
        <v>2401.9899999999998</v>
      </c>
      <c r="U302" s="90">
        <f>IF(LEFT(AJ302,9)="direct-wa", N302,0)</f>
        <v>0</v>
      </c>
      <c r="V302" s="91">
        <f>IF(AJ302="direct-wa",0,N302*Q302)</f>
        <v>608.90446499999996</v>
      </c>
      <c r="W302" s="92">
        <f>U302+V302</f>
        <v>608.90446499999996</v>
      </c>
      <c r="X302" s="90">
        <f>IF(LEFT(AJ302,9)="direct-or",N302,0)</f>
        <v>0</v>
      </c>
      <c r="Y302" s="91">
        <f>S302-V302</f>
        <v>1793.0855349999997</v>
      </c>
      <c r="Z302" s="92">
        <f>X302+Y302</f>
        <v>1793.0855349999997</v>
      </c>
      <c r="AA302" s="90">
        <f>IF(LEFT(AJ302,6)="Direct",O302,0)</f>
        <v>0</v>
      </c>
      <c r="AB302" s="91">
        <f>O302-AA302</f>
        <v>9017.6899999999987</v>
      </c>
      <c r="AC302" s="92">
        <f>AA302+AB302</f>
        <v>9017.6899999999987</v>
      </c>
      <c r="AD302" s="90">
        <f>IF(LEFT(AJ302,9)="direct-wa", O302,0)</f>
        <v>0</v>
      </c>
      <c r="AE302" s="91">
        <f>IF(AJ302="direct-wa",0,O302*Q302)</f>
        <v>2285.9844149999999</v>
      </c>
      <c r="AF302" s="92">
        <f>AD302+AE302</f>
        <v>2285.9844149999999</v>
      </c>
      <c r="AG302" s="90">
        <f>IF(LEFT(AJ302,9)="direct-or",O302,0)</f>
        <v>0</v>
      </c>
      <c r="AH302" s="91">
        <f>AB302-AE302</f>
        <v>6731.7055849999988</v>
      </c>
      <c r="AI302" s="91">
        <f>AG302+AH302</f>
        <v>6731.7055849999988</v>
      </c>
      <c r="AJ302" s="7" t="s">
        <v>51</v>
      </c>
    </row>
    <row r="303" spans="1:36" outlineLevel="2" x14ac:dyDescent="0.25">
      <c r="A303" s="102"/>
      <c r="B303" s="108"/>
      <c r="C303" s="108"/>
      <c r="D303" s="108"/>
      <c r="E303" s="101"/>
      <c r="F303" s="101"/>
      <c r="G303" s="101"/>
      <c r="H303" s="101"/>
      <c r="I303" s="101"/>
      <c r="J303" s="101"/>
      <c r="K303" s="101"/>
      <c r="L303" s="101"/>
      <c r="M303" s="101"/>
      <c r="N303" s="108"/>
      <c r="O303" s="108"/>
      <c r="P303" s="129"/>
      <c r="Q303" s="130"/>
      <c r="R303" s="111">
        <f t="shared" ref="R303:Z303" si="410">SUBTOTAL(9,R302:R302)</f>
        <v>0</v>
      </c>
      <c r="S303" s="112">
        <f t="shared" si="410"/>
        <v>2401.9899999999998</v>
      </c>
      <c r="T303" s="113">
        <f t="shared" si="410"/>
        <v>2401.9899999999998</v>
      </c>
      <c r="U303" s="111">
        <f t="shared" si="410"/>
        <v>0</v>
      </c>
      <c r="V303" s="112">
        <f t="shared" si="410"/>
        <v>608.90446499999996</v>
      </c>
      <c r="W303" s="113">
        <f t="shared" si="410"/>
        <v>608.90446499999996</v>
      </c>
      <c r="X303" s="111">
        <f t="shared" si="410"/>
        <v>0</v>
      </c>
      <c r="Y303" s="112">
        <f t="shared" si="410"/>
        <v>1793.0855349999997</v>
      </c>
      <c r="Z303" s="113">
        <f t="shared" si="410"/>
        <v>1793.0855349999997</v>
      </c>
      <c r="AA303" s="111"/>
      <c r="AB303" s="112"/>
      <c r="AC303" s="113"/>
      <c r="AD303" s="111"/>
      <c r="AE303" s="112"/>
      <c r="AF303" s="113"/>
      <c r="AG303" s="111"/>
      <c r="AH303" s="112"/>
      <c r="AI303" s="112"/>
      <c r="AJ303" s="118" t="s">
        <v>280</v>
      </c>
    </row>
    <row r="304" spans="1:36" outlineLevel="1" x14ac:dyDescent="0.25">
      <c r="A304" s="128" t="s">
        <v>109</v>
      </c>
      <c r="B304" s="132"/>
      <c r="C304" s="132"/>
      <c r="D304" s="132"/>
      <c r="E304" s="120"/>
      <c r="F304" s="120"/>
      <c r="G304" s="120"/>
      <c r="H304" s="120"/>
      <c r="I304" s="120"/>
      <c r="J304" s="120"/>
      <c r="K304" s="120"/>
      <c r="L304" s="120"/>
      <c r="M304" s="120"/>
      <c r="N304" s="132"/>
      <c r="O304" s="132"/>
      <c r="P304" s="133"/>
      <c r="Q304" s="134"/>
      <c r="R304" s="138">
        <f t="shared" ref="R304:Z304" si="411">SUBTOTAL(9,R300:R302)</f>
        <v>0</v>
      </c>
      <c r="S304" s="132">
        <f t="shared" si="411"/>
        <v>6040.8799999999992</v>
      </c>
      <c r="T304" s="139">
        <f t="shared" si="411"/>
        <v>6040.8799999999992</v>
      </c>
      <c r="U304" s="138">
        <f t="shared" si="411"/>
        <v>0</v>
      </c>
      <c r="V304" s="132">
        <f t="shared" si="411"/>
        <v>977.52402199999995</v>
      </c>
      <c r="W304" s="139">
        <f t="shared" si="411"/>
        <v>977.52402199999995</v>
      </c>
      <c r="X304" s="138">
        <f t="shared" si="411"/>
        <v>0</v>
      </c>
      <c r="Y304" s="132">
        <f t="shared" si="411"/>
        <v>5063.3559779999996</v>
      </c>
      <c r="Z304" s="139">
        <f t="shared" si="411"/>
        <v>5063.3559779999996</v>
      </c>
      <c r="AA304" s="138"/>
      <c r="AB304" s="132"/>
      <c r="AC304" s="139"/>
      <c r="AD304" s="138"/>
      <c r="AE304" s="132"/>
      <c r="AF304" s="139"/>
      <c r="AG304" s="138"/>
      <c r="AH304" s="132"/>
      <c r="AI304" s="132"/>
      <c r="AJ304" s="127"/>
    </row>
    <row r="305" spans="1:36" outlineLevel="3" x14ac:dyDescent="0.25">
      <c r="A305" s="102" t="s">
        <v>112</v>
      </c>
      <c r="D305" s="10">
        <v>67.150000000000006</v>
      </c>
      <c r="N305" s="10">
        <f t="shared" ref="N305:N317" si="412">D305</f>
        <v>67.150000000000006</v>
      </c>
      <c r="O305" s="10">
        <f t="shared" ref="O305:O317" si="413">SUM(B305:M305)</f>
        <v>67.150000000000006</v>
      </c>
      <c r="P305" s="129"/>
      <c r="Q305" s="130">
        <v>0.1013</v>
      </c>
      <c r="R305" s="90">
        <f t="shared" ref="R305:R317" si="414">IF(LEFT(AJ305,6)="Direct",N305,0)</f>
        <v>0</v>
      </c>
      <c r="S305" s="91">
        <f t="shared" ref="S305:S317" si="415">N305-R305</f>
        <v>67.150000000000006</v>
      </c>
      <c r="T305" s="92">
        <f t="shared" ref="T305:T317" si="416">R305+S305</f>
        <v>67.150000000000006</v>
      </c>
      <c r="U305" s="90">
        <f t="shared" ref="U305:U317" si="417">IF(LEFT(AJ305,9)="direct-wa", N305,0)</f>
        <v>0</v>
      </c>
      <c r="V305" s="91">
        <f t="shared" ref="V305:V317" si="418">IF(AJ305="direct-wa",0,N305*Q305)</f>
        <v>6.8022950000000009</v>
      </c>
      <c r="W305" s="92">
        <f t="shared" ref="W305:W317" si="419">U305+V305</f>
        <v>6.8022950000000009</v>
      </c>
      <c r="X305" s="90">
        <f t="shared" ref="X305:X317" si="420">IF(LEFT(AJ305,9)="direct-or",N305,0)</f>
        <v>0</v>
      </c>
      <c r="Y305" s="91">
        <f t="shared" ref="Y305:Y317" si="421">S305-V305</f>
        <v>60.347705000000005</v>
      </c>
      <c r="Z305" s="92">
        <f t="shared" ref="Z305:Z317" si="422">X305+Y305</f>
        <v>60.347705000000005</v>
      </c>
      <c r="AA305" s="90">
        <f t="shared" ref="AA305:AA317" si="423">IF(LEFT(AJ305,6)="Direct",O305,0)</f>
        <v>0</v>
      </c>
      <c r="AB305" s="91">
        <f t="shared" ref="AB305:AB317" si="424">O305-AA305</f>
        <v>67.150000000000006</v>
      </c>
      <c r="AC305" s="92">
        <f t="shared" ref="AC305:AC317" si="425">AA305+AB305</f>
        <v>67.150000000000006</v>
      </c>
      <c r="AD305" s="90">
        <f t="shared" ref="AD305:AD317" si="426">IF(LEFT(AJ305,9)="direct-wa", O305,0)</f>
        <v>0</v>
      </c>
      <c r="AE305" s="91">
        <f t="shared" ref="AE305:AE317" si="427">IF(AJ305="direct-wa",0,O305*Q305)</f>
        <v>6.8022950000000009</v>
      </c>
      <c r="AF305" s="92">
        <f t="shared" ref="AF305:AF317" si="428">AD305+AE305</f>
        <v>6.8022950000000009</v>
      </c>
      <c r="AG305" s="90">
        <f t="shared" ref="AG305:AG317" si="429">IF(LEFT(AJ305,9)="direct-or",O305,0)</f>
        <v>0</v>
      </c>
      <c r="AH305" s="91">
        <f t="shared" ref="AH305:AH317" si="430">AB305-AE305</f>
        <v>60.347705000000005</v>
      </c>
      <c r="AI305" s="91">
        <f t="shared" ref="AI305:AI317" si="431">AG305+AH305</f>
        <v>60.347705000000005</v>
      </c>
      <c r="AJ305" s="7" t="s">
        <v>52</v>
      </c>
    </row>
    <row r="306" spans="1:36" outlineLevel="3" x14ac:dyDescent="0.25">
      <c r="A306" s="102" t="s">
        <v>112</v>
      </c>
      <c r="D306" s="10">
        <v>242.25</v>
      </c>
      <c r="N306" s="10">
        <f t="shared" si="412"/>
        <v>242.25</v>
      </c>
      <c r="O306" s="10">
        <f t="shared" si="413"/>
        <v>242.25</v>
      </c>
      <c r="P306" s="129"/>
      <c r="Q306" s="130">
        <v>0.1013</v>
      </c>
      <c r="R306" s="90">
        <f t="shared" si="414"/>
        <v>0</v>
      </c>
      <c r="S306" s="91">
        <f t="shared" si="415"/>
        <v>242.25</v>
      </c>
      <c r="T306" s="92">
        <f t="shared" si="416"/>
        <v>242.25</v>
      </c>
      <c r="U306" s="90">
        <f t="shared" si="417"/>
        <v>0</v>
      </c>
      <c r="V306" s="91">
        <f t="shared" si="418"/>
        <v>24.539925</v>
      </c>
      <c r="W306" s="92">
        <f t="shared" si="419"/>
        <v>24.539925</v>
      </c>
      <c r="X306" s="90">
        <f t="shared" si="420"/>
        <v>0</v>
      </c>
      <c r="Y306" s="91">
        <f t="shared" si="421"/>
        <v>217.71007499999999</v>
      </c>
      <c r="Z306" s="92">
        <f t="shared" si="422"/>
        <v>217.71007499999999</v>
      </c>
      <c r="AA306" s="90">
        <f t="shared" si="423"/>
        <v>0</v>
      </c>
      <c r="AB306" s="91">
        <f t="shared" si="424"/>
        <v>242.25</v>
      </c>
      <c r="AC306" s="92">
        <f t="shared" si="425"/>
        <v>242.25</v>
      </c>
      <c r="AD306" s="90">
        <f t="shared" si="426"/>
        <v>0</v>
      </c>
      <c r="AE306" s="91">
        <f t="shared" si="427"/>
        <v>24.539925</v>
      </c>
      <c r="AF306" s="92">
        <f t="shared" si="428"/>
        <v>24.539925</v>
      </c>
      <c r="AG306" s="90">
        <f t="shared" si="429"/>
        <v>0</v>
      </c>
      <c r="AH306" s="91">
        <f t="shared" si="430"/>
        <v>217.71007499999999</v>
      </c>
      <c r="AI306" s="91">
        <f t="shared" si="431"/>
        <v>217.71007499999999</v>
      </c>
      <c r="AJ306" s="7" t="s">
        <v>52</v>
      </c>
    </row>
    <row r="307" spans="1:36" outlineLevel="3" x14ac:dyDescent="0.25">
      <c r="A307" s="102" t="s">
        <v>112</v>
      </c>
      <c r="B307" s="10">
        <v>22463.54</v>
      </c>
      <c r="C307" s="10">
        <v>25282.34</v>
      </c>
      <c r="D307" s="10">
        <v>26794</v>
      </c>
      <c r="N307" s="10">
        <f t="shared" si="412"/>
        <v>26794</v>
      </c>
      <c r="O307" s="10">
        <f t="shared" si="413"/>
        <v>74539.88</v>
      </c>
      <c r="P307" s="129"/>
      <c r="Q307" s="130">
        <v>0.1013</v>
      </c>
      <c r="R307" s="90">
        <f t="shared" si="414"/>
        <v>0</v>
      </c>
      <c r="S307" s="91">
        <f t="shared" si="415"/>
        <v>26794</v>
      </c>
      <c r="T307" s="92">
        <f t="shared" si="416"/>
        <v>26794</v>
      </c>
      <c r="U307" s="90">
        <f t="shared" si="417"/>
        <v>0</v>
      </c>
      <c r="V307" s="91">
        <f t="shared" si="418"/>
        <v>2714.2321999999999</v>
      </c>
      <c r="W307" s="92">
        <f t="shared" si="419"/>
        <v>2714.2321999999999</v>
      </c>
      <c r="X307" s="90">
        <f t="shared" si="420"/>
        <v>0</v>
      </c>
      <c r="Y307" s="91">
        <f t="shared" si="421"/>
        <v>24079.767800000001</v>
      </c>
      <c r="Z307" s="92">
        <f t="shared" si="422"/>
        <v>24079.767800000001</v>
      </c>
      <c r="AA307" s="90">
        <f t="shared" si="423"/>
        <v>0</v>
      </c>
      <c r="AB307" s="91">
        <f t="shared" si="424"/>
        <v>74539.88</v>
      </c>
      <c r="AC307" s="92">
        <f t="shared" si="425"/>
        <v>74539.88</v>
      </c>
      <c r="AD307" s="90">
        <f t="shared" si="426"/>
        <v>0</v>
      </c>
      <c r="AE307" s="91">
        <f t="shared" si="427"/>
        <v>7550.8898440000003</v>
      </c>
      <c r="AF307" s="92">
        <f t="shared" si="428"/>
        <v>7550.8898440000003</v>
      </c>
      <c r="AG307" s="90">
        <f t="shared" si="429"/>
        <v>0</v>
      </c>
      <c r="AH307" s="91">
        <f t="shared" si="430"/>
        <v>66988.990156</v>
      </c>
      <c r="AI307" s="91">
        <f t="shared" si="431"/>
        <v>66988.990156</v>
      </c>
      <c r="AJ307" s="7" t="s">
        <v>52</v>
      </c>
    </row>
    <row r="308" spans="1:36" outlineLevel="3" x14ac:dyDescent="0.25">
      <c r="A308" s="102" t="s">
        <v>112</v>
      </c>
      <c r="B308" s="10">
        <v>17178.13</v>
      </c>
      <c r="C308" s="10">
        <v>20826.11</v>
      </c>
      <c r="D308" s="10">
        <v>17437.28</v>
      </c>
      <c r="N308" s="10">
        <f t="shared" si="412"/>
        <v>17437.28</v>
      </c>
      <c r="O308" s="10">
        <f t="shared" si="413"/>
        <v>55441.520000000004</v>
      </c>
      <c r="P308" s="129"/>
      <c r="Q308" s="130">
        <v>0.1013</v>
      </c>
      <c r="R308" s="90">
        <f t="shared" si="414"/>
        <v>0</v>
      </c>
      <c r="S308" s="91">
        <f t="shared" si="415"/>
        <v>17437.28</v>
      </c>
      <c r="T308" s="92">
        <f t="shared" si="416"/>
        <v>17437.28</v>
      </c>
      <c r="U308" s="90">
        <f t="shared" si="417"/>
        <v>0</v>
      </c>
      <c r="V308" s="91">
        <f t="shared" si="418"/>
        <v>1766.3964639999999</v>
      </c>
      <c r="W308" s="92">
        <f t="shared" si="419"/>
        <v>1766.3964639999999</v>
      </c>
      <c r="X308" s="90">
        <f t="shared" si="420"/>
        <v>0</v>
      </c>
      <c r="Y308" s="91">
        <f t="shared" si="421"/>
        <v>15670.883535999999</v>
      </c>
      <c r="Z308" s="92">
        <f t="shared" si="422"/>
        <v>15670.883535999999</v>
      </c>
      <c r="AA308" s="90">
        <f t="shared" si="423"/>
        <v>0</v>
      </c>
      <c r="AB308" s="91">
        <f t="shared" si="424"/>
        <v>55441.520000000004</v>
      </c>
      <c r="AC308" s="92">
        <f t="shared" si="425"/>
        <v>55441.520000000004</v>
      </c>
      <c r="AD308" s="90">
        <f t="shared" si="426"/>
        <v>0</v>
      </c>
      <c r="AE308" s="91">
        <f t="shared" si="427"/>
        <v>5616.2259760000006</v>
      </c>
      <c r="AF308" s="92">
        <f t="shared" si="428"/>
        <v>5616.2259760000006</v>
      </c>
      <c r="AG308" s="90">
        <f t="shared" si="429"/>
        <v>0</v>
      </c>
      <c r="AH308" s="91">
        <f t="shared" si="430"/>
        <v>49825.294024000003</v>
      </c>
      <c r="AI308" s="91">
        <f t="shared" si="431"/>
        <v>49825.294024000003</v>
      </c>
      <c r="AJ308" s="7" t="s">
        <v>52</v>
      </c>
    </row>
    <row r="309" spans="1:36" outlineLevel="3" x14ac:dyDescent="0.25">
      <c r="A309" s="102" t="s">
        <v>112</v>
      </c>
      <c r="B309" s="10">
        <v>14022.73</v>
      </c>
      <c r="C309" s="10">
        <v>15131.05</v>
      </c>
      <c r="D309" s="10">
        <v>13785.33</v>
      </c>
      <c r="N309" s="10">
        <f t="shared" si="412"/>
        <v>13785.33</v>
      </c>
      <c r="O309" s="10">
        <f t="shared" si="413"/>
        <v>42939.11</v>
      </c>
      <c r="P309" s="129"/>
      <c r="Q309" s="130">
        <v>0.1013</v>
      </c>
      <c r="R309" s="90">
        <f t="shared" si="414"/>
        <v>0</v>
      </c>
      <c r="S309" s="91">
        <f t="shared" si="415"/>
        <v>13785.33</v>
      </c>
      <c r="T309" s="92">
        <f t="shared" si="416"/>
        <v>13785.33</v>
      </c>
      <c r="U309" s="90">
        <f t="shared" si="417"/>
        <v>0</v>
      </c>
      <c r="V309" s="91">
        <f t="shared" si="418"/>
        <v>1396.453929</v>
      </c>
      <c r="W309" s="92">
        <f t="shared" si="419"/>
        <v>1396.453929</v>
      </c>
      <c r="X309" s="90">
        <f t="shared" si="420"/>
        <v>0</v>
      </c>
      <c r="Y309" s="91">
        <f t="shared" si="421"/>
        <v>12388.876071000001</v>
      </c>
      <c r="Z309" s="92">
        <f t="shared" si="422"/>
        <v>12388.876071000001</v>
      </c>
      <c r="AA309" s="90">
        <f t="shared" si="423"/>
        <v>0</v>
      </c>
      <c r="AB309" s="91">
        <f t="shared" si="424"/>
        <v>42939.11</v>
      </c>
      <c r="AC309" s="92">
        <f t="shared" si="425"/>
        <v>42939.11</v>
      </c>
      <c r="AD309" s="90">
        <f t="shared" si="426"/>
        <v>0</v>
      </c>
      <c r="AE309" s="91">
        <f t="shared" si="427"/>
        <v>4349.7318430000005</v>
      </c>
      <c r="AF309" s="92">
        <f t="shared" si="428"/>
        <v>4349.7318430000005</v>
      </c>
      <c r="AG309" s="90">
        <f t="shared" si="429"/>
        <v>0</v>
      </c>
      <c r="AH309" s="91">
        <f t="shared" si="430"/>
        <v>38589.378156999999</v>
      </c>
      <c r="AI309" s="91">
        <f t="shared" si="431"/>
        <v>38589.378156999999</v>
      </c>
      <c r="AJ309" s="7" t="s">
        <v>52</v>
      </c>
    </row>
    <row r="310" spans="1:36" outlineLevel="3" x14ac:dyDescent="0.25">
      <c r="A310" s="102" t="s">
        <v>112</v>
      </c>
      <c r="C310" s="10">
        <v>191.11</v>
      </c>
      <c r="N310" s="10">
        <f t="shared" si="412"/>
        <v>0</v>
      </c>
      <c r="O310" s="10">
        <f t="shared" si="413"/>
        <v>191.11</v>
      </c>
      <c r="P310" s="129"/>
      <c r="Q310" s="130">
        <v>0.1013</v>
      </c>
      <c r="R310" s="90">
        <f t="shared" si="414"/>
        <v>0</v>
      </c>
      <c r="S310" s="91">
        <f t="shared" si="415"/>
        <v>0</v>
      </c>
      <c r="T310" s="92">
        <f t="shared" si="416"/>
        <v>0</v>
      </c>
      <c r="U310" s="90">
        <f t="shared" si="417"/>
        <v>0</v>
      </c>
      <c r="V310" s="91">
        <f t="shared" si="418"/>
        <v>0</v>
      </c>
      <c r="W310" s="92">
        <f t="shared" si="419"/>
        <v>0</v>
      </c>
      <c r="X310" s="90">
        <f t="shared" si="420"/>
        <v>0</v>
      </c>
      <c r="Y310" s="91">
        <f t="shared" si="421"/>
        <v>0</v>
      </c>
      <c r="Z310" s="92">
        <f t="shared" si="422"/>
        <v>0</v>
      </c>
      <c r="AA310" s="90">
        <f t="shared" si="423"/>
        <v>0</v>
      </c>
      <c r="AB310" s="91">
        <f t="shared" si="424"/>
        <v>191.11</v>
      </c>
      <c r="AC310" s="92">
        <f t="shared" si="425"/>
        <v>191.11</v>
      </c>
      <c r="AD310" s="90">
        <f t="shared" si="426"/>
        <v>0</v>
      </c>
      <c r="AE310" s="91">
        <f t="shared" si="427"/>
        <v>19.359443000000002</v>
      </c>
      <c r="AF310" s="92">
        <f t="shared" si="428"/>
        <v>19.359443000000002</v>
      </c>
      <c r="AG310" s="90">
        <f t="shared" si="429"/>
        <v>0</v>
      </c>
      <c r="AH310" s="91">
        <f t="shared" si="430"/>
        <v>171.75055700000001</v>
      </c>
      <c r="AI310" s="91">
        <f t="shared" si="431"/>
        <v>171.75055700000001</v>
      </c>
      <c r="AJ310" s="7" t="s">
        <v>52</v>
      </c>
    </row>
    <row r="311" spans="1:36" outlineLevel="3" x14ac:dyDescent="0.25">
      <c r="A311" s="102" t="s">
        <v>112</v>
      </c>
      <c r="B311" s="10">
        <v>120683.19</v>
      </c>
      <c r="C311" s="10">
        <v>130975.03</v>
      </c>
      <c r="D311" s="10">
        <v>99742.61</v>
      </c>
      <c r="N311" s="10">
        <f t="shared" si="412"/>
        <v>99742.61</v>
      </c>
      <c r="O311" s="10">
        <f t="shared" si="413"/>
        <v>351400.83</v>
      </c>
      <c r="P311" s="129"/>
      <c r="Q311" s="130">
        <v>0.1013</v>
      </c>
      <c r="R311" s="90">
        <f t="shared" si="414"/>
        <v>0</v>
      </c>
      <c r="S311" s="91">
        <f t="shared" si="415"/>
        <v>99742.61</v>
      </c>
      <c r="T311" s="92">
        <f t="shared" si="416"/>
        <v>99742.61</v>
      </c>
      <c r="U311" s="90">
        <f t="shared" si="417"/>
        <v>0</v>
      </c>
      <c r="V311" s="91">
        <f t="shared" si="418"/>
        <v>10103.926393</v>
      </c>
      <c r="W311" s="92">
        <f t="shared" si="419"/>
        <v>10103.926393</v>
      </c>
      <c r="X311" s="90">
        <f t="shared" si="420"/>
        <v>0</v>
      </c>
      <c r="Y311" s="91">
        <f t="shared" si="421"/>
        <v>89638.683606999999</v>
      </c>
      <c r="Z311" s="92">
        <f t="shared" si="422"/>
        <v>89638.683606999999</v>
      </c>
      <c r="AA311" s="90">
        <f t="shared" si="423"/>
        <v>0</v>
      </c>
      <c r="AB311" s="91">
        <f t="shared" si="424"/>
        <v>351400.83</v>
      </c>
      <c r="AC311" s="92">
        <f t="shared" si="425"/>
        <v>351400.83</v>
      </c>
      <c r="AD311" s="90">
        <f t="shared" si="426"/>
        <v>0</v>
      </c>
      <c r="AE311" s="91">
        <f t="shared" si="427"/>
        <v>35596.904079</v>
      </c>
      <c r="AF311" s="92">
        <f t="shared" si="428"/>
        <v>35596.904079</v>
      </c>
      <c r="AG311" s="90">
        <f t="shared" si="429"/>
        <v>0</v>
      </c>
      <c r="AH311" s="91">
        <f t="shared" si="430"/>
        <v>315803.92592100002</v>
      </c>
      <c r="AI311" s="91">
        <f t="shared" si="431"/>
        <v>315803.92592100002</v>
      </c>
      <c r="AJ311" s="7" t="s">
        <v>52</v>
      </c>
    </row>
    <row r="312" spans="1:36" outlineLevel="3" x14ac:dyDescent="0.25">
      <c r="A312" s="102" t="s">
        <v>112</v>
      </c>
      <c r="B312" s="10">
        <v>20133.18</v>
      </c>
      <c r="C312" s="10">
        <v>8184.08</v>
      </c>
      <c r="D312" s="10">
        <v>8373.5499999999993</v>
      </c>
      <c r="N312" s="10">
        <f t="shared" si="412"/>
        <v>8373.5499999999993</v>
      </c>
      <c r="O312" s="10">
        <f t="shared" si="413"/>
        <v>36690.81</v>
      </c>
      <c r="P312" s="129"/>
      <c r="Q312" s="130">
        <v>0.1013</v>
      </c>
      <c r="R312" s="90">
        <f t="shared" si="414"/>
        <v>0</v>
      </c>
      <c r="S312" s="91">
        <f t="shared" si="415"/>
        <v>8373.5499999999993</v>
      </c>
      <c r="T312" s="92">
        <f t="shared" si="416"/>
        <v>8373.5499999999993</v>
      </c>
      <c r="U312" s="90">
        <f t="shared" si="417"/>
        <v>0</v>
      </c>
      <c r="V312" s="91">
        <f t="shared" si="418"/>
        <v>848.24061499999993</v>
      </c>
      <c r="W312" s="92">
        <f t="shared" si="419"/>
        <v>848.24061499999993</v>
      </c>
      <c r="X312" s="90">
        <f t="shared" si="420"/>
        <v>0</v>
      </c>
      <c r="Y312" s="91">
        <f t="shared" si="421"/>
        <v>7525.3093849999996</v>
      </c>
      <c r="Z312" s="92">
        <f t="shared" si="422"/>
        <v>7525.3093849999996</v>
      </c>
      <c r="AA312" s="90">
        <f t="shared" si="423"/>
        <v>0</v>
      </c>
      <c r="AB312" s="91">
        <f t="shared" si="424"/>
        <v>36690.81</v>
      </c>
      <c r="AC312" s="92">
        <f t="shared" si="425"/>
        <v>36690.81</v>
      </c>
      <c r="AD312" s="90">
        <f t="shared" si="426"/>
        <v>0</v>
      </c>
      <c r="AE312" s="91">
        <f t="shared" si="427"/>
        <v>3716.7790529999997</v>
      </c>
      <c r="AF312" s="92">
        <f t="shared" si="428"/>
        <v>3716.7790529999997</v>
      </c>
      <c r="AG312" s="90">
        <f t="shared" si="429"/>
        <v>0</v>
      </c>
      <c r="AH312" s="91">
        <f t="shared" si="430"/>
        <v>32974.030946999999</v>
      </c>
      <c r="AI312" s="91">
        <f t="shared" si="431"/>
        <v>32974.030946999999</v>
      </c>
      <c r="AJ312" s="7" t="s">
        <v>52</v>
      </c>
    </row>
    <row r="313" spans="1:36" outlineLevel="3" x14ac:dyDescent="0.25">
      <c r="A313" s="102" t="s">
        <v>112</v>
      </c>
      <c r="C313" s="10">
        <v>531</v>
      </c>
      <c r="D313" s="10">
        <v>257.87</v>
      </c>
      <c r="N313" s="10">
        <f t="shared" si="412"/>
        <v>257.87</v>
      </c>
      <c r="O313" s="10">
        <f t="shared" si="413"/>
        <v>788.87</v>
      </c>
      <c r="P313" s="129"/>
      <c r="Q313" s="130">
        <v>0.1013</v>
      </c>
      <c r="R313" s="90">
        <f t="shared" si="414"/>
        <v>0</v>
      </c>
      <c r="S313" s="91">
        <f t="shared" si="415"/>
        <v>257.87</v>
      </c>
      <c r="T313" s="92">
        <f t="shared" si="416"/>
        <v>257.87</v>
      </c>
      <c r="U313" s="90">
        <f t="shared" si="417"/>
        <v>0</v>
      </c>
      <c r="V313" s="91">
        <f t="shared" si="418"/>
        <v>26.122230999999999</v>
      </c>
      <c r="W313" s="92">
        <f t="shared" si="419"/>
        <v>26.122230999999999</v>
      </c>
      <c r="X313" s="90">
        <f t="shared" si="420"/>
        <v>0</v>
      </c>
      <c r="Y313" s="91">
        <f t="shared" si="421"/>
        <v>231.74776900000001</v>
      </c>
      <c r="Z313" s="92">
        <f t="shared" si="422"/>
        <v>231.74776900000001</v>
      </c>
      <c r="AA313" s="90">
        <f t="shared" si="423"/>
        <v>0</v>
      </c>
      <c r="AB313" s="91">
        <f t="shared" si="424"/>
        <v>788.87</v>
      </c>
      <c r="AC313" s="92">
        <f t="shared" si="425"/>
        <v>788.87</v>
      </c>
      <c r="AD313" s="90">
        <f t="shared" si="426"/>
        <v>0</v>
      </c>
      <c r="AE313" s="91">
        <f t="shared" si="427"/>
        <v>79.912531000000001</v>
      </c>
      <c r="AF313" s="92">
        <f t="shared" si="428"/>
        <v>79.912531000000001</v>
      </c>
      <c r="AG313" s="90">
        <f t="shared" si="429"/>
        <v>0</v>
      </c>
      <c r="AH313" s="91">
        <f t="shared" si="430"/>
        <v>708.95746899999995</v>
      </c>
      <c r="AI313" s="91">
        <f t="shared" si="431"/>
        <v>708.95746899999995</v>
      </c>
      <c r="AJ313" s="7" t="s">
        <v>52</v>
      </c>
    </row>
    <row r="314" spans="1:36" outlineLevel="3" x14ac:dyDescent="0.25">
      <c r="A314" s="102" t="s">
        <v>112</v>
      </c>
      <c r="B314" s="10">
        <v>-8514.02</v>
      </c>
      <c r="N314" s="10">
        <f t="shared" si="412"/>
        <v>0</v>
      </c>
      <c r="O314" s="10">
        <f t="shared" si="413"/>
        <v>-8514.02</v>
      </c>
      <c r="P314" s="129"/>
      <c r="Q314" s="130">
        <v>0.1013</v>
      </c>
      <c r="R314" s="90">
        <f t="shared" si="414"/>
        <v>0</v>
      </c>
      <c r="S314" s="91">
        <f t="shared" si="415"/>
        <v>0</v>
      </c>
      <c r="T314" s="92">
        <f t="shared" si="416"/>
        <v>0</v>
      </c>
      <c r="U314" s="90">
        <f t="shared" si="417"/>
        <v>0</v>
      </c>
      <c r="V314" s="91">
        <f t="shared" si="418"/>
        <v>0</v>
      </c>
      <c r="W314" s="92">
        <f t="shared" si="419"/>
        <v>0</v>
      </c>
      <c r="X314" s="90">
        <f t="shared" si="420"/>
        <v>0</v>
      </c>
      <c r="Y314" s="91">
        <f t="shared" si="421"/>
        <v>0</v>
      </c>
      <c r="Z314" s="92">
        <f t="shared" si="422"/>
        <v>0</v>
      </c>
      <c r="AA314" s="90">
        <f t="shared" si="423"/>
        <v>0</v>
      </c>
      <c r="AB314" s="91">
        <f t="shared" si="424"/>
        <v>-8514.02</v>
      </c>
      <c r="AC314" s="92">
        <f t="shared" si="425"/>
        <v>-8514.02</v>
      </c>
      <c r="AD314" s="90">
        <f t="shared" si="426"/>
        <v>0</v>
      </c>
      <c r="AE314" s="91">
        <f t="shared" si="427"/>
        <v>-862.47022600000003</v>
      </c>
      <c r="AF314" s="92">
        <f t="shared" si="428"/>
        <v>-862.47022600000003</v>
      </c>
      <c r="AG314" s="90">
        <f t="shared" si="429"/>
        <v>0</v>
      </c>
      <c r="AH314" s="91">
        <f t="shared" si="430"/>
        <v>-7651.5497740000001</v>
      </c>
      <c r="AI314" s="91">
        <f t="shared" si="431"/>
        <v>-7651.5497740000001</v>
      </c>
      <c r="AJ314" s="7" t="s">
        <v>52</v>
      </c>
    </row>
    <row r="315" spans="1:36" outlineLevel="3" x14ac:dyDescent="0.25">
      <c r="A315" s="102" t="s">
        <v>112</v>
      </c>
      <c r="C315" s="10">
        <v>572.57000000000005</v>
      </c>
      <c r="N315" s="10">
        <f t="shared" si="412"/>
        <v>0</v>
      </c>
      <c r="O315" s="10">
        <f t="shared" si="413"/>
        <v>572.57000000000005</v>
      </c>
      <c r="P315" s="129"/>
      <c r="Q315" s="130">
        <v>0.1013</v>
      </c>
      <c r="R315" s="90">
        <f t="shared" si="414"/>
        <v>0</v>
      </c>
      <c r="S315" s="91">
        <f t="shared" si="415"/>
        <v>0</v>
      </c>
      <c r="T315" s="92">
        <f t="shared" si="416"/>
        <v>0</v>
      </c>
      <c r="U315" s="90">
        <f t="shared" si="417"/>
        <v>0</v>
      </c>
      <c r="V315" s="91">
        <f t="shared" si="418"/>
        <v>0</v>
      </c>
      <c r="W315" s="92">
        <f t="shared" si="419"/>
        <v>0</v>
      </c>
      <c r="X315" s="90">
        <f t="shared" si="420"/>
        <v>0</v>
      </c>
      <c r="Y315" s="91">
        <f t="shared" si="421"/>
        <v>0</v>
      </c>
      <c r="Z315" s="92">
        <f t="shared" si="422"/>
        <v>0</v>
      </c>
      <c r="AA315" s="90">
        <f t="shared" si="423"/>
        <v>0</v>
      </c>
      <c r="AB315" s="91">
        <f t="shared" si="424"/>
        <v>572.57000000000005</v>
      </c>
      <c r="AC315" s="92">
        <f t="shared" si="425"/>
        <v>572.57000000000005</v>
      </c>
      <c r="AD315" s="90">
        <f t="shared" si="426"/>
        <v>0</v>
      </c>
      <c r="AE315" s="91">
        <f t="shared" si="427"/>
        <v>58.001341000000004</v>
      </c>
      <c r="AF315" s="92">
        <f t="shared" si="428"/>
        <v>58.001341000000004</v>
      </c>
      <c r="AG315" s="90">
        <f t="shared" si="429"/>
        <v>0</v>
      </c>
      <c r="AH315" s="91">
        <f t="shared" si="430"/>
        <v>514.56865900000003</v>
      </c>
      <c r="AI315" s="91">
        <f t="shared" si="431"/>
        <v>514.56865900000003</v>
      </c>
      <c r="AJ315" s="7" t="s">
        <v>52</v>
      </c>
    </row>
    <row r="316" spans="1:36" outlineLevel="3" x14ac:dyDescent="0.25">
      <c r="A316" s="102" t="s">
        <v>112</v>
      </c>
      <c r="B316" s="10">
        <v>2583.9699999999998</v>
      </c>
      <c r="C316" s="10">
        <v>2656.72</v>
      </c>
      <c r="D316" s="10">
        <v>3069.42</v>
      </c>
      <c r="N316" s="10">
        <f t="shared" si="412"/>
        <v>3069.42</v>
      </c>
      <c r="O316" s="10">
        <f t="shared" si="413"/>
        <v>8310.11</v>
      </c>
      <c r="P316" s="129"/>
      <c r="Q316" s="130">
        <v>0.1013</v>
      </c>
      <c r="R316" s="90">
        <f t="shared" si="414"/>
        <v>0</v>
      </c>
      <c r="S316" s="91">
        <f t="shared" si="415"/>
        <v>3069.42</v>
      </c>
      <c r="T316" s="92">
        <f t="shared" si="416"/>
        <v>3069.42</v>
      </c>
      <c r="U316" s="90">
        <f t="shared" si="417"/>
        <v>0</v>
      </c>
      <c r="V316" s="91">
        <f t="shared" si="418"/>
        <v>310.93224600000002</v>
      </c>
      <c r="W316" s="92">
        <f t="shared" si="419"/>
        <v>310.93224600000002</v>
      </c>
      <c r="X316" s="90">
        <f t="shared" si="420"/>
        <v>0</v>
      </c>
      <c r="Y316" s="91">
        <f t="shared" si="421"/>
        <v>2758.4877540000002</v>
      </c>
      <c r="Z316" s="92">
        <f t="shared" si="422"/>
        <v>2758.4877540000002</v>
      </c>
      <c r="AA316" s="90">
        <f t="shared" si="423"/>
        <v>0</v>
      </c>
      <c r="AB316" s="91">
        <f t="shared" si="424"/>
        <v>8310.11</v>
      </c>
      <c r="AC316" s="92">
        <f t="shared" si="425"/>
        <v>8310.11</v>
      </c>
      <c r="AD316" s="90">
        <f t="shared" si="426"/>
        <v>0</v>
      </c>
      <c r="AE316" s="91">
        <f t="shared" si="427"/>
        <v>841.81414300000006</v>
      </c>
      <c r="AF316" s="92">
        <f t="shared" si="428"/>
        <v>841.81414300000006</v>
      </c>
      <c r="AG316" s="90">
        <f t="shared" si="429"/>
        <v>0</v>
      </c>
      <c r="AH316" s="91">
        <f t="shared" si="430"/>
        <v>7468.295857000001</v>
      </c>
      <c r="AI316" s="91">
        <f t="shared" si="431"/>
        <v>7468.295857000001</v>
      </c>
      <c r="AJ316" s="7" t="s">
        <v>52</v>
      </c>
    </row>
    <row r="317" spans="1:36" outlineLevel="3" x14ac:dyDescent="0.25">
      <c r="A317" s="102" t="s">
        <v>112</v>
      </c>
      <c r="B317" s="10">
        <v>26170.06</v>
      </c>
      <c r="C317" s="10">
        <v>26185.57</v>
      </c>
      <c r="D317" s="10">
        <v>25559.69</v>
      </c>
      <c r="N317" s="10">
        <f t="shared" si="412"/>
        <v>25559.69</v>
      </c>
      <c r="O317" s="10">
        <f t="shared" si="413"/>
        <v>77915.320000000007</v>
      </c>
      <c r="P317" s="129"/>
      <c r="Q317" s="130">
        <v>0.1013</v>
      </c>
      <c r="R317" s="90">
        <f t="shared" si="414"/>
        <v>0</v>
      </c>
      <c r="S317" s="91">
        <f t="shared" si="415"/>
        <v>25559.69</v>
      </c>
      <c r="T317" s="92">
        <f t="shared" si="416"/>
        <v>25559.69</v>
      </c>
      <c r="U317" s="90">
        <f t="shared" si="417"/>
        <v>0</v>
      </c>
      <c r="V317" s="91">
        <f t="shared" si="418"/>
        <v>2589.1965970000001</v>
      </c>
      <c r="W317" s="92">
        <f t="shared" si="419"/>
        <v>2589.1965970000001</v>
      </c>
      <c r="X317" s="90">
        <f t="shared" si="420"/>
        <v>0</v>
      </c>
      <c r="Y317" s="91">
        <f t="shared" si="421"/>
        <v>22970.493403</v>
      </c>
      <c r="Z317" s="92">
        <f t="shared" si="422"/>
        <v>22970.493403</v>
      </c>
      <c r="AA317" s="90">
        <f t="shared" si="423"/>
        <v>0</v>
      </c>
      <c r="AB317" s="91">
        <f t="shared" si="424"/>
        <v>77915.320000000007</v>
      </c>
      <c r="AC317" s="92">
        <f t="shared" si="425"/>
        <v>77915.320000000007</v>
      </c>
      <c r="AD317" s="90">
        <f t="shared" si="426"/>
        <v>0</v>
      </c>
      <c r="AE317" s="91">
        <f t="shared" si="427"/>
        <v>7892.8219160000008</v>
      </c>
      <c r="AF317" s="92">
        <f t="shared" si="428"/>
        <v>7892.8219160000008</v>
      </c>
      <c r="AG317" s="90">
        <f t="shared" si="429"/>
        <v>0</v>
      </c>
      <c r="AH317" s="91">
        <f t="shared" si="430"/>
        <v>70022.498084000006</v>
      </c>
      <c r="AI317" s="91">
        <f t="shared" si="431"/>
        <v>70022.498084000006</v>
      </c>
      <c r="AJ317" s="7" t="s">
        <v>52</v>
      </c>
    </row>
    <row r="318" spans="1:36" outlineLevel="2" x14ac:dyDescent="0.25">
      <c r="A318" s="102"/>
      <c r="B318" s="108"/>
      <c r="C318" s="108"/>
      <c r="D318" s="108"/>
      <c r="E318" s="101"/>
      <c r="F318" s="101"/>
      <c r="G318" s="101"/>
      <c r="H318" s="101"/>
      <c r="I318" s="101"/>
      <c r="J318" s="101"/>
      <c r="K318" s="101"/>
      <c r="L318" s="101"/>
      <c r="M318" s="101"/>
      <c r="N318" s="108"/>
      <c r="O318" s="108"/>
      <c r="P318" s="129"/>
      <c r="Q318" s="130"/>
      <c r="R318" s="111">
        <f t="shared" ref="R318:Z318" si="432">SUBTOTAL(9,R305:R317)</f>
        <v>0</v>
      </c>
      <c r="S318" s="112">
        <f t="shared" si="432"/>
        <v>195329.15</v>
      </c>
      <c r="T318" s="113">
        <f t="shared" si="432"/>
        <v>195329.15</v>
      </c>
      <c r="U318" s="111">
        <f t="shared" si="432"/>
        <v>0</v>
      </c>
      <c r="V318" s="112">
        <f t="shared" si="432"/>
        <v>19786.842895000002</v>
      </c>
      <c r="W318" s="113">
        <f t="shared" si="432"/>
        <v>19786.842895000002</v>
      </c>
      <c r="X318" s="111">
        <f t="shared" si="432"/>
        <v>0</v>
      </c>
      <c r="Y318" s="112">
        <f t="shared" si="432"/>
        <v>175542.30710500001</v>
      </c>
      <c r="Z318" s="113">
        <f t="shared" si="432"/>
        <v>175542.30710500001</v>
      </c>
      <c r="AA318" s="111"/>
      <c r="AB318" s="112"/>
      <c r="AC318" s="113"/>
      <c r="AD318" s="111"/>
      <c r="AE318" s="112"/>
      <c r="AF318" s="113"/>
      <c r="AG318" s="111"/>
      <c r="AH318" s="112"/>
      <c r="AI318" s="112"/>
      <c r="AJ318" s="118" t="s">
        <v>268</v>
      </c>
    </row>
    <row r="319" spans="1:36" outlineLevel="3" x14ac:dyDescent="0.25">
      <c r="A319" s="102" t="s">
        <v>112</v>
      </c>
      <c r="B319" s="10">
        <v>1533.55</v>
      </c>
      <c r="C319" s="10">
        <v>1317.3</v>
      </c>
      <c r="D319" s="10">
        <v>1690.04</v>
      </c>
      <c r="N319" s="10">
        <f>D319</f>
        <v>1690.04</v>
      </c>
      <c r="O319" s="10">
        <f>SUM(B319:M319)</f>
        <v>4540.8899999999994</v>
      </c>
      <c r="P319" s="129"/>
      <c r="Q319" s="130">
        <v>0.1086</v>
      </c>
      <c r="R319" s="90">
        <f>IF(LEFT(AJ319,6)="Direct",N319,0)</f>
        <v>0</v>
      </c>
      <c r="S319" s="91">
        <f>N319-R319</f>
        <v>1690.04</v>
      </c>
      <c r="T319" s="92">
        <f>R319+S319</f>
        <v>1690.04</v>
      </c>
      <c r="U319" s="90">
        <f>IF(LEFT(AJ319,9)="direct-wa", N319,0)</f>
        <v>0</v>
      </c>
      <c r="V319" s="91">
        <f>IF(AJ319="direct-wa",0,N319*Q319)</f>
        <v>183.538344</v>
      </c>
      <c r="W319" s="92">
        <f>U319+V319</f>
        <v>183.538344</v>
      </c>
      <c r="X319" s="90">
        <f>IF(LEFT(AJ319,9)="direct-or",N319,0)</f>
        <v>0</v>
      </c>
      <c r="Y319" s="91">
        <f>S319-V319</f>
        <v>1506.5016559999999</v>
      </c>
      <c r="Z319" s="92">
        <f>X319+Y319</f>
        <v>1506.5016559999999</v>
      </c>
      <c r="AA319" s="90">
        <f>IF(LEFT(AJ319,6)="Direct",O319,0)</f>
        <v>0</v>
      </c>
      <c r="AB319" s="91">
        <f>O319-AA319</f>
        <v>4540.8899999999994</v>
      </c>
      <c r="AC319" s="92">
        <f>AA319+AB319</f>
        <v>4540.8899999999994</v>
      </c>
      <c r="AD319" s="90">
        <f>IF(LEFT(AJ319,9)="direct-wa", O319,0)</f>
        <v>0</v>
      </c>
      <c r="AE319" s="91">
        <f>IF(AJ319="direct-wa",0,O319*Q319)</f>
        <v>493.14065399999993</v>
      </c>
      <c r="AF319" s="92">
        <f>AD319+AE319</f>
        <v>493.14065399999993</v>
      </c>
      <c r="AG319" s="90">
        <f>IF(LEFT(AJ319,9)="direct-or",O319,0)</f>
        <v>0</v>
      </c>
      <c r="AH319" s="91">
        <f>AB319-AE319</f>
        <v>4047.7493459999996</v>
      </c>
      <c r="AI319" s="91">
        <f>AG319+AH319</f>
        <v>4047.7493459999996</v>
      </c>
      <c r="AJ319" s="7" t="s">
        <v>60</v>
      </c>
    </row>
    <row r="320" spans="1:36" outlineLevel="2" x14ac:dyDescent="0.25">
      <c r="A320" s="102"/>
      <c r="B320" s="108"/>
      <c r="C320" s="108"/>
      <c r="D320" s="108"/>
      <c r="E320" s="101"/>
      <c r="F320" s="101"/>
      <c r="G320" s="101"/>
      <c r="H320" s="101"/>
      <c r="I320" s="101"/>
      <c r="J320" s="101"/>
      <c r="K320" s="101"/>
      <c r="L320" s="101"/>
      <c r="M320" s="101"/>
      <c r="N320" s="108"/>
      <c r="O320" s="108"/>
      <c r="P320" s="129"/>
      <c r="Q320" s="130"/>
      <c r="R320" s="111">
        <f t="shared" ref="R320:Z320" si="433">SUBTOTAL(9,R319:R319)</f>
        <v>0</v>
      </c>
      <c r="S320" s="112">
        <f t="shared" si="433"/>
        <v>1690.04</v>
      </c>
      <c r="T320" s="113">
        <f t="shared" si="433"/>
        <v>1690.04</v>
      </c>
      <c r="U320" s="111">
        <f t="shared" si="433"/>
        <v>0</v>
      </c>
      <c r="V320" s="112">
        <f t="shared" si="433"/>
        <v>183.538344</v>
      </c>
      <c r="W320" s="113">
        <f t="shared" si="433"/>
        <v>183.538344</v>
      </c>
      <c r="X320" s="111">
        <f t="shared" si="433"/>
        <v>0</v>
      </c>
      <c r="Y320" s="112">
        <f t="shared" si="433"/>
        <v>1506.5016559999999</v>
      </c>
      <c r="Z320" s="113">
        <f t="shared" si="433"/>
        <v>1506.5016559999999</v>
      </c>
      <c r="AA320" s="111"/>
      <c r="AB320" s="112"/>
      <c r="AC320" s="113"/>
      <c r="AD320" s="111"/>
      <c r="AE320" s="112"/>
      <c r="AF320" s="113"/>
      <c r="AG320" s="111"/>
      <c r="AH320" s="112"/>
      <c r="AI320" s="112"/>
      <c r="AJ320" s="118" t="s">
        <v>266</v>
      </c>
    </row>
    <row r="321" spans="1:36" outlineLevel="3" x14ac:dyDescent="0.25">
      <c r="A321" s="102" t="s">
        <v>112</v>
      </c>
      <c r="B321" s="10">
        <v>1379.27</v>
      </c>
      <c r="C321" s="10">
        <v>151.71</v>
      </c>
      <c r="N321" s="10">
        <f t="shared" ref="N321:N331" si="434">D321</f>
        <v>0</v>
      </c>
      <c r="O321" s="10">
        <f t="shared" ref="O321:O331" si="435">SUM(B321:M321)</f>
        <v>1530.98</v>
      </c>
      <c r="P321" s="129"/>
      <c r="Q321" s="130">
        <v>0</v>
      </c>
      <c r="R321" s="90">
        <f t="shared" ref="R321:R331" si="436">IF(LEFT(AJ321,6)="Direct",N321,0)</f>
        <v>0</v>
      </c>
      <c r="S321" s="91">
        <f t="shared" ref="S321:S331" si="437">N321-R321</f>
        <v>0</v>
      </c>
      <c r="T321" s="92">
        <f t="shared" ref="T321:T331" si="438">R321+S321</f>
        <v>0</v>
      </c>
      <c r="U321" s="90">
        <f t="shared" ref="U321:U331" si="439">IF(LEFT(AJ321,9)="direct-wa", N321,0)</f>
        <v>0</v>
      </c>
      <c r="V321" s="91">
        <f t="shared" ref="V321:V331" si="440">IF(AJ321="direct-wa",0,N321*Q321)</f>
        <v>0</v>
      </c>
      <c r="W321" s="92">
        <f t="shared" ref="W321:W331" si="441">U321+V321</f>
        <v>0</v>
      </c>
      <c r="X321" s="90">
        <f t="shared" ref="X321:X331" si="442">IF(LEFT(AJ321,9)="direct-or",N321,0)</f>
        <v>0</v>
      </c>
      <c r="Y321" s="91">
        <f t="shared" ref="Y321:Y331" si="443">S321-V321</f>
        <v>0</v>
      </c>
      <c r="Z321" s="92">
        <f t="shared" ref="Z321:Z331" si="444">X321+Y321</f>
        <v>0</v>
      </c>
      <c r="AA321" s="90">
        <f t="shared" ref="AA321:AA331" si="445">IF(LEFT(AJ321,6)="Direct",O321,0)</f>
        <v>1530.98</v>
      </c>
      <c r="AB321" s="91">
        <f t="shared" ref="AB321:AB331" si="446">O321-AA321</f>
        <v>0</v>
      </c>
      <c r="AC321" s="92">
        <f t="shared" ref="AC321:AC331" si="447">AA321+AB321</f>
        <v>1530.98</v>
      </c>
      <c r="AD321" s="90">
        <f t="shared" ref="AD321:AD331" si="448">IF(LEFT(AJ321,9)="direct-wa", O321,0)</f>
        <v>0</v>
      </c>
      <c r="AE321" s="91">
        <f t="shared" ref="AE321:AE331" si="449">IF(AJ321="direct-wa",0,O321*Q321)</f>
        <v>0</v>
      </c>
      <c r="AF321" s="92">
        <f t="shared" ref="AF321:AF331" si="450">AD321+AE321</f>
        <v>0</v>
      </c>
      <c r="AG321" s="90">
        <f t="shared" ref="AG321:AG331" si="451">IF(LEFT(AJ321,9)="direct-or",O321,0)</f>
        <v>1530.98</v>
      </c>
      <c r="AH321" s="91">
        <f t="shared" ref="AH321:AH331" si="452">AB321-AE321</f>
        <v>0</v>
      </c>
      <c r="AI321" s="91">
        <f t="shared" ref="AI321:AI331" si="453">AG321+AH321</f>
        <v>1530.98</v>
      </c>
      <c r="AJ321" s="7" t="s">
        <v>61</v>
      </c>
    </row>
    <row r="322" spans="1:36" outlineLevel="3" x14ac:dyDescent="0.25">
      <c r="A322" s="102" t="s">
        <v>112</v>
      </c>
      <c r="C322" s="10">
        <v>707.75</v>
      </c>
      <c r="D322" s="10">
        <v>110.79</v>
      </c>
      <c r="N322" s="10">
        <f t="shared" si="434"/>
        <v>110.79</v>
      </c>
      <c r="O322" s="10">
        <f t="shared" si="435"/>
        <v>818.54</v>
      </c>
      <c r="P322" s="129"/>
      <c r="Q322" s="130">
        <v>0</v>
      </c>
      <c r="R322" s="90">
        <f t="shared" si="436"/>
        <v>110.79</v>
      </c>
      <c r="S322" s="91">
        <f t="shared" si="437"/>
        <v>0</v>
      </c>
      <c r="T322" s="92">
        <f t="shared" si="438"/>
        <v>110.79</v>
      </c>
      <c r="U322" s="90">
        <f t="shared" si="439"/>
        <v>0</v>
      </c>
      <c r="V322" s="91">
        <f t="shared" si="440"/>
        <v>0</v>
      </c>
      <c r="W322" s="92">
        <f t="shared" si="441"/>
        <v>0</v>
      </c>
      <c r="X322" s="90">
        <f t="shared" si="442"/>
        <v>110.79</v>
      </c>
      <c r="Y322" s="91">
        <f t="shared" si="443"/>
        <v>0</v>
      </c>
      <c r="Z322" s="92">
        <f t="shared" si="444"/>
        <v>110.79</v>
      </c>
      <c r="AA322" s="90">
        <f t="shared" si="445"/>
        <v>818.54</v>
      </c>
      <c r="AB322" s="91">
        <f t="shared" si="446"/>
        <v>0</v>
      </c>
      <c r="AC322" s="92">
        <f t="shared" si="447"/>
        <v>818.54</v>
      </c>
      <c r="AD322" s="90">
        <f t="shared" si="448"/>
        <v>0</v>
      </c>
      <c r="AE322" s="91">
        <f t="shared" si="449"/>
        <v>0</v>
      </c>
      <c r="AF322" s="92">
        <f t="shared" si="450"/>
        <v>0</v>
      </c>
      <c r="AG322" s="90">
        <f t="shared" si="451"/>
        <v>818.54</v>
      </c>
      <c r="AH322" s="91">
        <f t="shared" si="452"/>
        <v>0</v>
      </c>
      <c r="AI322" s="91">
        <f t="shared" si="453"/>
        <v>818.54</v>
      </c>
      <c r="AJ322" s="7" t="s">
        <v>61</v>
      </c>
    </row>
    <row r="323" spans="1:36" outlineLevel="3" x14ac:dyDescent="0.25">
      <c r="A323" s="102" t="s">
        <v>112</v>
      </c>
      <c r="B323" s="10">
        <v>147524.75</v>
      </c>
      <c r="C323" s="10">
        <v>96905.45</v>
      </c>
      <c r="D323" s="10">
        <v>8161.85</v>
      </c>
      <c r="N323" s="10">
        <f t="shared" si="434"/>
        <v>8161.85</v>
      </c>
      <c r="O323" s="10">
        <f t="shared" si="435"/>
        <v>252592.05000000002</v>
      </c>
      <c r="P323" s="129"/>
      <c r="Q323" s="130">
        <v>0</v>
      </c>
      <c r="R323" s="90">
        <f t="shared" si="436"/>
        <v>8161.85</v>
      </c>
      <c r="S323" s="91">
        <f t="shared" si="437"/>
        <v>0</v>
      </c>
      <c r="T323" s="92">
        <f t="shared" si="438"/>
        <v>8161.85</v>
      </c>
      <c r="U323" s="90">
        <f t="shared" si="439"/>
        <v>0</v>
      </c>
      <c r="V323" s="91">
        <f t="shared" si="440"/>
        <v>0</v>
      </c>
      <c r="W323" s="92">
        <f t="shared" si="441"/>
        <v>0</v>
      </c>
      <c r="X323" s="90">
        <f t="shared" si="442"/>
        <v>8161.85</v>
      </c>
      <c r="Y323" s="91">
        <f t="shared" si="443"/>
        <v>0</v>
      </c>
      <c r="Z323" s="92">
        <f t="shared" si="444"/>
        <v>8161.85</v>
      </c>
      <c r="AA323" s="90">
        <f t="shared" si="445"/>
        <v>252592.05000000002</v>
      </c>
      <c r="AB323" s="91">
        <f t="shared" si="446"/>
        <v>0</v>
      </c>
      <c r="AC323" s="92">
        <f t="shared" si="447"/>
        <v>252592.05000000002</v>
      </c>
      <c r="AD323" s="90">
        <f t="shared" si="448"/>
        <v>0</v>
      </c>
      <c r="AE323" s="91">
        <f t="shared" si="449"/>
        <v>0</v>
      </c>
      <c r="AF323" s="92">
        <f t="shared" si="450"/>
        <v>0</v>
      </c>
      <c r="AG323" s="90">
        <f t="shared" si="451"/>
        <v>252592.05000000002</v>
      </c>
      <c r="AH323" s="91">
        <f t="shared" si="452"/>
        <v>0</v>
      </c>
      <c r="AI323" s="91">
        <f t="shared" si="453"/>
        <v>252592.05000000002</v>
      </c>
      <c r="AJ323" s="7" t="s">
        <v>61</v>
      </c>
    </row>
    <row r="324" spans="1:36" outlineLevel="3" x14ac:dyDescent="0.25">
      <c r="A324" s="102" t="s">
        <v>112</v>
      </c>
      <c r="B324" s="10">
        <v>1124.82</v>
      </c>
      <c r="C324" s="10">
        <v>4467.28</v>
      </c>
      <c r="D324" s="10">
        <v>2816.52</v>
      </c>
      <c r="N324" s="10">
        <f t="shared" si="434"/>
        <v>2816.52</v>
      </c>
      <c r="O324" s="10">
        <f t="shared" si="435"/>
        <v>8408.619999999999</v>
      </c>
      <c r="P324" s="129"/>
      <c r="Q324" s="130">
        <v>0</v>
      </c>
      <c r="R324" s="90">
        <f t="shared" si="436"/>
        <v>2816.52</v>
      </c>
      <c r="S324" s="91">
        <f t="shared" si="437"/>
        <v>0</v>
      </c>
      <c r="T324" s="92">
        <f t="shared" si="438"/>
        <v>2816.52</v>
      </c>
      <c r="U324" s="90">
        <f t="shared" si="439"/>
        <v>0</v>
      </c>
      <c r="V324" s="91">
        <f t="shared" si="440"/>
        <v>0</v>
      </c>
      <c r="W324" s="92">
        <f t="shared" si="441"/>
        <v>0</v>
      </c>
      <c r="X324" s="90">
        <f t="shared" si="442"/>
        <v>2816.52</v>
      </c>
      <c r="Y324" s="91">
        <f t="shared" si="443"/>
        <v>0</v>
      </c>
      <c r="Z324" s="92">
        <f t="shared" si="444"/>
        <v>2816.52</v>
      </c>
      <c r="AA324" s="90">
        <f t="shared" si="445"/>
        <v>8408.619999999999</v>
      </c>
      <c r="AB324" s="91">
        <f t="shared" si="446"/>
        <v>0</v>
      </c>
      <c r="AC324" s="92">
        <f t="shared" si="447"/>
        <v>8408.619999999999</v>
      </c>
      <c r="AD324" s="90">
        <f t="shared" si="448"/>
        <v>0</v>
      </c>
      <c r="AE324" s="91">
        <f t="shared" si="449"/>
        <v>0</v>
      </c>
      <c r="AF324" s="92">
        <f t="shared" si="450"/>
        <v>0</v>
      </c>
      <c r="AG324" s="90">
        <f t="shared" si="451"/>
        <v>8408.619999999999</v>
      </c>
      <c r="AH324" s="91">
        <f t="shared" si="452"/>
        <v>0</v>
      </c>
      <c r="AI324" s="91">
        <f t="shared" si="453"/>
        <v>8408.619999999999</v>
      </c>
      <c r="AJ324" s="7" t="s">
        <v>61</v>
      </c>
    </row>
    <row r="325" spans="1:36" outlineLevel="3" x14ac:dyDescent="0.25">
      <c r="A325" s="102" t="s">
        <v>112</v>
      </c>
      <c r="B325" s="10">
        <v>308393.06</v>
      </c>
      <c r="C325" s="10">
        <v>365578.43</v>
      </c>
      <c r="D325" s="10">
        <v>518905.15</v>
      </c>
      <c r="N325" s="10">
        <f t="shared" si="434"/>
        <v>518905.15</v>
      </c>
      <c r="O325" s="10">
        <f t="shared" si="435"/>
        <v>1192876.6400000001</v>
      </c>
      <c r="P325" s="129"/>
      <c r="Q325" s="130">
        <v>0</v>
      </c>
      <c r="R325" s="90">
        <f t="shared" si="436"/>
        <v>518905.15</v>
      </c>
      <c r="S325" s="91">
        <f t="shared" si="437"/>
        <v>0</v>
      </c>
      <c r="T325" s="92">
        <f t="shared" si="438"/>
        <v>518905.15</v>
      </c>
      <c r="U325" s="90">
        <f t="shared" si="439"/>
        <v>0</v>
      </c>
      <c r="V325" s="91">
        <f t="shared" si="440"/>
        <v>0</v>
      </c>
      <c r="W325" s="92">
        <f t="shared" si="441"/>
        <v>0</v>
      </c>
      <c r="X325" s="90">
        <f t="shared" si="442"/>
        <v>518905.15</v>
      </c>
      <c r="Y325" s="91">
        <f t="shared" si="443"/>
        <v>0</v>
      </c>
      <c r="Z325" s="92">
        <f t="shared" si="444"/>
        <v>518905.15</v>
      </c>
      <c r="AA325" s="90">
        <f t="shared" si="445"/>
        <v>1192876.6400000001</v>
      </c>
      <c r="AB325" s="91">
        <f t="shared" si="446"/>
        <v>0</v>
      </c>
      <c r="AC325" s="92">
        <f t="shared" si="447"/>
        <v>1192876.6400000001</v>
      </c>
      <c r="AD325" s="90">
        <f t="shared" si="448"/>
        <v>0</v>
      </c>
      <c r="AE325" s="91">
        <f t="shared" si="449"/>
        <v>0</v>
      </c>
      <c r="AF325" s="92">
        <f t="shared" si="450"/>
        <v>0</v>
      </c>
      <c r="AG325" s="90">
        <f t="shared" si="451"/>
        <v>1192876.6400000001</v>
      </c>
      <c r="AH325" s="91">
        <f t="shared" si="452"/>
        <v>0</v>
      </c>
      <c r="AI325" s="91">
        <f t="shared" si="453"/>
        <v>1192876.6400000001</v>
      </c>
      <c r="AJ325" s="7" t="s">
        <v>61</v>
      </c>
    </row>
    <row r="326" spans="1:36" outlineLevel="3" x14ac:dyDescent="0.25">
      <c r="A326" s="102" t="s">
        <v>112</v>
      </c>
      <c r="B326" s="10">
        <v>3983.37</v>
      </c>
      <c r="C326" s="10">
        <v>4611.3</v>
      </c>
      <c r="D326" s="10">
        <v>3169.19</v>
      </c>
      <c r="N326" s="10">
        <f t="shared" si="434"/>
        <v>3169.19</v>
      </c>
      <c r="O326" s="10">
        <f t="shared" si="435"/>
        <v>11763.86</v>
      </c>
      <c r="P326" s="129"/>
      <c r="Q326" s="130">
        <v>0</v>
      </c>
      <c r="R326" s="90">
        <f t="shared" si="436"/>
        <v>3169.19</v>
      </c>
      <c r="S326" s="91">
        <f t="shared" si="437"/>
        <v>0</v>
      </c>
      <c r="T326" s="92">
        <f t="shared" si="438"/>
        <v>3169.19</v>
      </c>
      <c r="U326" s="90">
        <f t="shared" si="439"/>
        <v>0</v>
      </c>
      <c r="V326" s="91">
        <f t="shared" si="440"/>
        <v>0</v>
      </c>
      <c r="W326" s="92">
        <f t="shared" si="441"/>
        <v>0</v>
      </c>
      <c r="X326" s="90">
        <f t="shared" si="442"/>
        <v>3169.19</v>
      </c>
      <c r="Y326" s="91">
        <f t="shared" si="443"/>
        <v>0</v>
      </c>
      <c r="Z326" s="92">
        <f t="shared" si="444"/>
        <v>3169.19</v>
      </c>
      <c r="AA326" s="90">
        <f t="shared" si="445"/>
        <v>11763.86</v>
      </c>
      <c r="AB326" s="91">
        <f t="shared" si="446"/>
        <v>0</v>
      </c>
      <c r="AC326" s="92">
        <f t="shared" si="447"/>
        <v>11763.86</v>
      </c>
      <c r="AD326" s="90">
        <f t="shared" si="448"/>
        <v>0</v>
      </c>
      <c r="AE326" s="91">
        <f t="shared" si="449"/>
        <v>0</v>
      </c>
      <c r="AF326" s="92">
        <f t="shared" si="450"/>
        <v>0</v>
      </c>
      <c r="AG326" s="90">
        <f t="shared" si="451"/>
        <v>11763.86</v>
      </c>
      <c r="AH326" s="91">
        <f t="shared" si="452"/>
        <v>0</v>
      </c>
      <c r="AI326" s="91">
        <f t="shared" si="453"/>
        <v>11763.86</v>
      </c>
      <c r="AJ326" s="7" t="s">
        <v>61</v>
      </c>
    </row>
    <row r="327" spans="1:36" outlineLevel="3" x14ac:dyDescent="0.25">
      <c r="A327" s="102" t="s">
        <v>112</v>
      </c>
      <c r="D327" s="10">
        <v>502.5</v>
      </c>
      <c r="N327" s="10">
        <f t="shared" si="434"/>
        <v>502.5</v>
      </c>
      <c r="O327" s="10">
        <f t="shared" si="435"/>
        <v>502.5</v>
      </c>
      <c r="P327" s="129"/>
      <c r="Q327" s="130">
        <v>0</v>
      </c>
      <c r="R327" s="90">
        <f t="shared" si="436"/>
        <v>502.5</v>
      </c>
      <c r="S327" s="91">
        <f t="shared" si="437"/>
        <v>0</v>
      </c>
      <c r="T327" s="92">
        <f t="shared" si="438"/>
        <v>502.5</v>
      </c>
      <c r="U327" s="90">
        <f t="shared" si="439"/>
        <v>0</v>
      </c>
      <c r="V327" s="91">
        <f t="shared" si="440"/>
        <v>0</v>
      </c>
      <c r="W327" s="92">
        <f t="shared" si="441"/>
        <v>0</v>
      </c>
      <c r="X327" s="90">
        <f t="shared" si="442"/>
        <v>502.5</v>
      </c>
      <c r="Y327" s="91">
        <f t="shared" si="443"/>
        <v>0</v>
      </c>
      <c r="Z327" s="92">
        <f t="shared" si="444"/>
        <v>502.5</v>
      </c>
      <c r="AA327" s="90">
        <f t="shared" si="445"/>
        <v>502.5</v>
      </c>
      <c r="AB327" s="91">
        <f t="shared" si="446"/>
        <v>0</v>
      </c>
      <c r="AC327" s="92">
        <f t="shared" si="447"/>
        <v>502.5</v>
      </c>
      <c r="AD327" s="90">
        <f t="shared" si="448"/>
        <v>0</v>
      </c>
      <c r="AE327" s="91">
        <f t="shared" si="449"/>
        <v>0</v>
      </c>
      <c r="AF327" s="92">
        <f t="shared" si="450"/>
        <v>0</v>
      </c>
      <c r="AG327" s="90">
        <f t="shared" si="451"/>
        <v>502.5</v>
      </c>
      <c r="AH327" s="91">
        <f t="shared" si="452"/>
        <v>0</v>
      </c>
      <c r="AI327" s="91">
        <f t="shared" si="453"/>
        <v>502.5</v>
      </c>
      <c r="AJ327" s="7" t="s">
        <v>61</v>
      </c>
    </row>
    <row r="328" spans="1:36" outlineLevel="3" x14ac:dyDescent="0.25">
      <c r="A328" s="102" t="s">
        <v>112</v>
      </c>
      <c r="D328" s="10">
        <v>138.79</v>
      </c>
      <c r="N328" s="10">
        <f t="shared" si="434"/>
        <v>138.79</v>
      </c>
      <c r="O328" s="10">
        <f t="shared" si="435"/>
        <v>138.79</v>
      </c>
      <c r="P328" s="129"/>
      <c r="Q328" s="130">
        <v>0</v>
      </c>
      <c r="R328" s="90">
        <f t="shared" si="436"/>
        <v>138.79</v>
      </c>
      <c r="S328" s="91">
        <f t="shared" si="437"/>
        <v>0</v>
      </c>
      <c r="T328" s="92">
        <f t="shared" si="438"/>
        <v>138.79</v>
      </c>
      <c r="U328" s="90">
        <f t="shared" si="439"/>
        <v>0</v>
      </c>
      <c r="V328" s="91">
        <f t="shared" si="440"/>
        <v>0</v>
      </c>
      <c r="W328" s="92">
        <f t="shared" si="441"/>
        <v>0</v>
      </c>
      <c r="X328" s="90">
        <f t="shared" si="442"/>
        <v>138.79</v>
      </c>
      <c r="Y328" s="91">
        <f t="shared" si="443"/>
        <v>0</v>
      </c>
      <c r="Z328" s="92">
        <f t="shared" si="444"/>
        <v>138.79</v>
      </c>
      <c r="AA328" s="90">
        <f t="shared" si="445"/>
        <v>138.79</v>
      </c>
      <c r="AB328" s="91">
        <f t="shared" si="446"/>
        <v>0</v>
      </c>
      <c r="AC328" s="92">
        <f t="shared" si="447"/>
        <v>138.79</v>
      </c>
      <c r="AD328" s="90">
        <f t="shared" si="448"/>
        <v>0</v>
      </c>
      <c r="AE328" s="91">
        <f t="shared" si="449"/>
        <v>0</v>
      </c>
      <c r="AF328" s="92">
        <f t="shared" si="450"/>
        <v>0</v>
      </c>
      <c r="AG328" s="90">
        <f t="shared" si="451"/>
        <v>138.79</v>
      </c>
      <c r="AH328" s="91">
        <f t="shared" si="452"/>
        <v>0</v>
      </c>
      <c r="AI328" s="91">
        <f t="shared" si="453"/>
        <v>138.79</v>
      </c>
      <c r="AJ328" s="7" t="s">
        <v>61</v>
      </c>
    </row>
    <row r="329" spans="1:36" outlineLevel="3" x14ac:dyDescent="0.25">
      <c r="A329" s="102" t="s">
        <v>112</v>
      </c>
      <c r="B329" s="10">
        <v>1758</v>
      </c>
      <c r="C329" s="10">
        <v>1758</v>
      </c>
      <c r="D329" s="10">
        <v>1758</v>
      </c>
      <c r="N329" s="10">
        <f t="shared" si="434"/>
        <v>1758</v>
      </c>
      <c r="O329" s="10">
        <f t="shared" si="435"/>
        <v>5274</v>
      </c>
      <c r="P329" s="129"/>
      <c r="Q329" s="130">
        <v>0</v>
      </c>
      <c r="R329" s="90">
        <f t="shared" si="436"/>
        <v>1758</v>
      </c>
      <c r="S329" s="91">
        <f t="shared" si="437"/>
        <v>0</v>
      </c>
      <c r="T329" s="92">
        <f t="shared" si="438"/>
        <v>1758</v>
      </c>
      <c r="U329" s="90">
        <f t="shared" si="439"/>
        <v>0</v>
      </c>
      <c r="V329" s="91">
        <f t="shared" si="440"/>
        <v>0</v>
      </c>
      <c r="W329" s="92">
        <f t="shared" si="441"/>
        <v>0</v>
      </c>
      <c r="X329" s="90">
        <f t="shared" si="442"/>
        <v>1758</v>
      </c>
      <c r="Y329" s="91">
        <f t="shared" si="443"/>
        <v>0</v>
      </c>
      <c r="Z329" s="92">
        <f t="shared" si="444"/>
        <v>1758</v>
      </c>
      <c r="AA329" s="90">
        <f t="shared" si="445"/>
        <v>5274</v>
      </c>
      <c r="AB329" s="91">
        <f t="shared" si="446"/>
        <v>0</v>
      </c>
      <c r="AC329" s="92">
        <f t="shared" si="447"/>
        <v>5274</v>
      </c>
      <c r="AD329" s="90">
        <f t="shared" si="448"/>
        <v>0</v>
      </c>
      <c r="AE329" s="91">
        <f t="shared" si="449"/>
        <v>0</v>
      </c>
      <c r="AF329" s="92">
        <f t="shared" si="450"/>
        <v>0</v>
      </c>
      <c r="AG329" s="90">
        <f t="shared" si="451"/>
        <v>5274</v>
      </c>
      <c r="AH329" s="91">
        <f t="shared" si="452"/>
        <v>0</v>
      </c>
      <c r="AI329" s="91">
        <f t="shared" si="453"/>
        <v>5274</v>
      </c>
      <c r="AJ329" s="7" t="s">
        <v>61</v>
      </c>
    </row>
    <row r="330" spans="1:36" outlineLevel="3" x14ac:dyDescent="0.25">
      <c r="A330" s="102" t="s">
        <v>112</v>
      </c>
      <c r="B330" s="10">
        <v>104.95</v>
      </c>
      <c r="C330" s="10">
        <v>52.47</v>
      </c>
      <c r="D330" s="10">
        <v>236.14</v>
      </c>
      <c r="N330" s="10">
        <f t="shared" si="434"/>
        <v>236.14</v>
      </c>
      <c r="O330" s="10">
        <f t="shared" si="435"/>
        <v>393.56</v>
      </c>
      <c r="P330" s="129"/>
      <c r="Q330" s="130">
        <v>0</v>
      </c>
      <c r="R330" s="90">
        <f t="shared" si="436"/>
        <v>236.14</v>
      </c>
      <c r="S330" s="91">
        <f t="shared" si="437"/>
        <v>0</v>
      </c>
      <c r="T330" s="92">
        <f t="shared" si="438"/>
        <v>236.14</v>
      </c>
      <c r="U330" s="90">
        <f t="shared" si="439"/>
        <v>0</v>
      </c>
      <c r="V330" s="91">
        <f t="shared" si="440"/>
        <v>0</v>
      </c>
      <c r="W330" s="92">
        <f t="shared" si="441"/>
        <v>0</v>
      </c>
      <c r="X330" s="90">
        <f t="shared" si="442"/>
        <v>236.14</v>
      </c>
      <c r="Y330" s="91">
        <f t="shared" si="443"/>
        <v>0</v>
      </c>
      <c r="Z330" s="92">
        <f t="shared" si="444"/>
        <v>236.14</v>
      </c>
      <c r="AA330" s="90">
        <f t="shared" si="445"/>
        <v>393.56</v>
      </c>
      <c r="AB330" s="91">
        <f t="shared" si="446"/>
        <v>0</v>
      </c>
      <c r="AC330" s="92">
        <f t="shared" si="447"/>
        <v>393.56</v>
      </c>
      <c r="AD330" s="90">
        <f t="shared" si="448"/>
        <v>0</v>
      </c>
      <c r="AE330" s="91">
        <f t="shared" si="449"/>
        <v>0</v>
      </c>
      <c r="AF330" s="92">
        <f t="shared" si="450"/>
        <v>0</v>
      </c>
      <c r="AG330" s="90">
        <f t="shared" si="451"/>
        <v>393.56</v>
      </c>
      <c r="AH330" s="91">
        <f t="shared" si="452"/>
        <v>0</v>
      </c>
      <c r="AI330" s="91">
        <f t="shared" si="453"/>
        <v>393.56</v>
      </c>
      <c r="AJ330" s="7" t="s">
        <v>61</v>
      </c>
    </row>
    <row r="331" spans="1:36" outlineLevel="3" x14ac:dyDescent="0.25">
      <c r="A331" s="102" t="s">
        <v>112</v>
      </c>
      <c r="B331" s="10">
        <v>19096.68</v>
      </c>
      <c r="C331" s="10">
        <v>37626.199999999997</v>
      </c>
      <c r="D331" s="10">
        <v>24199.21</v>
      </c>
      <c r="N331" s="10">
        <f t="shared" si="434"/>
        <v>24199.21</v>
      </c>
      <c r="O331" s="10">
        <f t="shared" si="435"/>
        <v>80922.09</v>
      </c>
      <c r="P331" s="129"/>
      <c r="Q331" s="130">
        <v>0</v>
      </c>
      <c r="R331" s="90">
        <f t="shared" si="436"/>
        <v>24199.21</v>
      </c>
      <c r="S331" s="91">
        <f t="shared" si="437"/>
        <v>0</v>
      </c>
      <c r="T331" s="92">
        <f t="shared" si="438"/>
        <v>24199.21</v>
      </c>
      <c r="U331" s="90">
        <f t="shared" si="439"/>
        <v>0</v>
      </c>
      <c r="V331" s="91">
        <f t="shared" si="440"/>
        <v>0</v>
      </c>
      <c r="W331" s="92">
        <f t="shared" si="441"/>
        <v>0</v>
      </c>
      <c r="X331" s="90">
        <f t="shared" si="442"/>
        <v>24199.21</v>
      </c>
      <c r="Y331" s="91">
        <f t="shared" si="443"/>
        <v>0</v>
      </c>
      <c r="Z331" s="92">
        <f t="shared" si="444"/>
        <v>24199.21</v>
      </c>
      <c r="AA331" s="90">
        <f t="shared" si="445"/>
        <v>80922.09</v>
      </c>
      <c r="AB331" s="91">
        <f t="shared" si="446"/>
        <v>0</v>
      </c>
      <c r="AC331" s="92">
        <f t="shared" si="447"/>
        <v>80922.09</v>
      </c>
      <c r="AD331" s="90">
        <f t="shared" si="448"/>
        <v>0</v>
      </c>
      <c r="AE331" s="91">
        <f t="shared" si="449"/>
        <v>0</v>
      </c>
      <c r="AF331" s="92">
        <f t="shared" si="450"/>
        <v>0</v>
      </c>
      <c r="AG331" s="90">
        <f t="shared" si="451"/>
        <v>80922.09</v>
      </c>
      <c r="AH331" s="91">
        <f t="shared" si="452"/>
        <v>0</v>
      </c>
      <c r="AI331" s="91">
        <f t="shared" si="453"/>
        <v>80922.09</v>
      </c>
      <c r="AJ331" s="7" t="s">
        <v>61</v>
      </c>
    </row>
    <row r="332" spans="1:36" outlineLevel="2" x14ac:dyDescent="0.25">
      <c r="A332" s="102"/>
      <c r="B332" s="108"/>
      <c r="C332" s="108"/>
      <c r="D332" s="108"/>
      <c r="E332" s="101"/>
      <c r="F332" s="101"/>
      <c r="G332" s="101"/>
      <c r="H332" s="101"/>
      <c r="I332" s="101"/>
      <c r="J332" s="101"/>
      <c r="K332" s="101"/>
      <c r="L332" s="101"/>
      <c r="M332" s="101"/>
      <c r="N332" s="108"/>
      <c r="O332" s="108"/>
      <c r="P332" s="129"/>
      <c r="Q332" s="130"/>
      <c r="R332" s="111">
        <f t="shared" ref="R332:Z332" si="454">SUBTOTAL(9,R321:R331)</f>
        <v>559998.14</v>
      </c>
      <c r="S332" s="112">
        <f t="shared" si="454"/>
        <v>0</v>
      </c>
      <c r="T332" s="113">
        <f t="shared" si="454"/>
        <v>559998.14</v>
      </c>
      <c r="U332" s="111">
        <f t="shared" si="454"/>
        <v>0</v>
      </c>
      <c r="V332" s="112">
        <f t="shared" si="454"/>
        <v>0</v>
      </c>
      <c r="W332" s="113">
        <f t="shared" si="454"/>
        <v>0</v>
      </c>
      <c r="X332" s="111">
        <f t="shared" si="454"/>
        <v>559998.14</v>
      </c>
      <c r="Y332" s="112">
        <f t="shared" si="454"/>
        <v>0</v>
      </c>
      <c r="Z332" s="113">
        <f t="shared" si="454"/>
        <v>559998.14</v>
      </c>
      <c r="AA332" s="111"/>
      <c r="AB332" s="112"/>
      <c r="AC332" s="113"/>
      <c r="AD332" s="111"/>
      <c r="AE332" s="112"/>
      <c r="AF332" s="113"/>
      <c r="AG332" s="111"/>
      <c r="AH332" s="112"/>
      <c r="AI332" s="112"/>
      <c r="AJ332" s="118" t="s">
        <v>267</v>
      </c>
    </row>
    <row r="333" spans="1:36" outlineLevel="3" x14ac:dyDescent="0.25">
      <c r="A333" s="102" t="s">
        <v>112</v>
      </c>
      <c r="B333" s="10">
        <v>7710.77</v>
      </c>
      <c r="C333" s="10">
        <v>-2709.5</v>
      </c>
      <c r="D333" s="10">
        <v>-5161.9799999999996</v>
      </c>
      <c r="N333" s="10">
        <f>D333</f>
        <v>-5161.9799999999996</v>
      </c>
      <c r="O333" s="10">
        <f>SUM(B333:M333)</f>
        <v>-160.70999999999913</v>
      </c>
      <c r="P333" s="129"/>
      <c r="Q333" s="130">
        <v>1</v>
      </c>
      <c r="R333" s="90">
        <f>IF(LEFT(AJ333,6)="Direct",N333,0)</f>
        <v>-5161.9799999999996</v>
      </c>
      <c r="S333" s="91">
        <f>N333-R333</f>
        <v>0</v>
      </c>
      <c r="T333" s="92">
        <f>R333+S333</f>
        <v>-5161.9799999999996</v>
      </c>
      <c r="U333" s="90">
        <f>IF(LEFT(AJ333,9)="direct-wa", N333,0)</f>
        <v>-5161.9799999999996</v>
      </c>
      <c r="V333" s="91">
        <f>IF(AJ333="direct-wa",0,N333*Q333)</f>
        <v>0</v>
      </c>
      <c r="W333" s="92">
        <f>U333+V333</f>
        <v>-5161.9799999999996</v>
      </c>
      <c r="X333" s="90">
        <f>IF(LEFT(AJ333,9)="direct-or",N333,0)</f>
        <v>0</v>
      </c>
      <c r="Y333" s="91">
        <f>S333-V333</f>
        <v>0</v>
      </c>
      <c r="Z333" s="92">
        <f>X333+Y333</f>
        <v>0</v>
      </c>
      <c r="AA333" s="90">
        <f>IF(LEFT(AJ333,6)="Direct",O333,0)</f>
        <v>-160.70999999999913</v>
      </c>
      <c r="AB333" s="91">
        <f>O333-AA333</f>
        <v>0</v>
      </c>
      <c r="AC333" s="92">
        <f>AA333+AB333</f>
        <v>-160.70999999999913</v>
      </c>
      <c r="AD333" s="90">
        <f>IF(LEFT(AJ333,9)="direct-wa", O333,0)</f>
        <v>-160.70999999999913</v>
      </c>
      <c r="AE333" s="91">
        <f>IF(AJ333="direct-wa",0,O333*Q333)</f>
        <v>0</v>
      </c>
      <c r="AF333" s="92">
        <f>AD333+AE333</f>
        <v>-160.70999999999913</v>
      </c>
      <c r="AG333" s="90">
        <f>IF(LEFT(AJ333,9)="direct-or",O333,0)</f>
        <v>0</v>
      </c>
      <c r="AH333" s="91">
        <f>AB333-AE333</f>
        <v>0</v>
      </c>
      <c r="AI333" s="91">
        <f>AG333+AH333</f>
        <v>0</v>
      </c>
      <c r="AJ333" s="7" t="s">
        <v>66</v>
      </c>
    </row>
    <row r="334" spans="1:36" outlineLevel="3" x14ac:dyDescent="0.25">
      <c r="A334" s="102" t="s">
        <v>112</v>
      </c>
      <c r="B334" s="10">
        <v>3185.24</v>
      </c>
      <c r="C334" s="10">
        <v>4200.32</v>
      </c>
      <c r="D334" s="10">
        <v>3481.99</v>
      </c>
      <c r="N334" s="10">
        <f>D334</f>
        <v>3481.99</v>
      </c>
      <c r="O334" s="10">
        <f>SUM(B334:M334)</f>
        <v>10867.55</v>
      </c>
      <c r="P334" s="129"/>
      <c r="Q334" s="130">
        <v>1</v>
      </c>
      <c r="R334" s="90">
        <f>IF(LEFT(AJ334,6)="Direct",N334,0)</f>
        <v>3481.99</v>
      </c>
      <c r="S334" s="91">
        <f>N334-R334</f>
        <v>0</v>
      </c>
      <c r="T334" s="92">
        <f>R334+S334</f>
        <v>3481.99</v>
      </c>
      <c r="U334" s="90">
        <f>IF(LEFT(AJ334,9)="direct-wa", N334,0)</f>
        <v>3481.99</v>
      </c>
      <c r="V334" s="91">
        <f>IF(AJ334="direct-wa",0,N334*Q334)</f>
        <v>0</v>
      </c>
      <c r="W334" s="92">
        <f>U334+V334</f>
        <v>3481.99</v>
      </c>
      <c r="X334" s="90">
        <f>IF(LEFT(AJ334,9)="direct-or",N334,0)</f>
        <v>0</v>
      </c>
      <c r="Y334" s="91">
        <f>S334-V334</f>
        <v>0</v>
      </c>
      <c r="Z334" s="92">
        <f>X334+Y334</f>
        <v>0</v>
      </c>
      <c r="AA334" s="90">
        <f>IF(LEFT(AJ334,6)="Direct",O334,0)</f>
        <v>10867.55</v>
      </c>
      <c r="AB334" s="91">
        <f>O334-AA334</f>
        <v>0</v>
      </c>
      <c r="AC334" s="92">
        <f>AA334+AB334</f>
        <v>10867.55</v>
      </c>
      <c r="AD334" s="90">
        <f>IF(LEFT(AJ334,9)="direct-wa", O334,0)</f>
        <v>10867.55</v>
      </c>
      <c r="AE334" s="91">
        <f>IF(AJ334="direct-wa",0,O334*Q334)</f>
        <v>0</v>
      </c>
      <c r="AF334" s="92">
        <f>AD334+AE334</f>
        <v>10867.55</v>
      </c>
      <c r="AG334" s="90">
        <f>IF(LEFT(AJ334,9)="direct-or",O334,0)</f>
        <v>0</v>
      </c>
      <c r="AH334" s="91">
        <f>AB334-AE334</f>
        <v>0</v>
      </c>
      <c r="AI334" s="91">
        <f>AG334+AH334</f>
        <v>0</v>
      </c>
      <c r="AJ334" s="7" t="s">
        <v>66</v>
      </c>
    </row>
    <row r="335" spans="1:36" outlineLevel="2" x14ac:dyDescent="0.25">
      <c r="A335" s="102"/>
      <c r="B335" s="108"/>
      <c r="C335" s="108"/>
      <c r="D335" s="108"/>
      <c r="E335" s="101"/>
      <c r="F335" s="101"/>
      <c r="G335" s="101"/>
      <c r="H335" s="101"/>
      <c r="I335" s="101"/>
      <c r="J335" s="101"/>
      <c r="K335" s="101"/>
      <c r="L335" s="101"/>
      <c r="M335" s="101"/>
      <c r="N335" s="108"/>
      <c r="O335" s="108"/>
      <c r="P335" s="129"/>
      <c r="Q335" s="130"/>
      <c r="R335" s="111">
        <f t="shared" ref="R335:Z335" si="455">SUBTOTAL(9,R333:R334)</f>
        <v>-1679.9899999999998</v>
      </c>
      <c r="S335" s="112">
        <f t="shared" si="455"/>
        <v>0</v>
      </c>
      <c r="T335" s="113">
        <f t="shared" si="455"/>
        <v>-1679.9899999999998</v>
      </c>
      <c r="U335" s="111">
        <f t="shared" si="455"/>
        <v>-1679.9899999999998</v>
      </c>
      <c r="V335" s="112">
        <f t="shared" si="455"/>
        <v>0</v>
      </c>
      <c r="W335" s="113">
        <f t="shared" si="455"/>
        <v>-1679.9899999999998</v>
      </c>
      <c r="X335" s="111">
        <f t="shared" si="455"/>
        <v>0</v>
      </c>
      <c r="Y335" s="112">
        <f t="shared" si="455"/>
        <v>0</v>
      </c>
      <c r="Z335" s="113">
        <f t="shared" si="455"/>
        <v>0</v>
      </c>
      <c r="AA335" s="111"/>
      <c r="AB335" s="112"/>
      <c r="AC335" s="113"/>
      <c r="AD335" s="111"/>
      <c r="AE335" s="112"/>
      <c r="AF335" s="113"/>
      <c r="AG335" s="111"/>
      <c r="AH335" s="112"/>
      <c r="AI335" s="112"/>
      <c r="AJ335" s="118" t="s">
        <v>272</v>
      </c>
    </row>
    <row r="336" spans="1:36" outlineLevel="3" x14ac:dyDescent="0.25">
      <c r="A336" s="102" t="s">
        <v>112</v>
      </c>
      <c r="C336" s="10">
        <v>7000</v>
      </c>
      <c r="N336" s="10">
        <f>D336</f>
        <v>0</v>
      </c>
      <c r="O336" s="10">
        <f>SUM(B336:M336)</f>
        <v>7000</v>
      </c>
      <c r="P336" s="129"/>
      <c r="Q336" s="130">
        <v>9.6299999999999997E-2</v>
      </c>
      <c r="R336" s="90">
        <f>IF(LEFT(AJ336,6)="Direct",N336,0)</f>
        <v>0</v>
      </c>
      <c r="S336" s="91">
        <f>N336-R336</f>
        <v>0</v>
      </c>
      <c r="T336" s="92">
        <f>R336+S336</f>
        <v>0</v>
      </c>
      <c r="U336" s="90">
        <f>IF(LEFT(AJ336,9)="direct-wa", N336,0)</f>
        <v>0</v>
      </c>
      <c r="V336" s="91">
        <f>IF(AJ336="direct-wa",0,N336*Q336)</f>
        <v>0</v>
      </c>
      <c r="W336" s="92">
        <f>U336+V336</f>
        <v>0</v>
      </c>
      <c r="X336" s="90">
        <f>IF(LEFT(AJ336,9)="direct-or",N336,0)</f>
        <v>0</v>
      </c>
      <c r="Y336" s="91">
        <f>S336-V336</f>
        <v>0</v>
      </c>
      <c r="Z336" s="92">
        <f>X336+Y336</f>
        <v>0</v>
      </c>
      <c r="AA336" s="90">
        <f>IF(LEFT(AJ336,6)="Direct",O336,0)</f>
        <v>0</v>
      </c>
      <c r="AB336" s="91">
        <f>O336-AA336</f>
        <v>7000</v>
      </c>
      <c r="AC336" s="92">
        <f>AA336+AB336</f>
        <v>7000</v>
      </c>
      <c r="AD336" s="90">
        <f>IF(LEFT(AJ336,9)="direct-wa", O336,0)</f>
        <v>0</v>
      </c>
      <c r="AE336" s="91">
        <f>IF(AJ336="direct-wa",0,O336*Q336)</f>
        <v>674.1</v>
      </c>
      <c r="AF336" s="92">
        <f>AD336+AE336</f>
        <v>674.1</v>
      </c>
      <c r="AG336" s="90">
        <f>IF(LEFT(AJ336,9)="direct-or",O336,0)</f>
        <v>0</v>
      </c>
      <c r="AH336" s="91">
        <f>AB336-AE336</f>
        <v>6325.9</v>
      </c>
      <c r="AI336" s="91">
        <f>AG336+AH336</f>
        <v>6325.9</v>
      </c>
      <c r="AJ336" s="7" t="s">
        <v>54</v>
      </c>
    </row>
    <row r="337" spans="1:36" outlineLevel="2" x14ac:dyDescent="0.25">
      <c r="A337" s="102"/>
      <c r="B337" s="108"/>
      <c r="C337" s="108"/>
      <c r="D337" s="108"/>
      <c r="E337" s="101"/>
      <c r="F337" s="101"/>
      <c r="G337" s="101"/>
      <c r="H337" s="101"/>
      <c r="I337" s="101"/>
      <c r="J337" s="101"/>
      <c r="K337" s="101"/>
      <c r="L337" s="101"/>
      <c r="M337" s="101"/>
      <c r="N337" s="108"/>
      <c r="O337" s="108"/>
      <c r="P337" s="129"/>
      <c r="Q337" s="130"/>
      <c r="R337" s="111">
        <f t="shared" ref="R337:Z337" si="456">SUBTOTAL(9,R336:R336)</f>
        <v>0</v>
      </c>
      <c r="S337" s="112">
        <f t="shared" si="456"/>
        <v>0</v>
      </c>
      <c r="T337" s="113">
        <f t="shared" si="456"/>
        <v>0</v>
      </c>
      <c r="U337" s="111">
        <f t="shared" si="456"/>
        <v>0</v>
      </c>
      <c r="V337" s="112">
        <f t="shared" si="456"/>
        <v>0</v>
      </c>
      <c r="W337" s="113">
        <f t="shared" si="456"/>
        <v>0</v>
      </c>
      <c r="X337" s="111">
        <f t="shared" si="456"/>
        <v>0</v>
      </c>
      <c r="Y337" s="112">
        <f t="shared" si="456"/>
        <v>0</v>
      </c>
      <c r="Z337" s="113">
        <f t="shared" si="456"/>
        <v>0</v>
      </c>
      <c r="AA337" s="111"/>
      <c r="AB337" s="112"/>
      <c r="AC337" s="113"/>
      <c r="AD337" s="111"/>
      <c r="AE337" s="112"/>
      <c r="AF337" s="113"/>
      <c r="AG337" s="111"/>
      <c r="AH337" s="112"/>
      <c r="AI337" s="112"/>
      <c r="AJ337" s="118" t="s">
        <v>281</v>
      </c>
    </row>
    <row r="338" spans="1:36" outlineLevel="3" x14ac:dyDescent="0.25">
      <c r="A338" s="102" t="s">
        <v>112</v>
      </c>
      <c r="C338" s="10">
        <v>1146.8599999999999</v>
      </c>
      <c r="N338" s="10">
        <f>D338</f>
        <v>0</v>
      </c>
      <c r="O338" s="10">
        <f>SUM(B338:M338)</f>
        <v>1146.8599999999999</v>
      </c>
      <c r="P338" s="129"/>
      <c r="Q338" s="130">
        <v>7.9699999999999993E-2</v>
      </c>
      <c r="R338" s="90">
        <f>IF(LEFT(AJ338,6)="Direct",N338,0)</f>
        <v>0</v>
      </c>
      <c r="S338" s="91">
        <f>N338-R338</f>
        <v>0</v>
      </c>
      <c r="T338" s="92">
        <f>R338+S338</f>
        <v>0</v>
      </c>
      <c r="U338" s="90">
        <f>IF(LEFT(AJ338,9)="direct-wa", N338,0)</f>
        <v>0</v>
      </c>
      <c r="V338" s="91">
        <f>IF(AJ338="direct-wa",0,N338*Q338)</f>
        <v>0</v>
      </c>
      <c r="W338" s="92">
        <f>U338+V338</f>
        <v>0</v>
      </c>
      <c r="X338" s="90">
        <f>IF(LEFT(AJ338,9)="direct-or",N338,0)</f>
        <v>0</v>
      </c>
      <c r="Y338" s="91">
        <f>S338-V338</f>
        <v>0</v>
      </c>
      <c r="Z338" s="92">
        <f>X338+Y338</f>
        <v>0</v>
      </c>
      <c r="AA338" s="90">
        <f>IF(LEFT(AJ338,6)="Direct",O338,0)</f>
        <v>0</v>
      </c>
      <c r="AB338" s="91">
        <f>O338-AA338</f>
        <v>1146.8599999999999</v>
      </c>
      <c r="AC338" s="92">
        <f>AA338+AB338</f>
        <v>1146.8599999999999</v>
      </c>
      <c r="AD338" s="90">
        <f>IF(LEFT(AJ338,9)="direct-wa", O338,0)</f>
        <v>0</v>
      </c>
      <c r="AE338" s="91">
        <f>IF(AJ338="direct-wa",0,O338*Q338)</f>
        <v>91.404741999999985</v>
      </c>
      <c r="AF338" s="92">
        <f>AD338+AE338</f>
        <v>91.404741999999985</v>
      </c>
      <c r="AG338" s="90">
        <f>IF(LEFT(AJ338,9)="direct-or",O338,0)</f>
        <v>0</v>
      </c>
      <c r="AH338" s="91">
        <f>AB338-AE338</f>
        <v>1055.455258</v>
      </c>
      <c r="AI338" s="91">
        <f>AG338+AH338</f>
        <v>1055.455258</v>
      </c>
      <c r="AJ338" s="7" t="s">
        <v>48</v>
      </c>
    </row>
    <row r="339" spans="1:36" outlineLevel="3" x14ac:dyDescent="0.25">
      <c r="A339" s="102" t="s">
        <v>112</v>
      </c>
      <c r="B339" s="10">
        <v>60</v>
      </c>
      <c r="N339" s="10">
        <f>D339</f>
        <v>0</v>
      </c>
      <c r="O339" s="10">
        <f>SUM(B339:M339)</f>
        <v>60</v>
      </c>
      <c r="P339" s="129"/>
      <c r="Q339" s="130">
        <v>7.9699999999999993E-2</v>
      </c>
      <c r="R339" s="90">
        <f>IF(LEFT(AJ339,6)="Direct",N339,0)</f>
        <v>0</v>
      </c>
      <c r="S339" s="91">
        <f>N339-R339</f>
        <v>0</v>
      </c>
      <c r="T339" s="92">
        <f>R339+S339</f>
        <v>0</v>
      </c>
      <c r="U339" s="90">
        <f>IF(LEFT(AJ339,9)="direct-wa", N339,0)</f>
        <v>0</v>
      </c>
      <c r="V339" s="91">
        <f>IF(AJ339="direct-wa",0,N339*Q339)</f>
        <v>0</v>
      </c>
      <c r="W339" s="92">
        <f>U339+V339</f>
        <v>0</v>
      </c>
      <c r="X339" s="90">
        <f>IF(LEFT(AJ339,9)="direct-or",N339,0)</f>
        <v>0</v>
      </c>
      <c r="Y339" s="91">
        <f>S339-V339</f>
        <v>0</v>
      </c>
      <c r="Z339" s="92">
        <f>X339+Y339</f>
        <v>0</v>
      </c>
      <c r="AA339" s="90">
        <f>IF(LEFT(AJ339,6)="Direct",O339,0)</f>
        <v>0</v>
      </c>
      <c r="AB339" s="91">
        <f>O339-AA339</f>
        <v>60</v>
      </c>
      <c r="AC339" s="92">
        <f>AA339+AB339</f>
        <v>60</v>
      </c>
      <c r="AD339" s="90">
        <f>IF(LEFT(AJ339,9)="direct-wa", O339,0)</f>
        <v>0</v>
      </c>
      <c r="AE339" s="91">
        <f>IF(AJ339="direct-wa",0,O339*Q339)</f>
        <v>4.782</v>
      </c>
      <c r="AF339" s="92">
        <f>AD339+AE339</f>
        <v>4.782</v>
      </c>
      <c r="AG339" s="90">
        <f>IF(LEFT(AJ339,9)="direct-or",O339,0)</f>
        <v>0</v>
      </c>
      <c r="AH339" s="91">
        <f>AB339-AE339</f>
        <v>55.218000000000004</v>
      </c>
      <c r="AI339" s="91">
        <f>AG339+AH339</f>
        <v>55.218000000000004</v>
      </c>
      <c r="AJ339" s="7" t="s">
        <v>48</v>
      </c>
    </row>
    <row r="340" spans="1:36" outlineLevel="3" x14ac:dyDescent="0.25">
      <c r="A340" s="102" t="s">
        <v>112</v>
      </c>
      <c r="B340" s="10">
        <v>11518.8</v>
      </c>
      <c r="C340" s="10">
        <v>13489.97</v>
      </c>
      <c r="D340" s="10">
        <v>8352.92</v>
      </c>
      <c r="N340" s="10">
        <f>D340</f>
        <v>8352.92</v>
      </c>
      <c r="O340" s="10">
        <f>SUM(B340:M340)</f>
        <v>33361.689999999995</v>
      </c>
      <c r="P340" s="129"/>
      <c r="Q340" s="130">
        <v>7.9699999999999993E-2</v>
      </c>
      <c r="R340" s="90">
        <f>IF(LEFT(AJ340,6)="Direct",N340,0)</f>
        <v>0</v>
      </c>
      <c r="S340" s="91">
        <f>N340-R340</f>
        <v>8352.92</v>
      </c>
      <c r="T340" s="92">
        <f>R340+S340</f>
        <v>8352.92</v>
      </c>
      <c r="U340" s="90">
        <f>IF(LEFT(AJ340,9)="direct-wa", N340,0)</f>
        <v>0</v>
      </c>
      <c r="V340" s="91">
        <f>IF(AJ340="direct-wa",0,N340*Q340)</f>
        <v>665.72772399999997</v>
      </c>
      <c r="W340" s="92">
        <f>U340+V340</f>
        <v>665.72772399999997</v>
      </c>
      <c r="X340" s="90">
        <f>IF(LEFT(AJ340,9)="direct-or",N340,0)</f>
        <v>0</v>
      </c>
      <c r="Y340" s="91">
        <f>S340-V340</f>
        <v>7687.1922759999998</v>
      </c>
      <c r="Z340" s="92">
        <f>X340+Y340</f>
        <v>7687.1922759999998</v>
      </c>
      <c r="AA340" s="90">
        <f>IF(LEFT(AJ340,6)="Direct",O340,0)</f>
        <v>0</v>
      </c>
      <c r="AB340" s="91">
        <f>O340-AA340</f>
        <v>33361.689999999995</v>
      </c>
      <c r="AC340" s="92">
        <f>AA340+AB340</f>
        <v>33361.689999999995</v>
      </c>
      <c r="AD340" s="90">
        <f>IF(LEFT(AJ340,9)="direct-wa", O340,0)</f>
        <v>0</v>
      </c>
      <c r="AE340" s="91">
        <f>IF(AJ340="direct-wa",0,O340*Q340)</f>
        <v>2658.9266929999994</v>
      </c>
      <c r="AF340" s="92">
        <f>AD340+AE340</f>
        <v>2658.9266929999994</v>
      </c>
      <c r="AG340" s="90">
        <f>IF(LEFT(AJ340,9)="direct-or",O340,0)</f>
        <v>0</v>
      </c>
      <c r="AH340" s="91">
        <f>AB340-AE340</f>
        <v>30702.763306999994</v>
      </c>
      <c r="AI340" s="91">
        <f>AG340+AH340</f>
        <v>30702.763306999994</v>
      </c>
      <c r="AJ340" s="7" t="s">
        <v>48</v>
      </c>
    </row>
    <row r="341" spans="1:36" outlineLevel="2" x14ac:dyDescent="0.25">
      <c r="A341" s="102"/>
      <c r="B341" s="108"/>
      <c r="C341" s="108"/>
      <c r="D341" s="108"/>
      <c r="E341" s="101"/>
      <c r="F341" s="101"/>
      <c r="G341" s="101"/>
      <c r="H341" s="101"/>
      <c r="I341" s="101"/>
      <c r="J341" s="101"/>
      <c r="K341" s="101"/>
      <c r="L341" s="101"/>
      <c r="M341" s="101"/>
      <c r="N341" s="108"/>
      <c r="O341" s="108"/>
      <c r="P341" s="129"/>
      <c r="Q341" s="130"/>
      <c r="R341" s="111">
        <f t="shared" ref="R341:Z341" si="457">SUBTOTAL(9,R338:R340)</f>
        <v>0</v>
      </c>
      <c r="S341" s="112">
        <f t="shared" si="457"/>
        <v>8352.92</v>
      </c>
      <c r="T341" s="113">
        <f t="shared" si="457"/>
        <v>8352.92</v>
      </c>
      <c r="U341" s="111">
        <f t="shared" si="457"/>
        <v>0</v>
      </c>
      <c r="V341" s="112">
        <f t="shared" si="457"/>
        <v>665.72772399999997</v>
      </c>
      <c r="W341" s="113">
        <f t="shared" si="457"/>
        <v>665.72772399999997</v>
      </c>
      <c r="X341" s="111">
        <f t="shared" si="457"/>
        <v>0</v>
      </c>
      <c r="Y341" s="112">
        <f t="shared" si="457"/>
        <v>7687.1922759999998</v>
      </c>
      <c r="Z341" s="113">
        <f t="shared" si="457"/>
        <v>7687.1922759999998</v>
      </c>
      <c r="AA341" s="111"/>
      <c r="AB341" s="112"/>
      <c r="AC341" s="113"/>
      <c r="AD341" s="111"/>
      <c r="AE341" s="112"/>
      <c r="AF341" s="113"/>
      <c r="AG341" s="111"/>
      <c r="AH341" s="112"/>
      <c r="AI341" s="112"/>
      <c r="AJ341" s="118" t="s">
        <v>269</v>
      </c>
    </row>
    <row r="342" spans="1:36" outlineLevel="3" x14ac:dyDescent="0.25">
      <c r="A342" s="102" t="s">
        <v>112</v>
      </c>
      <c r="B342" s="10">
        <v>10319.370000000001</v>
      </c>
      <c r="C342" s="10">
        <v>15032.33</v>
      </c>
      <c r="D342" s="10">
        <v>18169.09</v>
      </c>
      <c r="N342" s="10">
        <f>D342</f>
        <v>18169.09</v>
      </c>
      <c r="O342" s="10">
        <f>SUM(B342:M342)</f>
        <v>43520.79</v>
      </c>
      <c r="P342" s="129"/>
      <c r="Q342" s="130">
        <v>1.17E-2</v>
      </c>
      <c r="R342" s="90">
        <f>IF(LEFT(AJ342,6)="Direct",N342,0)</f>
        <v>0</v>
      </c>
      <c r="S342" s="91">
        <f>N342-R342</f>
        <v>18169.09</v>
      </c>
      <c r="T342" s="92">
        <f>R342+S342</f>
        <v>18169.09</v>
      </c>
      <c r="U342" s="90">
        <f>IF(LEFT(AJ342,9)="direct-wa", N342,0)</f>
        <v>0</v>
      </c>
      <c r="V342" s="91">
        <f>IF(AJ342="direct-wa",0,N342*Q342)</f>
        <v>212.57835300000002</v>
      </c>
      <c r="W342" s="92">
        <f>U342+V342</f>
        <v>212.57835300000002</v>
      </c>
      <c r="X342" s="90">
        <f>IF(LEFT(AJ342,9)="direct-or",N342,0)</f>
        <v>0</v>
      </c>
      <c r="Y342" s="91">
        <f>S342-V342</f>
        <v>17956.511646999999</v>
      </c>
      <c r="Z342" s="92">
        <f>X342+Y342</f>
        <v>17956.511646999999</v>
      </c>
      <c r="AA342" s="90">
        <f>IF(LEFT(AJ342,6)="Direct",O342,0)</f>
        <v>0</v>
      </c>
      <c r="AB342" s="91">
        <f>O342-AA342</f>
        <v>43520.79</v>
      </c>
      <c r="AC342" s="92">
        <f>AA342+AB342</f>
        <v>43520.79</v>
      </c>
      <c r="AD342" s="90">
        <f>IF(LEFT(AJ342,9)="direct-wa", O342,0)</f>
        <v>0</v>
      </c>
      <c r="AE342" s="91">
        <f>IF(AJ342="direct-wa",0,O342*Q342)</f>
        <v>509.19324300000005</v>
      </c>
      <c r="AF342" s="92">
        <f>AD342+AE342</f>
        <v>509.19324300000005</v>
      </c>
      <c r="AG342" s="90">
        <f>IF(LEFT(AJ342,9)="direct-or",O342,0)</f>
        <v>0</v>
      </c>
      <c r="AH342" s="91">
        <f>AB342-AE342</f>
        <v>43011.596756999999</v>
      </c>
      <c r="AI342" s="91">
        <f>AG342+AH342</f>
        <v>43011.596756999999</v>
      </c>
      <c r="AJ342" s="7" t="s">
        <v>262</v>
      </c>
    </row>
    <row r="343" spans="1:36" outlineLevel="2" x14ac:dyDescent="0.25">
      <c r="A343" s="102"/>
      <c r="B343" s="108"/>
      <c r="C343" s="108"/>
      <c r="D343" s="108"/>
      <c r="E343" s="101"/>
      <c r="F343" s="101"/>
      <c r="G343" s="101"/>
      <c r="H343" s="101"/>
      <c r="I343" s="101"/>
      <c r="J343" s="101"/>
      <c r="K343" s="101"/>
      <c r="L343" s="101"/>
      <c r="M343" s="101"/>
      <c r="N343" s="108"/>
      <c r="O343" s="108"/>
      <c r="P343" s="129"/>
      <c r="Q343" s="130"/>
      <c r="R343" s="111">
        <f t="shared" ref="R343:Z343" si="458">SUBTOTAL(9,R342:R342)</f>
        <v>0</v>
      </c>
      <c r="S343" s="112">
        <f t="shared" si="458"/>
        <v>18169.09</v>
      </c>
      <c r="T343" s="113">
        <f t="shared" si="458"/>
        <v>18169.09</v>
      </c>
      <c r="U343" s="111">
        <f t="shared" si="458"/>
        <v>0</v>
      </c>
      <c r="V343" s="112">
        <f t="shared" si="458"/>
        <v>212.57835300000002</v>
      </c>
      <c r="W343" s="113">
        <f t="shared" si="458"/>
        <v>212.57835300000002</v>
      </c>
      <c r="X343" s="111">
        <f t="shared" si="458"/>
        <v>0</v>
      </c>
      <c r="Y343" s="112">
        <f t="shared" si="458"/>
        <v>17956.511646999999</v>
      </c>
      <c r="Z343" s="113">
        <f t="shared" si="458"/>
        <v>17956.511646999999</v>
      </c>
      <c r="AA343" s="111"/>
      <c r="AB343" s="112"/>
      <c r="AC343" s="113"/>
      <c r="AD343" s="111"/>
      <c r="AE343" s="112"/>
      <c r="AF343" s="113"/>
      <c r="AG343" s="111"/>
      <c r="AH343" s="112"/>
      <c r="AI343" s="112"/>
      <c r="AJ343" s="118" t="s">
        <v>270</v>
      </c>
    </row>
    <row r="344" spans="1:36" outlineLevel="1" x14ac:dyDescent="0.25">
      <c r="A344" s="128" t="s">
        <v>111</v>
      </c>
      <c r="B344" s="132"/>
      <c r="C344" s="132"/>
      <c r="D344" s="132"/>
      <c r="E344" s="120"/>
      <c r="F344" s="120"/>
      <c r="G344" s="120"/>
      <c r="H344" s="120"/>
      <c r="I344" s="120"/>
      <c r="J344" s="120"/>
      <c r="K344" s="120"/>
      <c r="L344" s="120"/>
      <c r="M344" s="120"/>
      <c r="N344" s="132"/>
      <c r="O344" s="132"/>
      <c r="P344" s="133"/>
      <c r="Q344" s="134"/>
      <c r="R344" s="138">
        <f t="shared" ref="R344:Z344" si="459">SUBTOTAL(9,R305:R342)</f>
        <v>558318.15</v>
      </c>
      <c r="S344" s="132">
        <f t="shared" si="459"/>
        <v>223541.2</v>
      </c>
      <c r="T344" s="139">
        <f t="shared" si="459"/>
        <v>781859.35</v>
      </c>
      <c r="U344" s="138">
        <f t="shared" si="459"/>
        <v>-1679.9899999999998</v>
      </c>
      <c r="V344" s="132">
        <f t="shared" si="459"/>
        <v>20848.687316000003</v>
      </c>
      <c r="W344" s="139">
        <f t="shared" si="459"/>
        <v>19168.697316000005</v>
      </c>
      <c r="X344" s="138">
        <f t="shared" si="459"/>
        <v>559998.14</v>
      </c>
      <c r="Y344" s="132">
        <f t="shared" si="459"/>
        <v>202692.51268400002</v>
      </c>
      <c r="Z344" s="139">
        <f t="shared" si="459"/>
        <v>762690.65268399997</v>
      </c>
      <c r="AA344" s="138"/>
      <c r="AB344" s="132"/>
      <c r="AC344" s="139"/>
      <c r="AD344" s="138"/>
      <c r="AE344" s="132"/>
      <c r="AF344" s="139"/>
      <c r="AG344" s="138"/>
      <c r="AH344" s="132"/>
      <c r="AI344" s="132"/>
      <c r="AJ344" s="127"/>
    </row>
    <row r="345" spans="1:36" outlineLevel="3" x14ac:dyDescent="0.25">
      <c r="A345" s="102" t="s">
        <v>114</v>
      </c>
      <c r="D345" s="10">
        <v>713.82</v>
      </c>
      <c r="N345" s="10">
        <f>D345</f>
        <v>713.82</v>
      </c>
      <c r="O345" s="10">
        <f>SUM(B345:M345)</f>
        <v>713.82</v>
      </c>
      <c r="P345" s="129"/>
      <c r="Q345" s="130">
        <v>0.1013</v>
      </c>
      <c r="R345" s="90">
        <f>IF(LEFT(AJ345,6)="Direct",N345,0)</f>
        <v>0</v>
      </c>
      <c r="S345" s="91">
        <f>N345-R345</f>
        <v>713.82</v>
      </c>
      <c r="T345" s="92">
        <f>R345+S345</f>
        <v>713.82</v>
      </c>
      <c r="U345" s="90">
        <f>IF(LEFT(AJ345,9)="direct-wa", N345,0)</f>
        <v>0</v>
      </c>
      <c r="V345" s="91">
        <f>IF(AJ345="direct-wa",0,N345*Q345)</f>
        <v>72.309966000000003</v>
      </c>
      <c r="W345" s="92">
        <f>U345+V345</f>
        <v>72.309966000000003</v>
      </c>
      <c r="X345" s="90">
        <f>IF(LEFT(AJ345,9)="direct-or",N345,0)</f>
        <v>0</v>
      </c>
      <c r="Y345" s="91">
        <f>S345-V345</f>
        <v>641.51003400000002</v>
      </c>
      <c r="Z345" s="92">
        <f>X345+Y345</f>
        <v>641.51003400000002</v>
      </c>
      <c r="AA345" s="90">
        <f>IF(LEFT(AJ345,6)="Direct",O345,0)</f>
        <v>0</v>
      </c>
      <c r="AB345" s="91">
        <f>O345-AA345</f>
        <v>713.82</v>
      </c>
      <c r="AC345" s="92">
        <f>AA345+AB345</f>
        <v>713.82</v>
      </c>
      <c r="AD345" s="90">
        <f>IF(LEFT(AJ345,9)="direct-wa", O345,0)</f>
        <v>0</v>
      </c>
      <c r="AE345" s="91">
        <f>IF(AJ345="direct-wa",0,O345*Q345)</f>
        <v>72.309966000000003</v>
      </c>
      <c r="AF345" s="92">
        <f>AD345+AE345</f>
        <v>72.309966000000003</v>
      </c>
      <c r="AG345" s="90">
        <f>IF(LEFT(AJ345,9)="direct-or",O345,0)</f>
        <v>0</v>
      </c>
      <c r="AH345" s="91">
        <f>AB345-AE345</f>
        <v>641.51003400000002</v>
      </c>
      <c r="AI345" s="91">
        <f>AG345+AH345</f>
        <v>641.51003400000002</v>
      </c>
      <c r="AJ345" s="7" t="s">
        <v>52</v>
      </c>
    </row>
    <row r="346" spans="1:36" outlineLevel="3" x14ac:dyDescent="0.25">
      <c r="A346" s="102" t="s">
        <v>114</v>
      </c>
      <c r="B346" s="10">
        <v>173.86</v>
      </c>
      <c r="C346" s="10">
        <v>200.89</v>
      </c>
      <c r="D346" s="10">
        <v>429.03</v>
      </c>
      <c r="N346" s="10">
        <f>D346</f>
        <v>429.03</v>
      </c>
      <c r="O346" s="10">
        <f>SUM(B346:M346)</f>
        <v>803.78</v>
      </c>
      <c r="P346" s="129"/>
      <c r="Q346" s="130">
        <v>0.1013</v>
      </c>
      <c r="R346" s="90">
        <f>IF(LEFT(AJ346,6)="Direct",N346,0)</f>
        <v>0</v>
      </c>
      <c r="S346" s="91">
        <f>N346-R346</f>
        <v>429.03</v>
      </c>
      <c r="T346" s="92">
        <f>R346+S346</f>
        <v>429.03</v>
      </c>
      <c r="U346" s="90">
        <f>IF(LEFT(AJ346,9)="direct-wa", N346,0)</f>
        <v>0</v>
      </c>
      <c r="V346" s="91">
        <f>IF(AJ346="direct-wa",0,N346*Q346)</f>
        <v>43.460738999999997</v>
      </c>
      <c r="W346" s="92">
        <f>U346+V346</f>
        <v>43.460738999999997</v>
      </c>
      <c r="X346" s="90">
        <f>IF(LEFT(AJ346,9)="direct-or",N346,0)</f>
        <v>0</v>
      </c>
      <c r="Y346" s="91">
        <f>S346-V346</f>
        <v>385.56926099999998</v>
      </c>
      <c r="Z346" s="92">
        <f>X346+Y346</f>
        <v>385.56926099999998</v>
      </c>
      <c r="AA346" s="90">
        <f>IF(LEFT(AJ346,6)="Direct",O346,0)</f>
        <v>0</v>
      </c>
      <c r="AB346" s="91">
        <f>O346-AA346</f>
        <v>803.78</v>
      </c>
      <c r="AC346" s="92">
        <f>AA346+AB346</f>
        <v>803.78</v>
      </c>
      <c r="AD346" s="90">
        <f>IF(LEFT(AJ346,9)="direct-wa", O346,0)</f>
        <v>0</v>
      </c>
      <c r="AE346" s="91">
        <f>IF(AJ346="direct-wa",0,O346*Q346)</f>
        <v>81.422913999999992</v>
      </c>
      <c r="AF346" s="92">
        <f>AD346+AE346</f>
        <v>81.422913999999992</v>
      </c>
      <c r="AG346" s="90">
        <f>IF(LEFT(AJ346,9)="direct-or",O346,0)</f>
        <v>0</v>
      </c>
      <c r="AH346" s="91">
        <f>AB346-AE346</f>
        <v>722.35708599999998</v>
      </c>
      <c r="AI346" s="91">
        <f>AG346+AH346</f>
        <v>722.35708599999998</v>
      </c>
      <c r="AJ346" s="7" t="s">
        <v>52</v>
      </c>
    </row>
    <row r="347" spans="1:36" outlineLevel="3" x14ac:dyDescent="0.25">
      <c r="A347" s="102" t="s">
        <v>114</v>
      </c>
      <c r="B347" s="10">
        <v>1513.78</v>
      </c>
      <c r="C347" s="10">
        <v>1718.17</v>
      </c>
      <c r="D347" s="10">
        <v>1753.08</v>
      </c>
      <c r="N347" s="10">
        <f>D347</f>
        <v>1753.08</v>
      </c>
      <c r="O347" s="10">
        <f>SUM(B347:M347)</f>
        <v>4985.03</v>
      </c>
      <c r="P347" s="129"/>
      <c r="Q347" s="130">
        <v>0.1013</v>
      </c>
      <c r="R347" s="90">
        <f>IF(LEFT(AJ347,6)="Direct",N347,0)</f>
        <v>0</v>
      </c>
      <c r="S347" s="91">
        <f>N347-R347</f>
        <v>1753.08</v>
      </c>
      <c r="T347" s="92">
        <f>R347+S347</f>
        <v>1753.08</v>
      </c>
      <c r="U347" s="90">
        <f>IF(LEFT(AJ347,9)="direct-wa", N347,0)</f>
        <v>0</v>
      </c>
      <c r="V347" s="91">
        <f>IF(AJ347="direct-wa",0,N347*Q347)</f>
        <v>177.58700400000001</v>
      </c>
      <c r="W347" s="92">
        <f>U347+V347</f>
        <v>177.58700400000001</v>
      </c>
      <c r="X347" s="90">
        <f>IF(LEFT(AJ347,9)="direct-or",N347,0)</f>
        <v>0</v>
      </c>
      <c r="Y347" s="91">
        <f>S347-V347</f>
        <v>1575.4929959999999</v>
      </c>
      <c r="Z347" s="92">
        <f>X347+Y347</f>
        <v>1575.4929959999999</v>
      </c>
      <c r="AA347" s="90">
        <f>IF(LEFT(AJ347,6)="Direct",O347,0)</f>
        <v>0</v>
      </c>
      <c r="AB347" s="91">
        <f>O347-AA347</f>
        <v>4985.03</v>
      </c>
      <c r="AC347" s="92">
        <f>AA347+AB347</f>
        <v>4985.03</v>
      </c>
      <c r="AD347" s="90">
        <f>IF(LEFT(AJ347,9)="direct-wa", O347,0)</f>
        <v>0</v>
      </c>
      <c r="AE347" s="91">
        <f>IF(AJ347="direct-wa",0,O347*Q347)</f>
        <v>504.98353900000001</v>
      </c>
      <c r="AF347" s="92">
        <f>AD347+AE347</f>
        <v>504.98353900000001</v>
      </c>
      <c r="AG347" s="90">
        <f>IF(LEFT(AJ347,9)="direct-or",O347,0)</f>
        <v>0</v>
      </c>
      <c r="AH347" s="91">
        <f>AB347-AE347</f>
        <v>4480.0464609999999</v>
      </c>
      <c r="AI347" s="91">
        <f>AG347+AH347</f>
        <v>4480.0464609999999</v>
      </c>
      <c r="AJ347" s="7" t="s">
        <v>52</v>
      </c>
    </row>
    <row r="348" spans="1:36" outlineLevel="2" x14ac:dyDescent="0.25">
      <c r="A348" s="102"/>
      <c r="B348" s="108"/>
      <c r="C348" s="108"/>
      <c r="D348" s="108"/>
      <c r="E348" s="101"/>
      <c r="F348" s="101"/>
      <c r="G348" s="101"/>
      <c r="H348" s="101"/>
      <c r="I348" s="101"/>
      <c r="J348" s="101"/>
      <c r="K348" s="101"/>
      <c r="L348" s="101"/>
      <c r="M348" s="101"/>
      <c r="N348" s="108"/>
      <c r="O348" s="108"/>
      <c r="P348" s="129"/>
      <c r="Q348" s="130"/>
      <c r="R348" s="111">
        <f t="shared" ref="R348:Z348" si="460">SUBTOTAL(9,R345:R347)</f>
        <v>0</v>
      </c>
      <c r="S348" s="112">
        <f t="shared" si="460"/>
        <v>2895.93</v>
      </c>
      <c r="T348" s="113">
        <f t="shared" si="460"/>
        <v>2895.93</v>
      </c>
      <c r="U348" s="111">
        <f t="shared" si="460"/>
        <v>0</v>
      </c>
      <c r="V348" s="112">
        <f t="shared" si="460"/>
        <v>293.357709</v>
      </c>
      <c r="W348" s="113">
        <f t="shared" si="460"/>
        <v>293.357709</v>
      </c>
      <c r="X348" s="111">
        <f t="shared" si="460"/>
        <v>0</v>
      </c>
      <c r="Y348" s="112">
        <f t="shared" si="460"/>
        <v>2602.572291</v>
      </c>
      <c r="Z348" s="113">
        <f t="shared" si="460"/>
        <v>2602.572291</v>
      </c>
      <c r="AA348" s="111"/>
      <c r="AB348" s="112"/>
      <c r="AC348" s="113"/>
      <c r="AD348" s="111"/>
      <c r="AE348" s="112"/>
      <c r="AF348" s="113"/>
      <c r="AG348" s="111"/>
      <c r="AH348" s="112"/>
      <c r="AI348" s="112"/>
      <c r="AJ348" s="118" t="s">
        <v>268</v>
      </c>
    </row>
    <row r="349" spans="1:36" outlineLevel="3" x14ac:dyDescent="0.25">
      <c r="A349" s="102" t="s">
        <v>114</v>
      </c>
      <c r="B349" s="10">
        <v>97360.11</v>
      </c>
      <c r="C349" s="10">
        <v>93355.08</v>
      </c>
      <c r="D349" s="10">
        <v>114014.89</v>
      </c>
      <c r="N349" s="10">
        <f>D349</f>
        <v>114014.89</v>
      </c>
      <c r="O349" s="10">
        <f>SUM(B349:M349)</f>
        <v>304730.08</v>
      </c>
      <c r="P349" s="129"/>
      <c r="Q349" s="130">
        <v>0.11899999999999999</v>
      </c>
      <c r="R349" s="90">
        <f>IF(LEFT(AJ349,6)="Direct",N349,0)</f>
        <v>0</v>
      </c>
      <c r="S349" s="91">
        <f>N349-R349</f>
        <v>114014.89</v>
      </c>
      <c r="T349" s="92">
        <f>R349+S349</f>
        <v>114014.89</v>
      </c>
      <c r="U349" s="90">
        <f>IF(LEFT(AJ349,9)="direct-wa", N349,0)</f>
        <v>0</v>
      </c>
      <c r="V349" s="91">
        <f>IF(AJ349="direct-wa",0,N349*Q349)</f>
        <v>13567.771909999999</v>
      </c>
      <c r="W349" s="92">
        <f>U349+V349</f>
        <v>13567.771909999999</v>
      </c>
      <c r="X349" s="90">
        <f>IF(LEFT(AJ349,9)="direct-or",N349,0)</f>
        <v>0</v>
      </c>
      <c r="Y349" s="91">
        <f>S349-V349</f>
        <v>100447.11809</v>
      </c>
      <c r="Z349" s="92">
        <f>X349+Y349</f>
        <v>100447.11809</v>
      </c>
      <c r="AA349" s="90">
        <f>IF(LEFT(AJ349,6)="Direct",O349,0)</f>
        <v>0</v>
      </c>
      <c r="AB349" s="91">
        <f>O349-AA349</f>
        <v>304730.08</v>
      </c>
      <c r="AC349" s="92">
        <f>AA349+AB349</f>
        <v>304730.08</v>
      </c>
      <c r="AD349" s="90">
        <f>IF(LEFT(AJ349,9)="direct-wa", O349,0)</f>
        <v>0</v>
      </c>
      <c r="AE349" s="91">
        <f>IF(AJ349="direct-wa",0,O349*Q349)</f>
        <v>36262.879520000002</v>
      </c>
      <c r="AF349" s="92">
        <f>AD349+AE349</f>
        <v>36262.879520000002</v>
      </c>
      <c r="AG349" s="90">
        <f>IF(LEFT(AJ349,9)="direct-or",O349,0)</f>
        <v>0</v>
      </c>
      <c r="AH349" s="91">
        <f>AB349-AE349</f>
        <v>268467.20048</v>
      </c>
      <c r="AI349" s="91">
        <f>AG349+AH349</f>
        <v>268467.20048</v>
      </c>
      <c r="AJ349" s="7" t="s">
        <v>55</v>
      </c>
    </row>
    <row r="350" spans="1:36" outlineLevel="2" x14ac:dyDescent="0.25">
      <c r="A350" s="102"/>
      <c r="B350" s="108"/>
      <c r="C350" s="108"/>
      <c r="D350" s="108"/>
      <c r="E350" s="101"/>
      <c r="F350" s="101"/>
      <c r="G350" s="101"/>
      <c r="H350" s="101"/>
      <c r="I350" s="101"/>
      <c r="J350" s="101"/>
      <c r="K350" s="101"/>
      <c r="L350" s="101"/>
      <c r="M350" s="101"/>
      <c r="N350" s="108"/>
      <c r="O350" s="108"/>
      <c r="P350" s="129"/>
      <c r="Q350" s="130"/>
      <c r="R350" s="111">
        <f t="shared" ref="R350:Z350" si="461">SUBTOTAL(9,R349:R349)</f>
        <v>0</v>
      </c>
      <c r="S350" s="112">
        <f t="shared" si="461"/>
        <v>114014.89</v>
      </c>
      <c r="T350" s="113">
        <f t="shared" si="461"/>
        <v>114014.89</v>
      </c>
      <c r="U350" s="111">
        <f t="shared" si="461"/>
        <v>0</v>
      </c>
      <c r="V350" s="112">
        <f t="shared" si="461"/>
        <v>13567.771909999999</v>
      </c>
      <c r="W350" s="113">
        <f t="shared" si="461"/>
        <v>13567.771909999999</v>
      </c>
      <c r="X350" s="111">
        <f t="shared" si="461"/>
        <v>0</v>
      </c>
      <c r="Y350" s="112">
        <f t="shared" si="461"/>
        <v>100447.11809</v>
      </c>
      <c r="Z350" s="113">
        <f t="shared" si="461"/>
        <v>100447.11809</v>
      </c>
      <c r="AA350" s="111"/>
      <c r="AB350" s="112"/>
      <c r="AC350" s="113"/>
      <c r="AD350" s="111"/>
      <c r="AE350" s="112"/>
      <c r="AF350" s="113"/>
      <c r="AG350" s="111"/>
      <c r="AH350" s="112"/>
      <c r="AI350" s="112"/>
      <c r="AJ350" s="118" t="s">
        <v>282</v>
      </c>
    </row>
    <row r="351" spans="1:36" outlineLevel="3" x14ac:dyDescent="0.25">
      <c r="A351" s="102" t="s">
        <v>114</v>
      </c>
      <c r="B351" s="10">
        <v>203.54</v>
      </c>
      <c r="C351" s="10">
        <v>290.45999999999998</v>
      </c>
      <c r="D351" s="10">
        <v>124.53</v>
      </c>
      <c r="N351" s="10">
        <f t="shared" ref="N351:N357" si="462">D351</f>
        <v>124.53</v>
      </c>
      <c r="O351" s="10">
        <f t="shared" ref="O351:O357" si="463">SUM(B351:M351)</f>
        <v>618.53</v>
      </c>
      <c r="P351" s="129"/>
      <c r="Q351" s="130">
        <v>0.1086</v>
      </c>
      <c r="R351" s="90">
        <f t="shared" ref="R351:R357" si="464">IF(LEFT(AJ351,6)="Direct",N351,0)</f>
        <v>0</v>
      </c>
      <c r="S351" s="91">
        <f t="shared" ref="S351:S357" si="465">N351-R351</f>
        <v>124.53</v>
      </c>
      <c r="T351" s="92">
        <f t="shared" ref="T351:T357" si="466">R351+S351</f>
        <v>124.53</v>
      </c>
      <c r="U351" s="90">
        <f t="shared" ref="U351:U357" si="467">IF(LEFT(AJ351,9)="direct-wa", N351,0)</f>
        <v>0</v>
      </c>
      <c r="V351" s="91">
        <f t="shared" ref="V351:V357" si="468">IF(AJ351="direct-wa",0,N351*Q351)</f>
        <v>13.523958</v>
      </c>
      <c r="W351" s="92">
        <f t="shared" ref="W351:W357" si="469">U351+V351</f>
        <v>13.523958</v>
      </c>
      <c r="X351" s="90">
        <f t="shared" ref="X351:X357" si="470">IF(LEFT(AJ351,9)="direct-or",N351,0)</f>
        <v>0</v>
      </c>
      <c r="Y351" s="91">
        <f t="shared" ref="Y351:Y357" si="471">S351-V351</f>
        <v>111.00604200000001</v>
      </c>
      <c r="Z351" s="92">
        <f t="shared" ref="Z351:Z357" si="472">X351+Y351</f>
        <v>111.00604200000001</v>
      </c>
      <c r="AA351" s="90">
        <f t="shared" ref="AA351:AA357" si="473">IF(LEFT(AJ351,6)="Direct",O351,0)</f>
        <v>0</v>
      </c>
      <c r="AB351" s="91">
        <f t="shared" ref="AB351:AB357" si="474">O351-AA351</f>
        <v>618.53</v>
      </c>
      <c r="AC351" s="92">
        <f t="shared" ref="AC351:AC357" si="475">AA351+AB351</f>
        <v>618.53</v>
      </c>
      <c r="AD351" s="90">
        <f t="shared" ref="AD351:AD357" si="476">IF(LEFT(AJ351,9)="direct-wa", O351,0)</f>
        <v>0</v>
      </c>
      <c r="AE351" s="91">
        <f t="shared" ref="AE351:AE357" si="477">IF(AJ351="direct-wa",0,O351*Q351)</f>
        <v>67.172358000000003</v>
      </c>
      <c r="AF351" s="92">
        <f t="shared" ref="AF351:AF357" si="478">AD351+AE351</f>
        <v>67.172358000000003</v>
      </c>
      <c r="AG351" s="90">
        <f t="shared" ref="AG351:AG357" si="479">IF(LEFT(AJ351,9)="direct-or",O351,0)</f>
        <v>0</v>
      </c>
      <c r="AH351" s="91">
        <f t="shared" ref="AH351:AH357" si="480">AB351-AE351</f>
        <v>551.35764199999994</v>
      </c>
      <c r="AI351" s="91">
        <f t="shared" ref="AI351:AI357" si="481">AG351+AH351</f>
        <v>551.35764199999994</v>
      </c>
      <c r="AJ351" s="7" t="s">
        <v>60</v>
      </c>
    </row>
    <row r="352" spans="1:36" outlineLevel="3" x14ac:dyDescent="0.25">
      <c r="A352" s="102" t="s">
        <v>114</v>
      </c>
      <c r="B352" s="10">
        <v>213.97</v>
      </c>
      <c r="C352" s="10">
        <v>2216.0700000000002</v>
      </c>
      <c r="D352" s="10">
        <v>1796.47</v>
      </c>
      <c r="N352" s="10">
        <f t="shared" si="462"/>
        <v>1796.47</v>
      </c>
      <c r="O352" s="10">
        <f t="shared" si="463"/>
        <v>4226.51</v>
      </c>
      <c r="P352" s="129"/>
      <c r="Q352" s="130">
        <v>0.1086</v>
      </c>
      <c r="R352" s="90">
        <f t="shared" si="464"/>
        <v>0</v>
      </c>
      <c r="S352" s="91">
        <f t="shared" si="465"/>
        <v>1796.47</v>
      </c>
      <c r="T352" s="92">
        <f t="shared" si="466"/>
        <v>1796.47</v>
      </c>
      <c r="U352" s="90">
        <f t="shared" si="467"/>
        <v>0</v>
      </c>
      <c r="V352" s="91">
        <f t="shared" si="468"/>
        <v>195.096642</v>
      </c>
      <c r="W352" s="92">
        <f t="shared" si="469"/>
        <v>195.096642</v>
      </c>
      <c r="X352" s="90">
        <f t="shared" si="470"/>
        <v>0</v>
      </c>
      <c r="Y352" s="91">
        <f t="shared" si="471"/>
        <v>1601.3733580000001</v>
      </c>
      <c r="Z352" s="92">
        <f t="shared" si="472"/>
        <v>1601.3733580000001</v>
      </c>
      <c r="AA352" s="90">
        <f t="shared" si="473"/>
        <v>0</v>
      </c>
      <c r="AB352" s="91">
        <f t="shared" si="474"/>
        <v>4226.51</v>
      </c>
      <c r="AC352" s="92">
        <f t="shared" si="475"/>
        <v>4226.51</v>
      </c>
      <c r="AD352" s="90">
        <f t="shared" si="476"/>
        <v>0</v>
      </c>
      <c r="AE352" s="91">
        <f t="shared" si="477"/>
        <v>458.99898600000006</v>
      </c>
      <c r="AF352" s="92">
        <f t="shared" si="478"/>
        <v>458.99898600000006</v>
      </c>
      <c r="AG352" s="90">
        <f t="shared" si="479"/>
        <v>0</v>
      </c>
      <c r="AH352" s="91">
        <f t="shared" si="480"/>
        <v>3767.5110140000002</v>
      </c>
      <c r="AI352" s="91">
        <f t="shared" si="481"/>
        <v>3767.5110140000002</v>
      </c>
      <c r="AJ352" s="7" t="s">
        <v>64</v>
      </c>
    </row>
    <row r="353" spans="1:36" outlineLevel="3" x14ac:dyDescent="0.25">
      <c r="A353" s="102" t="s">
        <v>114</v>
      </c>
      <c r="B353" s="10">
        <v>48.97</v>
      </c>
      <c r="C353" s="10">
        <v>1695.34</v>
      </c>
      <c r="D353" s="10">
        <v>343.75</v>
      </c>
      <c r="N353" s="10">
        <f t="shared" si="462"/>
        <v>343.75</v>
      </c>
      <c r="O353" s="10">
        <f t="shared" si="463"/>
        <v>2088.06</v>
      </c>
      <c r="P353" s="129"/>
      <c r="Q353" s="130">
        <v>0.1086</v>
      </c>
      <c r="R353" s="90">
        <f t="shared" si="464"/>
        <v>0</v>
      </c>
      <c r="S353" s="91">
        <f t="shared" si="465"/>
        <v>343.75</v>
      </c>
      <c r="T353" s="92">
        <f t="shared" si="466"/>
        <v>343.75</v>
      </c>
      <c r="U353" s="90">
        <f t="shared" si="467"/>
        <v>0</v>
      </c>
      <c r="V353" s="91">
        <f t="shared" si="468"/>
        <v>37.331250000000004</v>
      </c>
      <c r="W353" s="92">
        <f t="shared" si="469"/>
        <v>37.331250000000004</v>
      </c>
      <c r="X353" s="90">
        <f t="shared" si="470"/>
        <v>0</v>
      </c>
      <c r="Y353" s="91">
        <f t="shared" si="471"/>
        <v>306.41874999999999</v>
      </c>
      <c r="Z353" s="92">
        <f t="shared" si="472"/>
        <v>306.41874999999999</v>
      </c>
      <c r="AA353" s="90">
        <f t="shared" si="473"/>
        <v>0</v>
      </c>
      <c r="AB353" s="91">
        <f t="shared" si="474"/>
        <v>2088.06</v>
      </c>
      <c r="AC353" s="92">
        <f t="shared" si="475"/>
        <v>2088.06</v>
      </c>
      <c r="AD353" s="90">
        <f t="shared" si="476"/>
        <v>0</v>
      </c>
      <c r="AE353" s="91">
        <f t="shared" si="477"/>
        <v>226.763316</v>
      </c>
      <c r="AF353" s="92">
        <f t="shared" si="478"/>
        <v>226.763316</v>
      </c>
      <c r="AG353" s="90">
        <f t="shared" si="479"/>
        <v>0</v>
      </c>
      <c r="AH353" s="91">
        <f t="shared" si="480"/>
        <v>1861.2966839999999</v>
      </c>
      <c r="AI353" s="91">
        <f t="shared" si="481"/>
        <v>1861.2966839999999</v>
      </c>
      <c r="AJ353" s="7" t="s">
        <v>64</v>
      </c>
    </row>
    <row r="354" spans="1:36" outlineLevel="3" x14ac:dyDescent="0.25">
      <c r="A354" s="102" t="s">
        <v>114</v>
      </c>
      <c r="B354" s="10">
        <v>60</v>
      </c>
      <c r="N354" s="10">
        <f t="shared" si="462"/>
        <v>0</v>
      </c>
      <c r="O354" s="10">
        <f t="shared" si="463"/>
        <v>60</v>
      </c>
      <c r="P354" s="129"/>
      <c r="Q354" s="130">
        <v>0.1086</v>
      </c>
      <c r="R354" s="90">
        <f t="shared" si="464"/>
        <v>0</v>
      </c>
      <c r="S354" s="91">
        <f t="shared" si="465"/>
        <v>0</v>
      </c>
      <c r="T354" s="92">
        <f t="shared" si="466"/>
        <v>0</v>
      </c>
      <c r="U354" s="90">
        <f t="shared" si="467"/>
        <v>0</v>
      </c>
      <c r="V354" s="91">
        <f t="shared" si="468"/>
        <v>0</v>
      </c>
      <c r="W354" s="92">
        <f t="shared" si="469"/>
        <v>0</v>
      </c>
      <c r="X354" s="90">
        <f t="shared" si="470"/>
        <v>0</v>
      </c>
      <c r="Y354" s="91">
        <f t="shared" si="471"/>
        <v>0</v>
      </c>
      <c r="Z354" s="92">
        <f t="shared" si="472"/>
        <v>0</v>
      </c>
      <c r="AA354" s="90">
        <f t="shared" si="473"/>
        <v>0</v>
      </c>
      <c r="AB354" s="91">
        <f t="shared" si="474"/>
        <v>60</v>
      </c>
      <c r="AC354" s="92">
        <f t="shared" si="475"/>
        <v>60</v>
      </c>
      <c r="AD354" s="90">
        <f t="shared" si="476"/>
        <v>0</v>
      </c>
      <c r="AE354" s="91">
        <f t="shared" si="477"/>
        <v>6.516</v>
      </c>
      <c r="AF354" s="92">
        <f t="shared" si="478"/>
        <v>6.516</v>
      </c>
      <c r="AG354" s="90">
        <f t="shared" si="479"/>
        <v>0</v>
      </c>
      <c r="AH354" s="91">
        <f t="shared" si="480"/>
        <v>53.484000000000002</v>
      </c>
      <c r="AI354" s="91">
        <f t="shared" si="481"/>
        <v>53.484000000000002</v>
      </c>
      <c r="AJ354" s="7" t="s">
        <v>64</v>
      </c>
    </row>
    <row r="355" spans="1:36" outlineLevel="3" x14ac:dyDescent="0.25">
      <c r="A355" s="102" t="s">
        <v>114</v>
      </c>
      <c r="C355" s="10">
        <v>2493.1999999999998</v>
      </c>
      <c r="N355" s="10">
        <f t="shared" si="462"/>
        <v>0</v>
      </c>
      <c r="O355" s="10">
        <f t="shared" si="463"/>
        <v>2493.1999999999998</v>
      </c>
      <c r="P355" s="129"/>
      <c r="Q355" s="130">
        <v>0.1086</v>
      </c>
      <c r="R355" s="90">
        <f t="shared" si="464"/>
        <v>0</v>
      </c>
      <c r="S355" s="91">
        <f t="shared" si="465"/>
        <v>0</v>
      </c>
      <c r="T355" s="92">
        <f t="shared" si="466"/>
        <v>0</v>
      </c>
      <c r="U355" s="90">
        <f t="shared" si="467"/>
        <v>0</v>
      </c>
      <c r="V355" s="91">
        <f t="shared" si="468"/>
        <v>0</v>
      </c>
      <c r="W355" s="92">
        <f t="shared" si="469"/>
        <v>0</v>
      </c>
      <c r="X355" s="90">
        <f t="shared" si="470"/>
        <v>0</v>
      </c>
      <c r="Y355" s="91">
        <f t="shared" si="471"/>
        <v>0</v>
      </c>
      <c r="Z355" s="92">
        <f t="shared" si="472"/>
        <v>0</v>
      </c>
      <c r="AA355" s="90">
        <f t="shared" si="473"/>
        <v>0</v>
      </c>
      <c r="AB355" s="91">
        <f t="shared" si="474"/>
        <v>2493.1999999999998</v>
      </c>
      <c r="AC355" s="92">
        <f t="shared" si="475"/>
        <v>2493.1999999999998</v>
      </c>
      <c r="AD355" s="90">
        <f t="shared" si="476"/>
        <v>0</v>
      </c>
      <c r="AE355" s="91">
        <f t="shared" si="477"/>
        <v>270.76151999999996</v>
      </c>
      <c r="AF355" s="92">
        <f t="shared" si="478"/>
        <v>270.76151999999996</v>
      </c>
      <c r="AG355" s="90">
        <f t="shared" si="479"/>
        <v>0</v>
      </c>
      <c r="AH355" s="91">
        <f t="shared" si="480"/>
        <v>2222.4384799999998</v>
      </c>
      <c r="AI355" s="91">
        <f t="shared" si="481"/>
        <v>2222.4384799999998</v>
      </c>
      <c r="AJ355" s="7" t="s">
        <v>64</v>
      </c>
    </row>
    <row r="356" spans="1:36" outlineLevel="3" x14ac:dyDescent="0.25">
      <c r="A356" s="102" t="s">
        <v>114</v>
      </c>
      <c r="D356" s="10">
        <v>403.42</v>
      </c>
      <c r="N356" s="10">
        <f t="shared" si="462"/>
        <v>403.42</v>
      </c>
      <c r="O356" s="10">
        <f t="shared" si="463"/>
        <v>403.42</v>
      </c>
      <c r="P356" s="129"/>
      <c r="Q356" s="130">
        <v>0.1086</v>
      </c>
      <c r="R356" s="90">
        <f t="shared" si="464"/>
        <v>0</v>
      </c>
      <c r="S356" s="91">
        <f t="shared" si="465"/>
        <v>403.42</v>
      </c>
      <c r="T356" s="92">
        <f t="shared" si="466"/>
        <v>403.42</v>
      </c>
      <c r="U356" s="90">
        <f t="shared" si="467"/>
        <v>0</v>
      </c>
      <c r="V356" s="91">
        <f t="shared" si="468"/>
        <v>43.811412000000004</v>
      </c>
      <c r="W356" s="92">
        <f t="shared" si="469"/>
        <v>43.811412000000004</v>
      </c>
      <c r="X356" s="90">
        <f t="shared" si="470"/>
        <v>0</v>
      </c>
      <c r="Y356" s="91">
        <f t="shared" si="471"/>
        <v>359.608588</v>
      </c>
      <c r="Z356" s="92">
        <f t="shared" si="472"/>
        <v>359.608588</v>
      </c>
      <c r="AA356" s="90">
        <f t="shared" si="473"/>
        <v>0</v>
      </c>
      <c r="AB356" s="91">
        <f t="shared" si="474"/>
        <v>403.42</v>
      </c>
      <c r="AC356" s="92">
        <f t="shared" si="475"/>
        <v>403.42</v>
      </c>
      <c r="AD356" s="90">
        <f t="shared" si="476"/>
        <v>0</v>
      </c>
      <c r="AE356" s="91">
        <f t="shared" si="477"/>
        <v>43.811412000000004</v>
      </c>
      <c r="AF356" s="92">
        <f t="shared" si="478"/>
        <v>43.811412000000004</v>
      </c>
      <c r="AG356" s="90">
        <f t="shared" si="479"/>
        <v>0</v>
      </c>
      <c r="AH356" s="91">
        <f t="shared" si="480"/>
        <v>359.608588</v>
      </c>
      <c r="AI356" s="91">
        <f t="shared" si="481"/>
        <v>359.608588</v>
      </c>
      <c r="AJ356" s="7" t="s">
        <v>64</v>
      </c>
    </row>
    <row r="357" spans="1:36" outlineLevel="3" x14ac:dyDescent="0.25">
      <c r="A357" s="102" t="s">
        <v>114</v>
      </c>
      <c r="D357" s="10">
        <v>184.01</v>
      </c>
      <c r="N357" s="10">
        <f t="shared" si="462"/>
        <v>184.01</v>
      </c>
      <c r="O357" s="10">
        <f t="shared" si="463"/>
        <v>184.01</v>
      </c>
      <c r="P357" s="129"/>
      <c r="Q357" s="130">
        <v>0.1086</v>
      </c>
      <c r="R357" s="90">
        <f t="shared" si="464"/>
        <v>0</v>
      </c>
      <c r="S357" s="91">
        <f t="shared" si="465"/>
        <v>184.01</v>
      </c>
      <c r="T357" s="92">
        <f t="shared" si="466"/>
        <v>184.01</v>
      </c>
      <c r="U357" s="90">
        <f t="shared" si="467"/>
        <v>0</v>
      </c>
      <c r="V357" s="91">
        <f t="shared" si="468"/>
        <v>19.983485999999999</v>
      </c>
      <c r="W357" s="92">
        <f t="shared" si="469"/>
        <v>19.983485999999999</v>
      </c>
      <c r="X357" s="90">
        <f t="shared" si="470"/>
        <v>0</v>
      </c>
      <c r="Y357" s="91">
        <f t="shared" si="471"/>
        <v>164.02651399999999</v>
      </c>
      <c r="Z357" s="92">
        <f t="shared" si="472"/>
        <v>164.02651399999999</v>
      </c>
      <c r="AA357" s="90">
        <f t="shared" si="473"/>
        <v>0</v>
      </c>
      <c r="AB357" s="91">
        <f t="shared" si="474"/>
        <v>184.01</v>
      </c>
      <c r="AC357" s="92">
        <f t="shared" si="475"/>
        <v>184.01</v>
      </c>
      <c r="AD357" s="90">
        <f t="shared" si="476"/>
        <v>0</v>
      </c>
      <c r="AE357" s="91">
        <f t="shared" si="477"/>
        <v>19.983485999999999</v>
      </c>
      <c r="AF357" s="92">
        <f t="shared" si="478"/>
        <v>19.983485999999999</v>
      </c>
      <c r="AG357" s="90">
        <f t="shared" si="479"/>
        <v>0</v>
      </c>
      <c r="AH357" s="91">
        <f t="shared" si="480"/>
        <v>164.02651399999999</v>
      </c>
      <c r="AI357" s="91">
        <f t="shared" si="481"/>
        <v>164.02651399999999</v>
      </c>
      <c r="AJ357" s="7" t="s">
        <v>64</v>
      </c>
    </row>
    <row r="358" spans="1:36" outlineLevel="2" x14ac:dyDescent="0.25">
      <c r="A358" s="102"/>
      <c r="B358" s="108"/>
      <c r="C358" s="108"/>
      <c r="D358" s="108"/>
      <c r="E358" s="101"/>
      <c r="F358" s="101"/>
      <c r="G358" s="101"/>
      <c r="H358" s="101"/>
      <c r="I358" s="101"/>
      <c r="J358" s="101"/>
      <c r="K358" s="101"/>
      <c r="L358" s="101"/>
      <c r="M358" s="101"/>
      <c r="N358" s="108"/>
      <c r="O358" s="108"/>
      <c r="P358" s="129"/>
      <c r="Q358" s="130"/>
      <c r="R358" s="111">
        <f t="shared" ref="R358:Z358" si="482">SUBTOTAL(9,R351:R357)</f>
        <v>0</v>
      </c>
      <c r="S358" s="112">
        <f t="shared" si="482"/>
        <v>2852.1800000000003</v>
      </c>
      <c r="T358" s="113">
        <f t="shared" si="482"/>
        <v>2852.1800000000003</v>
      </c>
      <c r="U358" s="111">
        <f t="shared" si="482"/>
        <v>0</v>
      </c>
      <c r="V358" s="112">
        <f t="shared" si="482"/>
        <v>309.74674800000003</v>
      </c>
      <c r="W358" s="113">
        <f t="shared" si="482"/>
        <v>309.74674800000003</v>
      </c>
      <c r="X358" s="111">
        <f t="shared" si="482"/>
        <v>0</v>
      </c>
      <c r="Y358" s="112">
        <f t="shared" si="482"/>
        <v>2542.4332520000003</v>
      </c>
      <c r="Z358" s="113">
        <f t="shared" si="482"/>
        <v>2542.4332520000003</v>
      </c>
      <c r="AA358" s="111"/>
      <c r="AB358" s="112"/>
      <c r="AC358" s="113"/>
      <c r="AD358" s="111"/>
      <c r="AE358" s="112"/>
      <c r="AF358" s="113"/>
      <c r="AG358" s="111"/>
      <c r="AH358" s="112"/>
      <c r="AI358" s="112"/>
      <c r="AJ358" s="118" t="s">
        <v>266</v>
      </c>
    </row>
    <row r="359" spans="1:36" outlineLevel="3" x14ac:dyDescent="0.25">
      <c r="A359" s="102" t="s">
        <v>114</v>
      </c>
      <c r="B359" s="10">
        <v>4033.99</v>
      </c>
      <c r="C359" s="10">
        <v>-33615.5</v>
      </c>
      <c r="D359" s="10">
        <v>-12755.45</v>
      </c>
      <c r="N359" s="10">
        <f t="shared" ref="N359:N365" si="483">D359</f>
        <v>-12755.45</v>
      </c>
      <c r="O359" s="10">
        <f t="shared" ref="O359:O365" si="484">SUM(B359:M359)</f>
        <v>-42336.960000000006</v>
      </c>
      <c r="P359" s="129"/>
      <c r="Q359" s="130">
        <v>0</v>
      </c>
      <c r="R359" s="90">
        <f t="shared" ref="R359:R365" si="485">IF(LEFT(AJ359,6)="Direct",N359,0)</f>
        <v>-12755.45</v>
      </c>
      <c r="S359" s="91">
        <f t="shared" ref="S359:S365" si="486">N359-R359</f>
        <v>0</v>
      </c>
      <c r="T359" s="92">
        <f t="shared" ref="T359:T365" si="487">R359+S359</f>
        <v>-12755.45</v>
      </c>
      <c r="U359" s="90">
        <f t="shared" ref="U359:U365" si="488">IF(LEFT(AJ359,9)="direct-wa", N359,0)</f>
        <v>0</v>
      </c>
      <c r="V359" s="91">
        <f t="shared" ref="V359:V365" si="489">IF(AJ359="direct-wa",0,N359*Q359)</f>
        <v>0</v>
      </c>
      <c r="W359" s="92">
        <f t="shared" ref="W359:W365" si="490">U359+V359</f>
        <v>0</v>
      </c>
      <c r="X359" s="90">
        <f t="shared" ref="X359:X365" si="491">IF(LEFT(AJ359,9)="direct-or",N359,0)</f>
        <v>-12755.45</v>
      </c>
      <c r="Y359" s="91">
        <f t="shared" ref="Y359:Y365" si="492">S359-V359</f>
        <v>0</v>
      </c>
      <c r="Z359" s="92">
        <f t="shared" ref="Z359:Z365" si="493">X359+Y359</f>
        <v>-12755.45</v>
      </c>
      <c r="AA359" s="90">
        <f t="shared" ref="AA359:AA365" si="494">IF(LEFT(AJ359,6)="Direct",O359,0)</f>
        <v>-42336.960000000006</v>
      </c>
      <c r="AB359" s="91">
        <f t="shared" ref="AB359:AB365" si="495">O359-AA359</f>
        <v>0</v>
      </c>
      <c r="AC359" s="92">
        <f t="shared" ref="AC359:AC365" si="496">AA359+AB359</f>
        <v>-42336.960000000006</v>
      </c>
      <c r="AD359" s="90">
        <f t="shared" ref="AD359:AD365" si="497">IF(LEFT(AJ359,9)="direct-wa", O359,0)</f>
        <v>0</v>
      </c>
      <c r="AE359" s="91">
        <f t="shared" ref="AE359:AE365" si="498">IF(AJ359="direct-wa",0,O359*Q359)</f>
        <v>0</v>
      </c>
      <c r="AF359" s="92">
        <f t="shared" ref="AF359:AF365" si="499">AD359+AE359</f>
        <v>0</v>
      </c>
      <c r="AG359" s="90">
        <f t="shared" ref="AG359:AG365" si="500">IF(LEFT(AJ359,9)="direct-or",O359,0)</f>
        <v>-42336.960000000006</v>
      </c>
      <c r="AH359" s="91">
        <f t="shared" ref="AH359:AH365" si="501">AB359-AE359</f>
        <v>0</v>
      </c>
      <c r="AI359" s="91">
        <f t="shared" ref="AI359:AI365" si="502">AG359+AH359</f>
        <v>-42336.960000000006</v>
      </c>
      <c r="AJ359" s="7" t="s">
        <v>61</v>
      </c>
    </row>
    <row r="360" spans="1:36" outlineLevel="3" x14ac:dyDescent="0.25">
      <c r="A360" s="102" t="s">
        <v>114</v>
      </c>
      <c r="B360" s="10">
        <v>9209.7999999999993</v>
      </c>
      <c r="C360" s="10">
        <v>13658.42</v>
      </c>
      <c r="D360" s="10">
        <v>16904.25</v>
      </c>
      <c r="N360" s="10">
        <f t="shared" si="483"/>
        <v>16904.25</v>
      </c>
      <c r="O360" s="10">
        <f t="shared" si="484"/>
        <v>39772.47</v>
      </c>
      <c r="P360" s="129"/>
      <c r="Q360" s="130">
        <v>0</v>
      </c>
      <c r="R360" s="90">
        <f t="shared" si="485"/>
        <v>16904.25</v>
      </c>
      <c r="S360" s="91">
        <f t="shared" si="486"/>
        <v>0</v>
      </c>
      <c r="T360" s="92">
        <f t="shared" si="487"/>
        <v>16904.25</v>
      </c>
      <c r="U360" s="90">
        <f t="shared" si="488"/>
        <v>0</v>
      </c>
      <c r="V360" s="91">
        <f t="shared" si="489"/>
        <v>0</v>
      </c>
      <c r="W360" s="92">
        <f t="shared" si="490"/>
        <v>0</v>
      </c>
      <c r="X360" s="90">
        <f t="shared" si="491"/>
        <v>16904.25</v>
      </c>
      <c r="Y360" s="91">
        <f t="shared" si="492"/>
        <v>0</v>
      </c>
      <c r="Z360" s="92">
        <f t="shared" si="493"/>
        <v>16904.25</v>
      </c>
      <c r="AA360" s="90">
        <f t="shared" si="494"/>
        <v>39772.47</v>
      </c>
      <c r="AB360" s="91">
        <f t="shared" si="495"/>
        <v>0</v>
      </c>
      <c r="AC360" s="92">
        <f t="shared" si="496"/>
        <v>39772.47</v>
      </c>
      <c r="AD360" s="90">
        <f t="shared" si="497"/>
        <v>0</v>
      </c>
      <c r="AE360" s="91">
        <f t="shared" si="498"/>
        <v>0</v>
      </c>
      <c r="AF360" s="92">
        <f t="shared" si="499"/>
        <v>0</v>
      </c>
      <c r="AG360" s="90">
        <f t="shared" si="500"/>
        <v>39772.47</v>
      </c>
      <c r="AH360" s="91">
        <f t="shared" si="501"/>
        <v>0</v>
      </c>
      <c r="AI360" s="91">
        <f t="shared" si="502"/>
        <v>39772.47</v>
      </c>
      <c r="AJ360" s="7" t="s">
        <v>61</v>
      </c>
    </row>
    <row r="361" spans="1:36" outlineLevel="3" x14ac:dyDescent="0.25">
      <c r="A361" s="102" t="s">
        <v>114</v>
      </c>
      <c r="B361" s="10">
        <v>16988.939999999999</v>
      </c>
      <c r="C361" s="10">
        <v>36183.64</v>
      </c>
      <c r="D361" s="10">
        <v>28822.2</v>
      </c>
      <c r="N361" s="10">
        <f t="shared" si="483"/>
        <v>28822.2</v>
      </c>
      <c r="O361" s="10">
        <f t="shared" si="484"/>
        <v>81994.78</v>
      </c>
      <c r="P361" s="129"/>
      <c r="Q361" s="130">
        <v>0</v>
      </c>
      <c r="R361" s="90">
        <f t="shared" si="485"/>
        <v>28822.2</v>
      </c>
      <c r="S361" s="91">
        <f t="shared" si="486"/>
        <v>0</v>
      </c>
      <c r="T361" s="92">
        <f t="shared" si="487"/>
        <v>28822.2</v>
      </c>
      <c r="U361" s="90">
        <f t="shared" si="488"/>
        <v>0</v>
      </c>
      <c r="V361" s="91">
        <f t="shared" si="489"/>
        <v>0</v>
      </c>
      <c r="W361" s="92">
        <f t="shared" si="490"/>
        <v>0</v>
      </c>
      <c r="X361" s="90">
        <f t="shared" si="491"/>
        <v>28822.2</v>
      </c>
      <c r="Y361" s="91">
        <f t="shared" si="492"/>
        <v>0</v>
      </c>
      <c r="Z361" s="92">
        <f t="shared" si="493"/>
        <v>28822.2</v>
      </c>
      <c r="AA361" s="90">
        <f t="shared" si="494"/>
        <v>81994.78</v>
      </c>
      <c r="AB361" s="91">
        <f t="shared" si="495"/>
        <v>0</v>
      </c>
      <c r="AC361" s="92">
        <f t="shared" si="496"/>
        <v>81994.78</v>
      </c>
      <c r="AD361" s="90">
        <f t="shared" si="497"/>
        <v>0</v>
      </c>
      <c r="AE361" s="91">
        <f t="shared" si="498"/>
        <v>0</v>
      </c>
      <c r="AF361" s="92">
        <f t="shared" si="499"/>
        <v>0</v>
      </c>
      <c r="AG361" s="90">
        <f t="shared" si="500"/>
        <v>81994.78</v>
      </c>
      <c r="AH361" s="91">
        <f t="shared" si="501"/>
        <v>0</v>
      </c>
      <c r="AI361" s="91">
        <f t="shared" si="502"/>
        <v>81994.78</v>
      </c>
      <c r="AJ361" s="7" t="s">
        <v>61</v>
      </c>
    </row>
    <row r="362" spans="1:36" outlineLevel="3" x14ac:dyDescent="0.25">
      <c r="A362" s="102" t="s">
        <v>114</v>
      </c>
      <c r="B362" s="10">
        <v>21111.08</v>
      </c>
      <c r="C362" s="10">
        <v>25617.27</v>
      </c>
      <c r="D362" s="10">
        <v>1072.73</v>
      </c>
      <c r="N362" s="10">
        <f t="shared" si="483"/>
        <v>1072.73</v>
      </c>
      <c r="O362" s="10">
        <f t="shared" si="484"/>
        <v>47801.080000000009</v>
      </c>
      <c r="P362" s="129"/>
      <c r="Q362" s="130">
        <v>0</v>
      </c>
      <c r="R362" s="90">
        <f t="shared" si="485"/>
        <v>1072.73</v>
      </c>
      <c r="S362" s="91">
        <f t="shared" si="486"/>
        <v>0</v>
      </c>
      <c r="T362" s="92">
        <f t="shared" si="487"/>
        <v>1072.73</v>
      </c>
      <c r="U362" s="90">
        <f t="shared" si="488"/>
        <v>0</v>
      </c>
      <c r="V362" s="91">
        <f t="shared" si="489"/>
        <v>0</v>
      </c>
      <c r="W362" s="92">
        <f t="shared" si="490"/>
        <v>0</v>
      </c>
      <c r="X362" s="90">
        <f t="shared" si="491"/>
        <v>1072.73</v>
      </c>
      <c r="Y362" s="91">
        <f t="shared" si="492"/>
        <v>0</v>
      </c>
      <c r="Z362" s="92">
        <f t="shared" si="493"/>
        <v>1072.73</v>
      </c>
      <c r="AA362" s="90">
        <f t="shared" si="494"/>
        <v>47801.080000000009</v>
      </c>
      <c r="AB362" s="91">
        <f t="shared" si="495"/>
        <v>0</v>
      </c>
      <c r="AC362" s="92">
        <f t="shared" si="496"/>
        <v>47801.080000000009</v>
      </c>
      <c r="AD362" s="90">
        <f t="shared" si="497"/>
        <v>0</v>
      </c>
      <c r="AE362" s="91">
        <f t="shared" si="498"/>
        <v>0</v>
      </c>
      <c r="AF362" s="92">
        <f t="shared" si="499"/>
        <v>0</v>
      </c>
      <c r="AG362" s="90">
        <f t="shared" si="500"/>
        <v>47801.080000000009</v>
      </c>
      <c r="AH362" s="91">
        <f t="shared" si="501"/>
        <v>0</v>
      </c>
      <c r="AI362" s="91">
        <f t="shared" si="502"/>
        <v>47801.080000000009</v>
      </c>
      <c r="AJ362" s="7" t="s">
        <v>61</v>
      </c>
    </row>
    <row r="363" spans="1:36" outlineLevel="3" x14ac:dyDescent="0.25">
      <c r="A363" s="102" t="s">
        <v>114</v>
      </c>
      <c r="B363" s="10">
        <v>250</v>
      </c>
      <c r="C363" s="10">
        <v>250</v>
      </c>
      <c r="D363" s="10">
        <v>250</v>
      </c>
      <c r="N363" s="10">
        <f t="shared" si="483"/>
        <v>250</v>
      </c>
      <c r="O363" s="10">
        <f t="shared" si="484"/>
        <v>750</v>
      </c>
      <c r="P363" s="129"/>
      <c r="Q363" s="130">
        <v>0</v>
      </c>
      <c r="R363" s="90">
        <f t="shared" si="485"/>
        <v>250</v>
      </c>
      <c r="S363" s="91">
        <f t="shared" si="486"/>
        <v>0</v>
      </c>
      <c r="T363" s="92">
        <f t="shared" si="487"/>
        <v>250</v>
      </c>
      <c r="U363" s="90">
        <f t="shared" si="488"/>
        <v>0</v>
      </c>
      <c r="V363" s="91">
        <f t="shared" si="489"/>
        <v>0</v>
      </c>
      <c r="W363" s="92">
        <f t="shared" si="490"/>
        <v>0</v>
      </c>
      <c r="X363" s="90">
        <f t="shared" si="491"/>
        <v>250</v>
      </c>
      <c r="Y363" s="91">
        <f t="shared" si="492"/>
        <v>0</v>
      </c>
      <c r="Z363" s="92">
        <f t="shared" si="493"/>
        <v>250</v>
      </c>
      <c r="AA363" s="90">
        <f t="shared" si="494"/>
        <v>750</v>
      </c>
      <c r="AB363" s="91">
        <f t="shared" si="495"/>
        <v>0</v>
      </c>
      <c r="AC363" s="92">
        <f t="shared" si="496"/>
        <v>750</v>
      </c>
      <c r="AD363" s="90">
        <f t="shared" si="497"/>
        <v>0</v>
      </c>
      <c r="AE363" s="91">
        <f t="shared" si="498"/>
        <v>0</v>
      </c>
      <c r="AF363" s="92">
        <f t="shared" si="499"/>
        <v>0</v>
      </c>
      <c r="AG363" s="90">
        <f t="shared" si="500"/>
        <v>750</v>
      </c>
      <c r="AH363" s="91">
        <f t="shared" si="501"/>
        <v>0</v>
      </c>
      <c r="AI363" s="91">
        <f t="shared" si="502"/>
        <v>750</v>
      </c>
      <c r="AJ363" s="7" t="s">
        <v>61</v>
      </c>
    </row>
    <row r="364" spans="1:36" outlineLevel="3" x14ac:dyDescent="0.25">
      <c r="A364" s="102" t="s">
        <v>114</v>
      </c>
      <c r="B364" s="10">
        <v>360</v>
      </c>
      <c r="D364" s="10">
        <v>1528.64</v>
      </c>
      <c r="N364" s="10">
        <f t="shared" si="483"/>
        <v>1528.64</v>
      </c>
      <c r="O364" s="10">
        <f t="shared" si="484"/>
        <v>1888.64</v>
      </c>
      <c r="P364" s="129"/>
      <c r="Q364" s="130">
        <v>0</v>
      </c>
      <c r="R364" s="90">
        <f t="shared" si="485"/>
        <v>1528.64</v>
      </c>
      <c r="S364" s="91">
        <f t="shared" si="486"/>
        <v>0</v>
      </c>
      <c r="T364" s="92">
        <f t="shared" si="487"/>
        <v>1528.64</v>
      </c>
      <c r="U364" s="90">
        <f t="shared" si="488"/>
        <v>0</v>
      </c>
      <c r="V364" s="91">
        <f t="shared" si="489"/>
        <v>0</v>
      </c>
      <c r="W364" s="92">
        <f t="shared" si="490"/>
        <v>0</v>
      </c>
      <c r="X364" s="90">
        <f t="shared" si="491"/>
        <v>1528.64</v>
      </c>
      <c r="Y364" s="91">
        <f t="shared" si="492"/>
        <v>0</v>
      </c>
      <c r="Z364" s="92">
        <f t="shared" si="493"/>
        <v>1528.64</v>
      </c>
      <c r="AA364" s="90">
        <f t="shared" si="494"/>
        <v>1888.64</v>
      </c>
      <c r="AB364" s="91">
        <f t="shared" si="495"/>
        <v>0</v>
      </c>
      <c r="AC364" s="92">
        <f t="shared" si="496"/>
        <v>1888.64</v>
      </c>
      <c r="AD364" s="90">
        <f t="shared" si="497"/>
        <v>0</v>
      </c>
      <c r="AE364" s="91">
        <f t="shared" si="498"/>
        <v>0</v>
      </c>
      <c r="AF364" s="92">
        <f t="shared" si="499"/>
        <v>0</v>
      </c>
      <c r="AG364" s="90">
        <f t="shared" si="500"/>
        <v>1888.64</v>
      </c>
      <c r="AH364" s="91">
        <f t="shared" si="501"/>
        <v>0</v>
      </c>
      <c r="AI364" s="91">
        <f t="shared" si="502"/>
        <v>1888.64</v>
      </c>
      <c r="AJ364" s="7" t="s">
        <v>61</v>
      </c>
    </row>
    <row r="365" spans="1:36" outlineLevel="3" x14ac:dyDescent="0.25">
      <c r="A365" s="102" t="s">
        <v>114</v>
      </c>
      <c r="B365" s="10">
        <v>6790.85</v>
      </c>
      <c r="C365" s="10">
        <v>2613.62</v>
      </c>
      <c r="D365" s="10">
        <v>8190.84</v>
      </c>
      <c r="N365" s="10">
        <f t="shared" si="483"/>
        <v>8190.84</v>
      </c>
      <c r="O365" s="10">
        <f t="shared" si="484"/>
        <v>17595.310000000001</v>
      </c>
      <c r="P365" s="129"/>
      <c r="Q365" s="130">
        <v>0</v>
      </c>
      <c r="R365" s="90">
        <f t="shared" si="485"/>
        <v>8190.84</v>
      </c>
      <c r="S365" s="91">
        <f t="shared" si="486"/>
        <v>0</v>
      </c>
      <c r="T365" s="92">
        <f t="shared" si="487"/>
        <v>8190.84</v>
      </c>
      <c r="U365" s="90">
        <f t="shared" si="488"/>
        <v>0</v>
      </c>
      <c r="V365" s="91">
        <f t="shared" si="489"/>
        <v>0</v>
      </c>
      <c r="W365" s="92">
        <f t="shared" si="490"/>
        <v>0</v>
      </c>
      <c r="X365" s="90">
        <f t="shared" si="491"/>
        <v>8190.84</v>
      </c>
      <c r="Y365" s="91">
        <f t="shared" si="492"/>
        <v>0</v>
      </c>
      <c r="Z365" s="92">
        <f t="shared" si="493"/>
        <v>8190.84</v>
      </c>
      <c r="AA365" s="90">
        <f t="shared" si="494"/>
        <v>17595.310000000001</v>
      </c>
      <c r="AB365" s="91">
        <f t="shared" si="495"/>
        <v>0</v>
      </c>
      <c r="AC365" s="92">
        <f t="shared" si="496"/>
        <v>17595.310000000001</v>
      </c>
      <c r="AD365" s="90">
        <f t="shared" si="497"/>
        <v>0</v>
      </c>
      <c r="AE365" s="91">
        <f t="shared" si="498"/>
        <v>0</v>
      </c>
      <c r="AF365" s="92">
        <f t="shared" si="499"/>
        <v>0</v>
      </c>
      <c r="AG365" s="90">
        <f t="shared" si="500"/>
        <v>17595.310000000001</v>
      </c>
      <c r="AH365" s="91">
        <f t="shared" si="501"/>
        <v>0</v>
      </c>
      <c r="AI365" s="91">
        <f t="shared" si="502"/>
        <v>17595.310000000001</v>
      </c>
      <c r="AJ365" s="7" t="s">
        <v>61</v>
      </c>
    </row>
    <row r="366" spans="1:36" outlineLevel="2" x14ac:dyDescent="0.25">
      <c r="A366" s="102"/>
      <c r="B366" s="108"/>
      <c r="C366" s="108"/>
      <c r="D366" s="108"/>
      <c r="E366" s="101"/>
      <c r="F366" s="101"/>
      <c r="G366" s="101"/>
      <c r="H366" s="101"/>
      <c r="I366" s="101"/>
      <c r="J366" s="101"/>
      <c r="K366" s="101"/>
      <c r="L366" s="101"/>
      <c r="M366" s="101"/>
      <c r="N366" s="108"/>
      <c r="O366" s="108"/>
      <c r="P366" s="129"/>
      <c r="Q366" s="130"/>
      <c r="R366" s="111">
        <f t="shared" ref="R366:Z366" si="503">SUBTOTAL(9,R359:R365)</f>
        <v>44013.210000000006</v>
      </c>
      <c r="S366" s="112">
        <f t="shared" si="503"/>
        <v>0</v>
      </c>
      <c r="T366" s="113">
        <f t="shared" si="503"/>
        <v>44013.210000000006</v>
      </c>
      <c r="U366" s="111">
        <f t="shared" si="503"/>
        <v>0</v>
      </c>
      <c r="V366" s="112">
        <f t="shared" si="503"/>
        <v>0</v>
      </c>
      <c r="W366" s="113">
        <f t="shared" si="503"/>
        <v>0</v>
      </c>
      <c r="X366" s="111">
        <f t="shared" si="503"/>
        <v>44013.210000000006</v>
      </c>
      <c r="Y366" s="112">
        <f t="shared" si="503"/>
        <v>0</v>
      </c>
      <c r="Z366" s="113">
        <f t="shared" si="503"/>
        <v>44013.210000000006</v>
      </c>
      <c r="AA366" s="111"/>
      <c r="AB366" s="112"/>
      <c r="AC366" s="113"/>
      <c r="AD366" s="111"/>
      <c r="AE366" s="112"/>
      <c r="AF366" s="113"/>
      <c r="AG366" s="111"/>
      <c r="AH366" s="112"/>
      <c r="AI366" s="112"/>
      <c r="AJ366" s="118" t="s">
        <v>267</v>
      </c>
    </row>
    <row r="367" spans="1:36" outlineLevel="3" x14ac:dyDescent="0.25">
      <c r="A367" s="102" t="s">
        <v>114</v>
      </c>
      <c r="B367" s="10">
        <v>-2625.38</v>
      </c>
      <c r="C367" s="10">
        <v>4314.26</v>
      </c>
      <c r="D367" s="10">
        <v>-5243.66</v>
      </c>
      <c r="N367" s="10">
        <f>D367</f>
        <v>-5243.66</v>
      </c>
      <c r="O367" s="10">
        <f>SUM(B367:M367)</f>
        <v>-3554.7799999999997</v>
      </c>
      <c r="P367" s="129"/>
      <c r="Q367" s="130">
        <v>1</v>
      </c>
      <c r="R367" s="90">
        <f>IF(LEFT(AJ367,6)="Direct",N367,0)</f>
        <v>-5243.66</v>
      </c>
      <c r="S367" s="91">
        <f>N367-R367</f>
        <v>0</v>
      </c>
      <c r="T367" s="92">
        <f>R367+S367</f>
        <v>-5243.66</v>
      </c>
      <c r="U367" s="90">
        <f>IF(LEFT(AJ367,9)="direct-wa", N367,0)</f>
        <v>-5243.66</v>
      </c>
      <c r="V367" s="91">
        <f>IF(AJ367="direct-wa",0,N367*Q367)</f>
        <v>0</v>
      </c>
      <c r="W367" s="92">
        <f>U367+V367</f>
        <v>-5243.66</v>
      </c>
      <c r="X367" s="90">
        <f>IF(LEFT(AJ367,9)="direct-or",N367,0)</f>
        <v>0</v>
      </c>
      <c r="Y367" s="91">
        <f>S367-V367</f>
        <v>0</v>
      </c>
      <c r="Z367" s="92">
        <f>X367+Y367</f>
        <v>0</v>
      </c>
      <c r="AA367" s="90">
        <f>IF(LEFT(AJ367,6)="Direct",O367,0)</f>
        <v>-3554.7799999999997</v>
      </c>
      <c r="AB367" s="91">
        <f>O367-AA367</f>
        <v>0</v>
      </c>
      <c r="AC367" s="92">
        <f>AA367+AB367</f>
        <v>-3554.7799999999997</v>
      </c>
      <c r="AD367" s="90">
        <f>IF(LEFT(AJ367,9)="direct-wa", O367,0)</f>
        <v>-3554.7799999999997</v>
      </c>
      <c r="AE367" s="91">
        <f>IF(AJ367="direct-wa",0,O367*Q367)</f>
        <v>0</v>
      </c>
      <c r="AF367" s="92">
        <f>AD367+AE367</f>
        <v>-3554.7799999999997</v>
      </c>
      <c r="AG367" s="90">
        <f>IF(LEFT(AJ367,9)="direct-or",O367,0)</f>
        <v>0</v>
      </c>
      <c r="AH367" s="91">
        <f>AB367-AE367</f>
        <v>0</v>
      </c>
      <c r="AI367" s="91">
        <f>AG367+AH367</f>
        <v>0</v>
      </c>
      <c r="AJ367" s="7" t="s">
        <v>66</v>
      </c>
    </row>
    <row r="368" spans="1:36" outlineLevel="3" x14ac:dyDescent="0.25">
      <c r="A368" s="102" t="s">
        <v>114</v>
      </c>
      <c r="B368" s="10">
        <v>3944.4</v>
      </c>
      <c r="C368" s="10">
        <v>3977.72</v>
      </c>
      <c r="D368" s="10">
        <v>4292.5200000000004</v>
      </c>
      <c r="N368" s="10">
        <f>D368</f>
        <v>4292.5200000000004</v>
      </c>
      <c r="O368" s="10">
        <f>SUM(B368:M368)</f>
        <v>12214.64</v>
      </c>
      <c r="P368" s="129"/>
      <c r="Q368" s="130">
        <v>1</v>
      </c>
      <c r="R368" s="90">
        <f>IF(LEFT(AJ368,6)="Direct",N368,0)</f>
        <v>4292.5200000000004</v>
      </c>
      <c r="S368" s="91">
        <f>N368-R368</f>
        <v>0</v>
      </c>
      <c r="T368" s="92">
        <f>R368+S368</f>
        <v>4292.5200000000004</v>
      </c>
      <c r="U368" s="90">
        <f>IF(LEFT(AJ368,9)="direct-wa", N368,0)</f>
        <v>4292.5200000000004</v>
      </c>
      <c r="V368" s="91">
        <f>IF(AJ368="direct-wa",0,N368*Q368)</f>
        <v>0</v>
      </c>
      <c r="W368" s="92">
        <f>U368+V368</f>
        <v>4292.5200000000004</v>
      </c>
      <c r="X368" s="90">
        <f>IF(LEFT(AJ368,9)="direct-or",N368,0)</f>
        <v>0</v>
      </c>
      <c r="Y368" s="91">
        <f>S368-V368</f>
        <v>0</v>
      </c>
      <c r="Z368" s="92">
        <f>X368+Y368</f>
        <v>0</v>
      </c>
      <c r="AA368" s="90">
        <f>IF(LEFT(AJ368,6)="Direct",O368,0)</f>
        <v>12214.64</v>
      </c>
      <c r="AB368" s="91">
        <f>O368-AA368</f>
        <v>0</v>
      </c>
      <c r="AC368" s="92">
        <f>AA368+AB368</f>
        <v>12214.64</v>
      </c>
      <c r="AD368" s="90">
        <f>IF(LEFT(AJ368,9)="direct-wa", O368,0)</f>
        <v>12214.64</v>
      </c>
      <c r="AE368" s="91">
        <f>IF(AJ368="direct-wa",0,O368*Q368)</f>
        <v>0</v>
      </c>
      <c r="AF368" s="92">
        <f>AD368+AE368</f>
        <v>12214.64</v>
      </c>
      <c r="AG368" s="90">
        <f>IF(LEFT(AJ368,9)="direct-or",O368,0)</f>
        <v>0</v>
      </c>
      <c r="AH368" s="91">
        <f>AB368-AE368</f>
        <v>0</v>
      </c>
      <c r="AI368" s="91">
        <f>AG368+AH368</f>
        <v>0</v>
      </c>
      <c r="AJ368" s="7" t="s">
        <v>66</v>
      </c>
    </row>
    <row r="369" spans="1:36" outlineLevel="3" x14ac:dyDescent="0.25">
      <c r="A369" s="102" t="s">
        <v>114</v>
      </c>
      <c r="B369" s="10">
        <v>4099.8500000000004</v>
      </c>
      <c r="D369" s="10">
        <v>3102.96</v>
      </c>
      <c r="N369" s="10">
        <f>D369</f>
        <v>3102.96</v>
      </c>
      <c r="O369" s="10">
        <f>SUM(B369:M369)</f>
        <v>7202.81</v>
      </c>
      <c r="P369" s="129"/>
      <c r="Q369" s="130">
        <v>1</v>
      </c>
      <c r="R369" s="90">
        <f>IF(LEFT(AJ369,6)="Direct",N369,0)</f>
        <v>3102.96</v>
      </c>
      <c r="S369" s="91">
        <f>N369-R369</f>
        <v>0</v>
      </c>
      <c r="T369" s="92">
        <f>R369+S369</f>
        <v>3102.96</v>
      </c>
      <c r="U369" s="90">
        <f>IF(LEFT(AJ369,9)="direct-wa", N369,0)</f>
        <v>3102.96</v>
      </c>
      <c r="V369" s="91">
        <f>IF(AJ369="direct-wa",0,N369*Q369)</f>
        <v>0</v>
      </c>
      <c r="W369" s="92">
        <f>U369+V369</f>
        <v>3102.96</v>
      </c>
      <c r="X369" s="90">
        <f>IF(LEFT(AJ369,9)="direct-or",N369,0)</f>
        <v>0</v>
      </c>
      <c r="Y369" s="91">
        <f>S369-V369</f>
        <v>0</v>
      </c>
      <c r="Z369" s="92">
        <f>X369+Y369</f>
        <v>0</v>
      </c>
      <c r="AA369" s="90">
        <f>IF(LEFT(AJ369,6)="Direct",O369,0)</f>
        <v>7202.81</v>
      </c>
      <c r="AB369" s="91">
        <f>O369-AA369</f>
        <v>0</v>
      </c>
      <c r="AC369" s="92">
        <f>AA369+AB369</f>
        <v>7202.81</v>
      </c>
      <c r="AD369" s="90">
        <f>IF(LEFT(AJ369,9)="direct-wa", O369,0)</f>
        <v>7202.81</v>
      </c>
      <c r="AE369" s="91">
        <f>IF(AJ369="direct-wa",0,O369*Q369)</f>
        <v>0</v>
      </c>
      <c r="AF369" s="92">
        <f>AD369+AE369</f>
        <v>7202.81</v>
      </c>
      <c r="AG369" s="90">
        <f>IF(LEFT(AJ369,9)="direct-or",O369,0)</f>
        <v>0</v>
      </c>
      <c r="AH369" s="91">
        <f>AB369-AE369</f>
        <v>0</v>
      </c>
      <c r="AI369" s="91">
        <f>AG369+AH369</f>
        <v>0</v>
      </c>
      <c r="AJ369" s="7" t="s">
        <v>66</v>
      </c>
    </row>
    <row r="370" spans="1:36" outlineLevel="3" x14ac:dyDescent="0.25">
      <c r="A370" s="102" t="s">
        <v>114</v>
      </c>
      <c r="B370" s="10">
        <v>-5.4</v>
      </c>
      <c r="D370" s="10">
        <v>1559.78</v>
      </c>
      <c r="N370" s="10">
        <f>D370</f>
        <v>1559.78</v>
      </c>
      <c r="O370" s="10">
        <f>SUM(B370:M370)</f>
        <v>1554.3799999999999</v>
      </c>
      <c r="P370" s="129"/>
      <c r="Q370" s="130">
        <v>1</v>
      </c>
      <c r="R370" s="90">
        <f>IF(LEFT(AJ370,6)="Direct",N370,0)</f>
        <v>1559.78</v>
      </c>
      <c r="S370" s="91">
        <f>N370-R370</f>
        <v>0</v>
      </c>
      <c r="T370" s="92">
        <f>R370+S370</f>
        <v>1559.78</v>
      </c>
      <c r="U370" s="90">
        <f>IF(LEFT(AJ370,9)="direct-wa", N370,0)</f>
        <v>1559.78</v>
      </c>
      <c r="V370" s="91">
        <f>IF(AJ370="direct-wa",0,N370*Q370)</f>
        <v>0</v>
      </c>
      <c r="W370" s="92">
        <f>U370+V370</f>
        <v>1559.78</v>
      </c>
      <c r="X370" s="90">
        <f>IF(LEFT(AJ370,9)="direct-or",N370,0)</f>
        <v>0</v>
      </c>
      <c r="Y370" s="91">
        <f>S370-V370</f>
        <v>0</v>
      </c>
      <c r="Z370" s="92">
        <f>X370+Y370</f>
        <v>0</v>
      </c>
      <c r="AA370" s="90">
        <f>IF(LEFT(AJ370,6)="Direct",O370,0)</f>
        <v>1554.3799999999999</v>
      </c>
      <c r="AB370" s="91">
        <f>O370-AA370</f>
        <v>0</v>
      </c>
      <c r="AC370" s="92">
        <f>AA370+AB370</f>
        <v>1554.3799999999999</v>
      </c>
      <c r="AD370" s="90">
        <f>IF(LEFT(AJ370,9)="direct-wa", O370,0)</f>
        <v>1554.3799999999999</v>
      </c>
      <c r="AE370" s="91">
        <f>IF(AJ370="direct-wa",0,O370*Q370)</f>
        <v>0</v>
      </c>
      <c r="AF370" s="92">
        <f>AD370+AE370</f>
        <v>1554.3799999999999</v>
      </c>
      <c r="AG370" s="90">
        <f>IF(LEFT(AJ370,9)="direct-or",O370,0)</f>
        <v>0</v>
      </c>
      <c r="AH370" s="91">
        <f>AB370-AE370</f>
        <v>0</v>
      </c>
      <c r="AI370" s="91">
        <f>AG370+AH370</f>
        <v>0</v>
      </c>
      <c r="AJ370" s="7" t="s">
        <v>66</v>
      </c>
    </row>
    <row r="371" spans="1:36" outlineLevel="2" x14ac:dyDescent="0.25">
      <c r="A371" s="102"/>
      <c r="B371" s="108"/>
      <c r="C371" s="108"/>
      <c r="D371" s="108"/>
      <c r="E371" s="101"/>
      <c r="F371" s="101"/>
      <c r="G371" s="101"/>
      <c r="H371" s="101"/>
      <c r="I371" s="101"/>
      <c r="J371" s="101"/>
      <c r="K371" s="101"/>
      <c r="L371" s="101"/>
      <c r="M371" s="101"/>
      <c r="N371" s="108"/>
      <c r="O371" s="108"/>
      <c r="P371" s="129"/>
      <c r="Q371" s="130"/>
      <c r="R371" s="111">
        <f t="shared" ref="R371:Z371" si="504">SUBTOTAL(9,R367:R370)</f>
        <v>3711.6000000000004</v>
      </c>
      <c r="S371" s="112">
        <f t="shared" si="504"/>
        <v>0</v>
      </c>
      <c r="T371" s="113">
        <f t="shared" si="504"/>
        <v>3711.6000000000004</v>
      </c>
      <c r="U371" s="111">
        <f t="shared" si="504"/>
        <v>3711.6000000000004</v>
      </c>
      <c r="V371" s="112">
        <f t="shared" si="504"/>
        <v>0</v>
      </c>
      <c r="W371" s="113">
        <f t="shared" si="504"/>
        <v>3711.6000000000004</v>
      </c>
      <c r="X371" s="111">
        <f t="shared" si="504"/>
        <v>0</v>
      </c>
      <c r="Y371" s="112">
        <f t="shared" si="504"/>
        <v>0</v>
      </c>
      <c r="Z371" s="113">
        <f t="shared" si="504"/>
        <v>0</v>
      </c>
      <c r="AA371" s="111"/>
      <c r="AB371" s="112"/>
      <c r="AC371" s="113"/>
      <c r="AD371" s="111"/>
      <c r="AE371" s="112"/>
      <c r="AF371" s="113"/>
      <c r="AG371" s="111"/>
      <c r="AH371" s="112"/>
      <c r="AI371" s="112"/>
      <c r="AJ371" s="118" t="s">
        <v>272</v>
      </c>
    </row>
    <row r="372" spans="1:36" outlineLevel="3" x14ac:dyDescent="0.25">
      <c r="A372" s="102" t="s">
        <v>114</v>
      </c>
      <c r="C372" s="10">
        <v>777.36</v>
      </c>
      <c r="D372" s="10">
        <v>11608.39</v>
      </c>
      <c r="N372" s="10">
        <f>D372</f>
        <v>11608.39</v>
      </c>
      <c r="O372" s="10">
        <f>SUM(B372:M372)</f>
        <v>12385.75</v>
      </c>
      <c r="P372" s="129"/>
      <c r="Q372" s="130">
        <v>1.17E-2</v>
      </c>
      <c r="R372" s="90">
        <f>IF(LEFT(AJ372,6)="Direct",N372,0)</f>
        <v>0</v>
      </c>
      <c r="S372" s="91">
        <f>N372-R372</f>
        <v>11608.39</v>
      </c>
      <c r="T372" s="92">
        <f>R372+S372</f>
        <v>11608.39</v>
      </c>
      <c r="U372" s="90">
        <f>IF(LEFT(AJ372,9)="direct-wa", N372,0)</f>
        <v>0</v>
      </c>
      <c r="V372" s="91">
        <f>IF(AJ372="direct-wa",0,N372*Q372)</f>
        <v>135.818163</v>
      </c>
      <c r="W372" s="92">
        <f>U372+V372</f>
        <v>135.818163</v>
      </c>
      <c r="X372" s="90">
        <f>IF(LEFT(AJ372,9)="direct-or",N372,0)</f>
        <v>0</v>
      </c>
      <c r="Y372" s="91">
        <f>S372-V372</f>
        <v>11472.571837</v>
      </c>
      <c r="Z372" s="92">
        <f>X372+Y372</f>
        <v>11472.571837</v>
      </c>
      <c r="AA372" s="90">
        <f>IF(LEFT(AJ372,6)="Direct",O372,0)</f>
        <v>0</v>
      </c>
      <c r="AB372" s="91">
        <f>O372-AA372</f>
        <v>12385.75</v>
      </c>
      <c r="AC372" s="92">
        <f>AA372+AB372</f>
        <v>12385.75</v>
      </c>
      <c r="AD372" s="90">
        <f>IF(LEFT(AJ372,9)="direct-wa", O372,0)</f>
        <v>0</v>
      </c>
      <c r="AE372" s="91">
        <f>IF(AJ372="direct-wa",0,O372*Q372)</f>
        <v>144.913275</v>
      </c>
      <c r="AF372" s="92">
        <f>AD372+AE372</f>
        <v>144.913275</v>
      </c>
      <c r="AG372" s="90">
        <f>IF(LEFT(AJ372,9)="direct-or",O372,0)</f>
        <v>0</v>
      </c>
      <c r="AH372" s="91">
        <f>AB372-AE372</f>
        <v>12240.836724999999</v>
      </c>
      <c r="AI372" s="91">
        <f>AG372+AH372</f>
        <v>12240.836724999999</v>
      </c>
      <c r="AJ372" s="7" t="s">
        <v>262</v>
      </c>
    </row>
    <row r="373" spans="1:36" outlineLevel="3" x14ac:dyDescent="0.25">
      <c r="A373" s="102" t="s">
        <v>114</v>
      </c>
      <c r="B373" s="10">
        <v>18145.060000000001</v>
      </c>
      <c r="C373" s="10">
        <v>530</v>
      </c>
      <c r="D373" s="10">
        <v>1914.08</v>
      </c>
      <c r="N373" s="10">
        <f>D373</f>
        <v>1914.08</v>
      </c>
      <c r="O373" s="10">
        <f>SUM(B373:M373)</f>
        <v>20589.14</v>
      </c>
      <c r="P373" s="129"/>
      <c r="Q373" s="130">
        <v>1.17E-2</v>
      </c>
      <c r="R373" s="90">
        <f>IF(LEFT(AJ373,6)="Direct",N373,0)</f>
        <v>0</v>
      </c>
      <c r="S373" s="91">
        <f>N373-R373</f>
        <v>1914.08</v>
      </c>
      <c r="T373" s="92">
        <f>R373+S373</f>
        <v>1914.08</v>
      </c>
      <c r="U373" s="90">
        <f>IF(LEFT(AJ373,9)="direct-wa", N373,0)</f>
        <v>0</v>
      </c>
      <c r="V373" s="91">
        <f>IF(AJ373="direct-wa",0,N373*Q373)</f>
        <v>22.394735999999998</v>
      </c>
      <c r="W373" s="92">
        <f>U373+V373</f>
        <v>22.394735999999998</v>
      </c>
      <c r="X373" s="90">
        <f>IF(LEFT(AJ373,9)="direct-or",N373,0)</f>
        <v>0</v>
      </c>
      <c r="Y373" s="91">
        <f>S373-V373</f>
        <v>1891.685264</v>
      </c>
      <c r="Z373" s="92">
        <f>X373+Y373</f>
        <v>1891.685264</v>
      </c>
      <c r="AA373" s="90">
        <f>IF(LEFT(AJ373,6)="Direct",O373,0)</f>
        <v>0</v>
      </c>
      <c r="AB373" s="91">
        <f>O373-AA373</f>
        <v>20589.14</v>
      </c>
      <c r="AC373" s="92">
        <f>AA373+AB373</f>
        <v>20589.14</v>
      </c>
      <c r="AD373" s="90">
        <f>IF(LEFT(AJ373,9)="direct-wa", O373,0)</f>
        <v>0</v>
      </c>
      <c r="AE373" s="91">
        <f>IF(AJ373="direct-wa",0,O373*Q373)</f>
        <v>240.89293799999999</v>
      </c>
      <c r="AF373" s="92">
        <f>AD373+AE373</f>
        <v>240.89293799999999</v>
      </c>
      <c r="AG373" s="90">
        <f>IF(LEFT(AJ373,9)="direct-or",O373,0)</f>
        <v>0</v>
      </c>
      <c r="AH373" s="91">
        <f>AB373-AE373</f>
        <v>20348.247061999999</v>
      </c>
      <c r="AI373" s="91">
        <f>AG373+AH373</f>
        <v>20348.247061999999</v>
      </c>
      <c r="AJ373" s="7" t="s">
        <v>262</v>
      </c>
    </row>
    <row r="374" spans="1:36" outlineLevel="3" x14ac:dyDescent="0.25">
      <c r="A374" s="102" t="s">
        <v>114</v>
      </c>
      <c r="B374" s="10">
        <v>6339.83</v>
      </c>
      <c r="C374" s="10">
        <v>20038.189999999999</v>
      </c>
      <c r="D374" s="10">
        <v>14285.18</v>
      </c>
      <c r="N374" s="10">
        <f>D374</f>
        <v>14285.18</v>
      </c>
      <c r="O374" s="10">
        <f>SUM(B374:M374)</f>
        <v>40663.199999999997</v>
      </c>
      <c r="P374" s="129"/>
      <c r="Q374" s="130">
        <v>1.17E-2</v>
      </c>
      <c r="R374" s="90">
        <f>IF(LEFT(AJ374,6)="Direct",N374,0)</f>
        <v>0</v>
      </c>
      <c r="S374" s="91">
        <f>N374-R374</f>
        <v>14285.18</v>
      </c>
      <c r="T374" s="92">
        <f>R374+S374</f>
        <v>14285.18</v>
      </c>
      <c r="U374" s="90">
        <f>IF(LEFT(AJ374,9)="direct-wa", N374,0)</f>
        <v>0</v>
      </c>
      <c r="V374" s="91">
        <f>IF(AJ374="direct-wa",0,N374*Q374)</f>
        <v>167.136606</v>
      </c>
      <c r="W374" s="92">
        <f>U374+V374</f>
        <v>167.136606</v>
      </c>
      <c r="X374" s="90">
        <f>IF(LEFT(AJ374,9)="direct-or",N374,0)</f>
        <v>0</v>
      </c>
      <c r="Y374" s="91">
        <f>S374-V374</f>
        <v>14118.043394</v>
      </c>
      <c r="Z374" s="92">
        <f>X374+Y374</f>
        <v>14118.043394</v>
      </c>
      <c r="AA374" s="90">
        <f>IF(LEFT(AJ374,6)="Direct",O374,0)</f>
        <v>0</v>
      </c>
      <c r="AB374" s="91">
        <f>O374-AA374</f>
        <v>40663.199999999997</v>
      </c>
      <c r="AC374" s="92">
        <f>AA374+AB374</f>
        <v>40663.199999999997</v>
      </c>
      <c r="AD374" s="90">
        <f>IF(LEFT(AJ374,9)="direct-wa", O374,0)</f>
        <v>0</v>
      </c>
      <c r="AE374" s="91">
        <f>IF(AJ374="direct-wa",0,O374*Q374)</f>
        <v>475.75943999999998</v>
      </c>
      <c r="AF374" s="92">
        <f>AD374+AE374</f>
        <v>475.75943999999998</v>
      </c>
      <c r="AG374" s="90">
        <f>IF(LEFT(AJ374,9)="direct-or",O374,0)</f>
        <v>0</v>
      </c>
      <c r="AH374" s="91">
        <f>AB374-AE374</f>
        <v>40187.440559999995</v>
      </c>
      <c r="AI374" s="91">
        <f>AG374+AH374</f>
        <v>40187.440559999995</v>
      </c>
      <c r="AJ374" s="7" t="s">
        <v>262</v>
      </c>
    </row>
    <row r="375" spans="1:36" outlineLevel="3" x14ac:dyDescent="0.25">
      <c r="A375" s="102" t="s">
        <v>114</v>
      </c>
      <c r="B375" s="10">
        <v>1035.3800000000001</v>
      </c>
      <c r="C375" s="10">
        <v>955.73</v>
      </c>
      <c r="D375" s="10">
        <v>9598.83</v>
      </c>
      <c r="N375" s="10">
        <f>D375</f>
        <v>9598.83</v>
      </c>
      <c r="O375" s="10">
        <f>SUM(B375:M375)</f>
        <v>11589.94</v>
      </c>
      <c r="P375" s="129"/>
      <c r="Q375" s="130">
        <v>1.17E-2</v>
      </c>
      <c r="R375" s="90">
        <f>IF(LEFT(AJ375,6)="Direct",N375,0)</f>
        <v>0</v>
      </c>
      <c r="S375" s="91">
        <f>N375-R375</f>
        <v>9598.83</v>
      </c>
      <c r="T375" s="92">
        <f>R375+S375</f>
        <v>9598.83</v>
      </c>
      <c r="U375" s="90">
        <f>IF(LEFT(AJ375,9)="direct-wa", N375,0)</f>
        <v>0</v>
      </c>
      <c r="V375" s="91">
        <f>IF(AJ375="direct-wa",0,N375*Q375)</f>
        <v>112.30631100000001</v>
      </c>
      <c r="W375" s="92">
        <f>U375+V375</f>
        <v>112.30631100000001</v>
      </c>
      <c r="X375" s="90">
        <f>IF(LEFT(AJ375,9)="direct-or",N375,0)</f>
        <v>0</v>
      </c>
      <c r="Y375" s="91">
        <f>S375-V375</f>
        <v>9486.5236889999996</v>
      </c>
      <c r="Z375" s="92">
        <f>X375+Y375</f>
        <v>9486.5236889999996</v>
      </c>
      <c r="AA375" s="90">
        <f>IF(LEFT(AJ375,6)="Direct",O375,0)</f>
        <v>0</v>
      </c>
      <c r="AB375" s="91">
        <f>O375-AA375</f>
        <v>11589.94</v>
      </c>
      <c r="AC375" s="92">
        <f>AA375+AB375</f>
        <v>11589.94</v>
      </c>
      <c r="AD375" s="90">
        <f>IF(LEFT(AJ375,9)="direct-wa", O375,0)</f>
        <v>0</v>
      </c>
      <c r="AE375" s="91">
        <f>IF(AJ375="direct-wa",0,O375*Q375)</f>
        <v>135.60229800000002</v>
      </c>
      <c r="AF375" s="92">
        <f>AD375+AE375</f>
        <v>135.60229800000002</v>
      </c>
      <c r="AG375" s="90">
        <f>IF(LEFT(AJ375,9)="direct-or",O375,0)</f>
        <v>0</v>
      </c>
      <c r="AH375" s="91">
        <f>AB375-AE375</f>
        <v>11454.337702000001</v>
      </c>
      <c r="AI375" s="91">
        <f>AG375+AH375</f>
        <v>11454.337702000001</v>
      </c>
      <c r="AJ375" s="7" t="s">
        <v>262</v>
      </c>
    </row>
    <row r="376" spans="1:36" outlineLevel="3" x14ac:dyDescent="0.25">
      <c r="A376" s="102" t="s">
        <v>114</v>
      </c>
      <c r="B376" s="10">
        <v>-1609.68</v>
      </c>
      <c r="C376" s="10">
        <v>72.010000000000005</v>
      </c>
      <c r="D376" s="10">
        <v>1036.02</v>
      </c>
      <c r="N376" s="10">
        <f>D376</f>
        <v>1036.02</v>
      </c>
      <c r="O376" s="10">
        <f>SUM(B376:M376)</f>
        <v>-501.65000000000009</v>
      </c>
      <c r="P376" s="129"/>
      <c r="Q376" s="130">
        <v>1.17E-2</v>
      </c>
      <c r="R376" s="90">
        <f>IF(LEFT(AJ376,6)="Direct",N376,0)</f>
        <v>0</v>
      </c>
      <c r="S376" s="91">
        <f>N376-R376</f>
        <v>1036.02</v>
      </c>
      <c r="T376" s="92">
        <f>R376+S376</f>
        <v>1036.02</v>
      </c>
      <c r="U376" s="90">
        <f>IF(LEFT(AJ376,9)="direct-wa", N376,0)</f>
        <v>0</v>
      </c>
      <c r="V376" s="91">
        <f>IF(AJ376="direct-wa",0,N376*Q376)</f>
        <v>12.121434000000001</v>
      </c>
      <c r="W376" s="92">
        <f>U376+V376</f>
        <v>12.121434000000001</v>
      </c>
      <c r="X376" s="90">
        <f>IF(LEFT(AJ376,9)="direct-or",N376,0)</f>
        <v>0</v>
      </c>
      <c r="Y376" s="91">
        <f>S376-V376</f>
        <v>1023.898566</v>
      </c>
      <c r="Z376" s="92">
        <f>X376+Y376</f>
        <v>1023.898566</v>
      </c>
      <c r="AA376" s="90">
        <f>IF(LEFT(AJ376,6)="Direct",O376,0)</f>
        <v>0</v>
      </c>
      <c r="AB376" s="91">
        <f>O376-AA376</f>
        <v>-501.65000000000009</v>
      </c>
      <c r="AC376" s="92">
        <f>AA376+AB376</f>
        <v>-501.65000000000009</v>
      </c>
      <c r="AD376" s="90">
        <f>IF(LEFT(AJ376,9)="direct-wa", O376,0)</f>
        <v>0</v>
      </c>
      <c r="AE376" s="91">
        <f>IF(AJ376="direct-wa",0,O376*Q376)</f>
        <v>-5.8693050000000015</v>
      </c>
      <c r="AF376" s="92">
        <f>AD376+AE376</f>
        <v>-5.8693050000000015</v>
      </c>
      <c r="AG376" s="90">
        <f>IF(LEFT(AJ376,9)="direct-or",O376,0)</f>
        <v>0</v>
      </c>
      <c r="AH376" s="91">
        <f>AB376-AE376</f>
        <v>-495.78069500000009</v>
      </c>
      <c r="AI376" s="91">
        <f>AG376+AH376</f>
        <v>-495.78069500000009</v>
      </c>
      <c r="AJ376" s="7" t="s">
        <v>262</v>
      </c>
    </row>
    <row r="377" spans="1:36" outlineLevel="2" x14ac:dyDescent="0.25">
      <c r="A377" s="102"/>
      <c r="B377" s="108"/>
      <c r="C377" s="108"/>
      <c r="D377" s="108"/>
      <c r="E377" s="101"/>
      <c r="F377" s="101"/>
      <c r="G377" s="101"/>
      <c r="H377" s="101"/>
      <c r="I377" s="101"/>
      <c r="J377" s="101"/>
      <c r="K377" s="101"/>
      <c r="L377" s="101"/>
      <c r="M377" s="101"/>
      <c r="N377" s="108"/>
      <c r="O377" s="108"/>
      <c r="P377" s="129"/>
      <c r="Q377" s="130"/>
      <c r="R377" s="111">
        <f t="shared" ref="R377:Z377" si="505">SUBTOTAL(9,R372:R376)</f>
        <v>0</v>
      </c>
      <c r="S377" s="112">
        <f t="shared" si="505"/>
        <v>38442.5</v>
      </c>
      <c r="T377" s="113">
        <f t="shared" si="505"/>
        <v>38442.5</v>
      </c>
      <c r="U377" s="111">
        <f t="shared" si="505"/>
        <v>0</v>
      </c>
      <c r="V377" s="112">
        <f t="shared" si="505"/>
        <v>449.77725000000004</v>
      </c>
      <c r="W377" s="113">
        <f t="shared" si="505"/>
        <v>449.77725000000004</v>
      </c>
      <c r="X377" s="111">
        <f t="shared" si="505"/>
        <v>0</v>
      </c>
      <c r="Y377" s="112">
        <f t="shared" si="505"/>
        <v>37992.722750000001</v>
      </c>
      <c r="Z377" s="113">
        <f t="shared" si="505"/>
        <v>37992.722750000001</v>
      </c>
      <c r="AA377" s="111"/>
      <c r="AB377" s="112"/>
      <c r="AC377" s="113"/>
      <c r="AD377" s="111"/>
      <c r="AE377" s="112"/>
      <c r="AF377" s="113"/>
      <c r="AG377" s="111"/>
      <c r="AH377" s="112"/>
      <c r="AI377" s="112"/>
      <c r="AJ377" s="118" t="s">
        <v>270</v>
      </c>
    </row>
    <row r="378" spans="1:36" outlineLevel="1" x14ac:dyDescent="0.25">
      <c r="A378" s="128" t="s">
        <v>113</v>
      </c>
      <c r="B378" s="132"/>
      <c r="C378" s="132"/>
      <c r="D378" s="132"/>
      <c r="E378" s="120"/>
      <c r="F378" s="120"/>
      <c r="G378" s="120"/>
      <c r="H378" s="120"/>
      <c r="I378" s="120"/>
      <c r="J378" s="120"/>
      <c r="K378" s="120"/>
      <c r="L378" s="120"/>
      <c r="M378" s="120"/>
      <c r="N378" s="132"/>
      <c r="O378" s="132"/>
      <c r="P378" s="133"/>
      <c r="Q378" s="134"/>
      <c r="R378" s="138">
        <f t="shared" ref="R378:Z378" si="506">SUBTOTAL(9,R345:R376)</f>
        <v>47724.810000000005</v>
      </c>
      <c r="S378" s="132">
        <f t="shared" si="506"/>
        <v>158205.49999999994</v>
      </c>
      <c r="T378" s="139">
        <f t="shared" si="506"/>
        <v>205930.30999999997</v>
      </c>
      <c r="U378" s="138">
        <f t="shared" si="506"/>
        <v>3711.6000000000004</v>
      </c>
      <c r="V378" s="132">
        <f t="shared" si="506"/>
        <v>14620.653616999998</v>
      </c>
      <c r="W378" s="139">
        <f t="shared" si="506"/>
        <v>18332.253616999995</v>
      </c>
      <c r="X378" s="138">
        <f t="shared" si="506"/>
        <v>44013.210000000006</v>
      </c>
      <c r="Y378" s="132">
        <f t="shared" si="506"/>
        <v>143584.84638299997</v>
      </c>
      <c r="Z378" s="139">
        <f t="shared" si="506"/>
        <v>187598.05638300002</v>
      </c>
      <c r="AA378" s="138"/>
      <c r="AB378" s="132"/>
      <c r="AC378" s="139"/>
      <c r="AD378" s="138"/>
      <c r="AE378" s="132"/>
      <c r="AF378" s="139"/>
      <c r="AG378" s="138"/>
      <c r="AH378" s="132"/>
      <c r="AI378" s="132"/>
      <c r="AJ378" s="127"/>
    </row>
    <row r="379" spans="1:36" outlineLevel="3" x14ac:dyDescent="0.25">
      <c r="A379" s="102" t="s">
        <v>116</v>
      </c>
      <c r="D379" s="10">
        <v>878.27</v>
      </c>
      <c r="N379" s="10">
        <f>D379</f>
        <v>878.27</v>
      </c>
      <c r="O379" s="10">
        <f>SUM(B379:M379)</f>
        <v>878.27</v>
      </c>
      <c r="P379" s="129"/>
      <c r="Q379" s="130">
        <v>0.1013</v>
      </c>
      <c r="R379" s="90">
        <f>IF(LEFT(AJ379,6)="Direct",N379,0)</f>
        <v>0</v>
      </c>
      <c r="S379" s="91">
        <f>N379-R379</f>
        <v>878.27</v>
      </c>
      <c r="T379" s="92">
        <f>R379+S379</f>
        <v>878.27</v>
      </c>
      <c r="U379" s="90">
        <f>IF(LEFT(AJ379,9)="direct-wa", N379,0)</f>
        <v>0</v>
      </c>
      <c r="V379" s="91">
        <f>IF(AJ379="direct-wa",0,N379*Q379)</f>
        <v>88.968750999999997</v>
      </c>
      <c r="W379" s="92">
        <f>U379+V379</f>
        <v>88.968750999999997</v>
      </c>
      <c r="X379" s="90">
        <f>IF(LEFT(AJ379,9)="direct-or",N379,0)</f>
        <v>0</v>
      </c>
      <c r="Y379" s="91">
        <f>S379-V379</f>
        <v>789.30124899999998</v>
      </c>
      <c r="Z379" s="92">
        <f>X379+Y379</f>
        <v>789.30124899999998</v>
      </c>
      <c r="AA379" s="90">
        <f>IF(LEFT(AJ379,6)="Direct",O379,0)</f>
        <v>0</v>
      </c>
      <c r="AB379" s="91">
        <f>O379-AA379</f>
        <v>878.27</v>
      </c>
      <c r="AC379" s="92">
        <f>AA379+AB379</f>
        <v>878.27</v>
      </c>
      <c r="AD379" s="90">
        <f>IF(LEFT(AJ379,9)="direct-wa", O379,0)</f>
        <v>0</v>
      </c>
      <c r="AE379" s="91">
        <f>IF(AJ379="direct-wa",0,O379*Q379)</f>
        <v>88.968750999999997</v>
      </c>
      <c r="AF379" s="92">
        <f>AD379+AE379</f>
        <v>88.968750999999997</v>
      </c>
      <c r="AG379" s="90">
        <f>IF(LEFT(AJ379,9)="direct-or",O379,0)</f>
        <v>0</v>
      </c>
      <c r="AH379" s="91">
        <f>AB379-AE379</f>
        <v>789.30124899999998</v>
      </c>
      <c r="AI379" s="91">
        <f>AG379+AH379</f>
        <v>789.30124899999998</v>
      </c>
      <c r="AJ379" s="7" t="s">
        <v>52</v>
      </c>
    </row>
    <row r="380" spans="1:36" outlineLevel="3" x14ac:dyDescent="0.25">
      <c r="A380" s="102" t="s">
        <v>116</v>
      </c>
      <c r="C380" s="10">
        <v>344.25</v>
      </c>
      <c r="N380" s="10">
        <f>D380</f>
        <v>0</v>
      </c>
      <c r="O380" s="10">
        <f>SUM(B380:M380)</f>
        <v>344.25</v>
      </c>
      <c r="P380" s="129"/>
      <c r="Q380" s="130">
        <v>0.1013</v>
      </c>
      <c r="R380" s="90">
        <f>IF(LEFT(AJ380,6)="Direct",N380,0)</f>
        <v>0</v>
      </c>
      <c r="S380" s="91">
        <f>N380-R380</f>
        <v>0</v>
      </c>
      <c r="T380" s="92">
        <f>R380+S380</f>
        <v>0</v>
      </c>
      <c r="U380" s="90">
        <f>IF(LEFT(AJ380,9)="direct-wa", N380,0)</f>
        <v>0</v>
      </c>
      <c r="V380" s="91">
        <f>IF(AJ380="direct-wa",0,N380*Q380)</f>
        <v>0</v>
      </c>
      <c r="W380" s="92">
        <f>U380+V380</f>
        <v>0</v>
      </c>
      <c r="X380" s="90">
        <f>IF(LEFT(AJ380,9)="direct-or",N380,0)</f>
        <v>0</v>
      </c>
      <c r="Y380" s="91">
        <f>S380-V380</f>
        <v>0</v>
      </c>
      <c r="Z380" s="92">
        <f>X380+Y380</f>
        <v>0</v>
      </c>
      <c r="AA380" s="90">
        <f>IF(LEFT(AJ380,6)="Direct",O380,0)</f>
        <v>0</v>
      </c>
      <c r="AB380" s="91">
        <f>O380-AA380</f>
        <v>344.25</v>
      </c>
      <c r="AC380" s="92">
        <f>AA380+AB380</f>
        <v>344.25</v>
      </c>
      <c r="AD380" s="90">
        <f>IF(LEFT(AJ380,9)="direct-wa", O380,0)</f>
        <v>0</v>
      </c>
      <c r="AE380" s="91">
        <f>IF(AJ380="direct-wa",0,O380*Q380)</f>
        <v>34.872525000000003</v>
      </c>
      <c r="AF380" s="92">
        <f>AD380+AE380</f>
        <v>34.872525000000003</v>
      </c>
      <c r="AG380" s="90">
        <f>IF(LEFT(AJ380,9)="direct-or",O380,0)</f>
        <v>0</v>
      </c>
      <c r="AH380" s="91">
        <f>AB380-AE380</f>
        <v>309.377475</v>
      </c>
      <c r="AI380" s="91">
        <f>AG380+AH380</f>
        <v>309.377475</v>
      </c>
      <c r="AJ380" s="7" t="s">
        <v>52</v>
      </c>
    </row>
    <row r="381" spans="1:36" outlineLevel="3" x14ac:dyDescent="0.25">
      <c r="A381" s="102" t="s">
        <v>116</v>
      </c>
      <c r="B381" s="10">
        <v>293.2</v>
      </c>
      <c r="N381" s="10">
        <f>D381</f>
        <v>0</v>
      </c>
      <c r="O381" s="10">
        <f>SUM(B381:M381)</f>
        <v>293.2</v>
      </c>
      <c r="P381" s="129"/>
      <c r="Q381" s="130">
        <v>0.1013</v>
      </c>
      <c r="R381" s="90">
        <f>IF(LEFT(AJ381,6)="Direct",N381,0)</f>
        <v>0</v>
      </c>
      <c r="S381" s="91">
        <f>N381-R381</f>
        <v>0</v>
      </c>
      <c r="T381" s="92">
        <f>R381+S381</f>
        <v>0</v>
      </c>
      <c r="U381" s="90">
        <f>IF(LEFT(AJ381,9)="direct-wa", N381,0)</f>
        <v>0</v>
      </c>
      <c r="V381" s="91">
        <f>IF(AJ381="direct-wa",0,N381*Q381)</f>
        <v>0</v>
      </c>
      <c r="W381" s="92">
        <f>U381+V381</f>
        <v>0</v>
      </c>
      <c r="X381" s="90">
        <f>IF(LEFT(AJ381,9)="direct-or",N381,0)</f>
        <v>0</v>
      </c>
      <c r="Y381" s="91">
        <f>S381-V381</f>
        <v>0</v>
      </c>
      <c r="Z381" s="92">
        <f>X381+Y381</f>
        <v>0</v>
      </c>
      <c r="AA381" s="90">
        <f>IF(LEFT(AJ381,6)="Direct",O381,0)</f>
        <v>0</v>
      </c>
      <c r="AB381" s="91">
        <f>O381-AA381</f>
        <v>293.2</v>
      </c>
      <c r="AC381" s="92">
        <f>AA381+AB381</f>
        <v>293.2</v>
      </c>
      <c r="AD381" s="90">
        <f>IF(LEFT(AJ381,9)="direct-wa", O381,0)</f>
        <v>0</v>
      </c>
      <c r="AE381" s="91">
        <f>IF(AJ381="direct-wa",0,O381*Q381)</f>
        <v>29.701159999999998</v>
      </c>
      <c r="AF381" s="92">
        <f>AD381+AE381</f>
        <v>29.701159999999998</v>
      </c>
      <c r="AG381" s="90">
        <f>IF(LEFT(AJ381,9)="direct-or",O381,0)</f>
        <v>0</v>
      </c>
      <c r="AH381" s="91">
        <f>AB381-AE381</f>
        <v>263.49883999999997</v>
      </c>
      <c r="AI381" s="91">
        <f>AG381+AH381</f>
        <v>263.49883999999997</v>
      </c>
      <c r="AJ381" s="7" t="s">
        <v>52</v>
      </c>
    </row>
    <row r="382" spans="1:36" outlineLevel="3" x14ac:dyDescent="0.25">
      <c r="A382" s="102" t="s">
        <v>116</v>
      </c>
      <c r="C382" s="10">
        <v>180</v>
      </c>
      <c r="N382" s="10">
        <f>D382</f>
        <v>0</v>
      </c>
      <c r="O382" s="10">
        <f>SUM(B382:M382)</f>
        <v>180</v>
      </c>
      <c r="P382" s="129"/>
      <c r="Q382" s="130">
        <v>0.1013</v>
      </c>
      <c r="R382" s="90">
        <f>IF(LEFT(AJ382,6)="Direct",N382,0)</f>
        <v>0</v>
      </c>
      <c r="S382" s="91">
        <f>N382-R382</f>
        <v>0</v>
      </c>
      <c r="T382" s="92">
        <f>R382+S382</f>
        <v>0</v>
      </c>
      <c r="U382" s="90">
        <f>IF(LEFT(AJ382,9)="direct-wa", N382,0)</f>
        <v>0</v>
      </c>
      <c r="V382" s="91">
        <f>IF(AJ382="direct-wa",0,N382*Q382)</f>
        <v>0</v>
      </c>
      <c r="W382" s="92">
        <f>U382+V382</f>
        <v>0</v>
      </c>
      <c r="X382" s="90">
        <f>IF(LEFT(AJ382,9)="direct-or",N382,0)</f>
        <v>0</v>
      </c>
      <c r="Y382" s="91">
        <f>S382-V382</f>
        <v>0</v>
      </c>
      <c r="Z382" s="92">
        <f>X382+Y382</f>
        <v>0</v>
      </c>
      <c r="AA382" s="90">
        <f>IF(LEFT(AJ382,6)="Direct",O382,0)</f>
        <v>0</v>
      </c>
      <c r="AB382" s="91">
        <f>O382-AA382</f>
        <v>180</v>
      </c>
      <c r="AC382" s="92">
        <f>AA382+AB382</f>
        <v>180</v>
      </c>
      <c r="AD382" s="90">
        <f>IF(LEFT(AJ382,9)="direct-wa", O382,0)</f>
        <v>0</v>
      </c>
      <c r="AE382" s="91">
        <f>IF(AJ382="direct-wa",0,O382*Q382)</f>
        <v>18.234000000000002</v>
      </c>
      <c r="AF382" s="92">
        <f>AD382+AE382</f>
        <v>18.234000000000002</v>
      </c>
      <c r="AG382" s="90">
        <f>IF(LEFT(AJ382,9)="direct-or",O382,0)</f>
        <v>0</v>
      </c>
      <c r="AH382" s="91">
        <f>AB382-AE382</f>
        <v>161.76599999999999</v>
      </c>
      <c r="AI382" s="91">
        <f>AG382+AH382</f>
        <v>161.76599999999999</v>
      </c>
      <c r="AJ382" s="7" t="s">
        <v>52</v>
      </c>
    </row>
    <row r="383" spans="1:36" outlineLevel="3" x14ac:dyDescent="0.25">
      <c r="A383" s="102" t="s">
        <v>116</v>
      </c>
      <c r="B383" s="10">
        <v>1462.25</v>
      </c>
      <c r="C383" s="10">
        <v>1664.18</v>
      </c>
      <c r="D383" s="10">
        <v>1694.54</v>
      </c>
      <c r="N383" s="10">
        <f>D383</f>
        <v>1694.54</v>
      </c>
      <c r="O383" s="10">
        <f>SUM(B383:M383)</f>
        <v>4820.97</v>
      </c>
      <c r="P383" s="129"/>
      <c r="Q383" s="130">
        <v>0.1013</v>
      </c>
      <c r="R383" s="90">
        <f>IF(LEFT(AJ383,6)="Direct",N383,0)</f>
        <v>0</v>
      </c>
      <c r="S383" s="91">
        <f>N383-R383</f>
        <v>1694.54</v>
      </c>
      <c r="T383" s="92">
        <f>R383+S383</f>
        <v>1694.54</v>
      </c>
      <c r="U383" s="90">
        <f>IF(LEFT(AJ383,9)="direct-wa", N383,0)</f>
        <v>0</v>
      </c>
      <c r="V383" s="91">
        <f>IF(AJ383="direct-wa",0,N383*Q383)</f>
        <v>171.656902</v>
      </c>
      <c r="W383" s="92">
        <f>U383+V383</f>
        <v>171.656902</v>
      </c>
      <c r="X383" s="90">
        <f>IF(LEFT(AJ383,9)="direct-or",N383,0)</f>
        <v>0</v>
      </c>
      <c r="Y383" s="91">
        <f>S383-V383</f>
        <v>1522.883098</v>
      </c>
      <c r="Z383" s="92">
        <f>X383+Y383</f>
        <v>1522.883098</v>
      </c>
      <c r="AA383" s="90">
        <f>IF(LEFT(AJ383,6)="Direct",O383,0)</f>
        <v>0</v>
      </c>
      <c r="AB383" s="91">
        <f>O383-AA383</f>
        <v>4820.97</v>
      </c>
      <c r="AC383" s="92">
        <f>AA383+AB383</f>
        <v>4820.97</v>
      </c>
      <c r="AD383" s="90">
        <f>IF(LEFT(AJ383,9)="direct-wa", O383,0)</f>
        <v>0</v>
      </c>
      <c r="AE383" s="91">
        <f>IF(AJ383="direct-wa",0,O383*Q383)</f>
        <v>488.36426100000006</v>
      </c>
      <c r="AF383" s="92">
        <f>AD383+AE383</f>
        <v>488.36426100000006</v>
      </c>
      <c r="AG383" s="90">
        <f>IF(LEFT(AJ383,9)="direct-or",O383,0)</f>
        <v>0</v>
      </c>
      <c r="AH383" s="91">
        <f>AB383-AE383</f>
        <v>4332.6057390000005</v>
      </c>
      <c r="AI383" s="91">
        <f>AG383+AH383</f>
        <v>4332.6057390000005</v>
      </c>
      <c r="AJ383" s="7" t="s">
        <v>52</v>
      </c>
    </row>
    <row r="384" spans="1:36" outlineLevel="2" x14ac:dyDescent="0.25">
      <c r="A384" s="102"/>
      <c r="B384" s="108"/>
      <c r="C384" s="108"/>
      <c r="D384" s="108"/>
      <c r="E384" s="101"/>
      <c r="F384" s="101"/>
      <c r="G384" s="101"/>
      <c r="H384" s="101"/>
      <c r="I384" s="101"/>
      <c r="J384" s="101"/>
      <c r="K384" s="101"/>
      <c r="L384" s="101"/>
      <c r="M384" s="101"/>
      <c r="N384" s="108"/>
      <c r="O384" s="108"/>
      <c r="P384" s="129"/>
      <c r="Q384" s="130"/>
      <c r="R384" s="111">
        <f t="shared" ref="R384:Z384" si="507">SUBTOTAL(9,R379:R383)</f>
        <v>0</v>
      </c>
      <c r="S384" s="112">
        <f t="shared" si="507"/>
        <v>2572.81</v>
      </c>
      <c r="T384" s="113">
        <f t="shared" si="507"/>
        <v>2572.81</v>
      </c>
      <c r="U384" s="111">
        <f t="shared" si="507"/>
        <v>0</v>
      </c>
      <c r="V384" s="112">
        <f t="shared" si="507"/>
        <v>260.625653</v>
      </c>
      <c r="W384" s="113">
        <f t="shared" si="507"/>
        <v>260.625653</v>
      </c>
      <c r="X384" s="111">
        <f t="shared" si="507"/>
        <v>0</v>
      </c>
      <c r="Y384" s="112">
        <f t="shared" si="507"/>
        <v>2312.1843469999999</v>
      </c>
      <c r="Z384" s="113">
        <f t="shared" si="507"/>
        <v>2312.1843469999999</v>
      </c>
      <c r="AA384" s="111"/>
      <c r="AB384" s="112"/>
      <c r="AC384" s="113"/>
      <c r="AD384" s="111"/>
      <c r="AE384" s="112"/>
      <c r="AF384" s="113"/>
      <c r="AG384" s="111"/>
      <c r="AH384" s="112"/>
      <c r="AI384" s="112"/>
      <c r="AJ384" s="118" t="s">
        <v>268</v>
      </c>
    </row>
    <row r="385" spans="1:36" outlineLevel="3" x14ac:dyDescent="0.25">
      <c r="A385" s="102" t="s">
        <v>116</v>
      </c>
      <c r="B385" s="10">
        <v>361.1</v>
      </c>
      <c r="N385" s="10">
        <f>D385</f>
        <v>0</v>
      </c>
      <c r="O385" s="10">
        <f>SUM(B385:M385)</f>
        <v>361.1</v>
      </c>
      <c r="P385" s="129"/>
      <c r="Q385" s="130">
        <v>0.1086</v>
      </c>
      <c r="R385" s="90">
        <f>IF(LEFT(AJ385,6)="Direct",N385,0)</f>
        <v>0</v>
      </c>
      <c r="S385" s="91">
        <f>N385-R385</f>
        <v>0</v>
      </c>
      <c r="T385" s="92">
        <f>R385+S385</f>
        <v>0</v>
      </c>
      <c r="U385" s="90">
        <f>IF(LEFT(AJ385,9)="direct-wa", N385,0)</f>
        <v>0</v>
      </c>
      <c r="V385" s="91">
        <f>IF(AJ385="direct-wa",0,N385*Q385)</f>
        <v>0</v>
      </c>
      <c r="W385" s="92">
        <f>U385+V385</f>
        <v>0</v>
      </c>
      <c r="X385" s="90">
        <f>IF(LEFT(AJ385,9)="direct-or",N385,0)</f>
        <v>0</v>
      </c>
      <c r="Y385" s="91">
        <f>S385-V385</f>
        <v>0</v>
      </c>
      <c r="Z385" s="92">
        <f>X385+Y385</f>
        <v>0</v>
      </c>
      <c r="AA385" s="90">
        <f>IF(LEFT(AJ385,6)="Direct",O385,0)</f>
        <v>0</v>
      </c>
      <c r="AB385" s="91">
        <f>O385-AA385</f>
        <v>361.1</v>
      </c>
      <c r="AC385" s="92">
        <f>AA385+AB385</f>
        <v>361.1</v>
      </c>
      <c r="AD385" s="90">
        <f>IF(LEFT(AJ385,9)="direct-wa", O385,0)</f>
        <v>0</v>
      </c>
      <c r="AE385" s="91">
        <f>IF(AJ385="direct-wa",0,O385*Q385)</f>
        <v>39.21546</v>
      </c>
      <c r="AF385" s="92">
        <f>AD385+AE385</f>
        <v>39.21546</v>
      </c>
      <c r="AG385" s="90">
        <f>IF(LEFT(AJ385,9)="direct-or",O385,0)</f>
        <v>0</v>
      </c>
      <c r="AH385" s="91">
        <f>AB385-AE385</f>
        <v>321.88454000000002</v>
      </c>
      <c r="AI385" s="91">
        <f>AG385+AH385</f>
        <v>321.88454000000002</v>
      </c>
      <c r="AJ385" s="7" t="s">
        <v>60</v>
      </c>
    </row>
    <row r="386" spans="1:36" outlineLevel="2" x14ac:dyDescent="0.25">
      <c r="A386" s="102"/>
      <c r="B386" s="108"/>
      <c r="C386" s="108"/>
      <c r="D386" s="108"/>
      <c r="E386" s="101"/>
      <c r="F386" s="101"/>
      <c r="G386" s="101"/>
      <c r="H386" s="101"/>
      <c r="I386" s="101"/>
      <c r="J386" s="101"/>
      <c r="K386" s="101"/>
      <c r="L386" s="101"/>
      <c r="M386" s="101"/>
      <c r="N386" s="108"/>
      <c r="O386" s="108"/>
      <c r="P386" s="129"/>
      <c r="Q386" s="130"/>
      <c r="R386" s="111">
        <f t="shared" ref="R386:Z386" si="508">SUBTOTAL(9,R385:R385)</f>
        <v>0</v>
      </c>
      <c r="S386" s="112">
        <f t="shared" si="508"/>
        <v>0</v>
      </c>
      <c r="T386" s="113">
        <f t="shared" si="508"/>
        <v>0</v>
      </c>
      <c r="U386" s="111">
        <f t="shared" si="508"/>
        <v>0</v>
      </c>
      <c r="V386" s="112">
        <f t="shared" si="508"/>
        <v>0</v>
      </c>
      <c r="W386" s="113">
        <f t="shared" si="508"/>
        <v>0</v>
      </c>
      <c r="X386" s="111">
        <f t="shared" si="508"/>
        <v>0</v>
      </c>
      <c r="Y386" s="112">
        <f t="shared" si="508"/>
        <v>0</v>
      </c>
      <c r="Z386" s="113">
        <f t="shared" si="508"/>
        <v>0</v>
      </c>
      <c r="AA386" s="111"/>
      <c r="AB386" s="112"/>
      <c r="AC386" s="113"/>
      <c r="AD386" s="111"/>
      <c r="AE386" s="112"/>
      <c r="AF386" s="113"/>
      <c r="AG386" s="111"/>
      <c r="AH386" s="112"/>
      <c r="AI386" s="112"/>
      <c r="AJ386" s="118" t="s">
        <v>266</v>
      </c>
    </row>
    <row r="387" spans="1:36" outlineLevel="3" x14ac:dyDescent="0.25">
      <c r="A387" s="102" t="s">
        <v>116</v>
      </c>
      <c r="C387" s="10">
        <v>300</v>
      </c>
      <c r="N387" s="10">
        <f>D387</f>
        <v>0</v>
      </c>
      <c r="O387" s="10">
        <f>SUM(B387:M387)</f>
        <v>300</v>
      </c>
      <c r="P387" s="129"/>
      <c r="Q387" s="130">
        <v>0</v>
      </c>
      <c r="R387" s="90">
        <f>IF(LEFT(AJ387,6)="Direct",N387,0)</f>
        <v>0</v>
      </c>
      <c r="S387" s="91">
        <f>N387-R387</f>
        <v>0</v>
      </c>
      <c r="T387" s="92">
        <f>R387+S387</f>
        <v>0</v>
      </c>
      <c r="U387" s="90">
        <f>IF(LEFT(AJ387,9)="direct-wa", N387,0)</f>
        <v>0</v>
      </c>
      <c r="V387" s="91">
        <f>IF(AJ387="direct-wa",0,N387*Q387)</f>
        <v>0</v>
      </c>
      <c r="W387" s="92">
        <f>U387+V387</f>
        <v>0</v>
      </c>
      <c r="X387" s="90">
        <f>IF(LEFT(AJ387,9)="direct-or",N387,0)</f>
        <v>0</v>
      </c>
      <c r="Y387" s="91">
        <f>S387-V387</f>
        <v>0</v>
      </c>
      <c r="Z387" s="92">
        <f>X387+Y387</f>
        <v>0</v>
      </c>
      <c r="AA387" s="90">
        <f>IF(LEFT(AJ387,6)="Direct",O387,0)</f>
        <v>300</v>
      </c>
      <c r="AB387" s="91">
        <f>O387-AA387</f>
        <v>0</v>
      </c>
      <c r="AC387" s="92">
        <f>AA387+AB387</f>
        <v>300</v>
      </c>
      <c r="AD387" s="90">
        <f>IF(LEFT(AJ387,9)="direct-wa", O387,0)</f>
        <v>0</v>
      </c>
      <c r="AE387" s="91">
        <f>IF(AJ387="direct-wa",0,O387*Q387)</f>
        <v>0</v>
      </c>
      <c r="AF387" s="92">
        <f>AD387+AE387</f>
        <v>0</v>
      </c>
      <c r="AG387" s="90">
        <f>IF(LEFT(AJ387,9)="direct-or",O387,0)</f>
        <v>300</v>
      </c>
      <c r="AH387" s="91">
        <f>AB387-AE387</f>
        <v>0</v>
      </c>
      <c r="AI387" s="91">
        <f>AG387+AH387</f>
        <v>300</v>
      </c>
      <c r="AJ387" s="7" t="s">
        <v>61</v>
      </c>
    </row>
    <row r="388" spans="1:36" outlineLevel="2" x14ac:dyDescent="0.25">
      <c r="A388" s="102"/>
      <c r="B388" s="108"/>
      <c r="C388" s="108"/>
      <c r="D388" s="108"/>
      <c r="E388" s="101"/>
      <c r="F388" s="101"/>
      <c r="G388" s="101"/>
      <c r="H388" s="101"/>
      <c r="I388" s="101"/>
      <c r="J388" s="101"/>
      <c r="K388" s="101"/>
      <c r="L388" s="101"/>
      <c r="M388" s="101"/>
      <c r="N388" s="108"/>
      <c r="O388" s="108"/>
      <c r="P388" s="129"/>
      <c r="Q388" s="130"/>
      <c r="R388" s="111">
        <f t="shared" ref="R388:Z388" si="509">SUBTOTAL(9,R387:R387)</f>
        <v>0</v>
      </c>
      <c r="S388" s="112">
        <f t="shared" si="509"/>
        <v>0</v>
      </c>
      <c r="T388" s="113">
        <f t="shared" si="509"/>
        <v>0</v>
      </c>
      <c r="U388" s="111">
        <f t="shared" si="509"/>
        <v>0</v>
      </c>
      <c r="V388" s="112">
        <f t="shared" si="509"/>
        <v>0</v>
      </c>
      <c r="W388" s="113">
        <f t="shared" si="509"/>
        <v>0</v>
      </c>
      <c r="X388" s="111">
        <f t="shared" si="509"/>
        <v>0</v>
      </c>
      <c r="Y388" s="112">
        <f t="shared" si="509"/>
        <v>0</v>
      </c>
      <c r="Z388" s="113">
        <f t="shared" si="509"/>
        <v>0</v>
      </c>
      <c r="AA388" s="111"/>
      <c r="AB388" s="112"/>
      <c r="AC388" s="113"/>
      <c r="AD388" s="111"/>
      <c r="AE388" s="112"/>
      <c r="AF388" s="113"/>
      <c r="AG388" s="111"/>
      <c r="AH388" s="112"/>
      <c r="AI388" s="112"/>
      <c r="AJ388" s="118" t="s">
        <v>267</v>
      </c>
    </row>
    <row r="389" spans="1:36" outlineLevel="3" x14ac:dyDescent="0.25">
      <c r="A389" s="102" t="s">
        <v>116</v>
      </c>
      <c r="B389" s="10">
        <v>68069.919999999998</v>
      </c>
      <c r="C389" s="10">
        <v>75456.070000000007</v>
      </c>
      <c r="D389" s="10">
        <v>85053.96</v>
      </c>
      <c r="N389" s="10">
        <f t="shared" ref="N389:N395" si="510">D389</f>
        <v>85053.96</v>
      </c>
      <c r="O389" s="10">
        <f t="shared" ref="O389:O395" si="511">SUM(B389:M389)</f>
        <v>228579.95</v>
      </c>
      <c r="P389" s="129"/>
      <c r="Q389" s="130">
        <v>7.9699999999999993E-2</v>
      </c>
      <c r="R389" s="90">
        <f t="shared" ref="R389:R395" si="512">IF(LEFT(AJ389,6)="Direct",N389,0)</f>
        <v>0</v>
      </c>
      <c r="S389" s="91">
        <f t="shared" ref="S389:S395" si="513">N389-R389</f>
        <v>85053.96</v>
      </c>
      <c r="T389" s="92">
        <f t="shared" ref="T389:T395" si="514">R389+S389</f>
        <v>85053.96</v>
      </c>
      <c r="U389" s="90">
        <f t="shared" ref="U389:U395" si="515">IF(LEFT(AJ389,9)="direct-wa", N389,0)</f>
        <v>0</v>
      </c>
      <c r="V389" s="91">
        <f t="shared" ref="V389:V395" si="516">IF(AJ389="direct-wa",0,N389*Q389)</f>
        <v>6778.800612</v>
      </c>
      <c r="W389" s="92">
        <f t="shared" ref="W389:W395" si="517">U389+V389</f>
        <v>6778.800612</v>
      </c>
      <c r="X389" s="90">
        <f t="shared" ref="X389:X395" si="518">IF(LEFT(AJ389,9)="direct-or",N389,0)</f>
        <v>0</v>
      </c>
      <c r="Y389" s="91">
        <f t="shared" ref="Y389:Y395" si="519">S389-V389</f>
        <v>78275.159388</v>
      </c>
      <c r="Z389" s="92">
        <f t="shared" ref="Z389:Z395" si="520">X389+Y389</f>
        <v>78275.159388</v>
      </c>
      <c r="AA389" s="90">
        <f t="shared" ref="AA389:AA395" si="521">IF(LEFT(AJ389,6)="Direct",O389,0)</f>
        <v>0</v>
      </c>
      <c r="AB389" s="91">
        <f t="shared" ref="AB389:AB395" si="522">O389-AA389</f>
        <v>228579.95</v>
      </c>
      <c r="AC389" s="92">
        <f t="shared" ref="AC389:AC395" si="523">AA389+AB389</f>
        <v>228579.95</v>
      </c>
      <c r="AD389" s="90">
        <f t="shared" ref="AD389:AD395" si="524">IF(LEFT(AJ389,9)="direct-wa", O389,0)</f>
        <v>0</v>
      </c>
      <c r="AE389" s="91">
        <f t="shared" ref="AE389:AE395" si="525">IF(AJ389="direct-wa",0,O389*Q389)</f>
        <v>18217.822014999998</v>
      </c>
      <c r="AF389" s="92">
        <f t="shared" ref="AF389:AF395" si="526">AD389+AE389</f>
        <v>18217.822014999998</v>
      </c>
      <c r="AG389" s="90">
        <f t="shared" ref="AG389:AG395" si="527">IF(LEFT(AJ389,9)="direct-or",O389,0)</f>
        <v>0</v>
      </c>
      <c r="AH389" s="91">
        <f t="shared" ref="AH389:AH395" si="528">AB389-AE389</f>
        <v>210362.12798500003</v>
      </c>
      <c r="AI389" s="91">
        <f t="shared" ref="AI389:AI395" si="529">AG389+AH389</f>
        <v>210362.12798500003</v>
      </c>
      <c r="AJ389" s="7" t="s">
        <v>48</v>
      </c>
    </row>
    <row r="390" spans="1:36" outlineLevel="3" x14ac:dyDescent="0.25">
      <c r="A390" s="102" t="s">
        <v>116</v>
      </c>
      <c r="B390" s="10">
        <v>43584.4</v>
      </c>
      <c r="C390" s="10">
        <v>18240.400000000001</v>
      </c>
      <c r="D390" s="10">
        <v>8800.23</v>
      </c>
      <c r="N390" s="10">
        <f t="shared" si="510"/>
        <v>8800.23</v>
      </c>
      <c r="O390" s="10">
        <f t="shared" si="511"/>
        <v>70625.03</v>
      </c>
      <c r="P390" s="129"/>
      <c r="Q390" s="130">
        <v>7.9699999999999993E-2</v>
      </c>
      <c r="R390" s="90">
        <f t="shared" si="512"/>
        <v>0</v>
      </c>
      <c r="S390" s="91">
        <f t="shared" si="513"/>
        <v>8800.23</v>
      </c>
      <c r="T390" s="92">
        <f t="shared" si="514"/>
        <v>8800.23</v>
      </c>
      <c r="U390" s="90">
        <f t="shared" si="515"/>
        <v>0</v>
      </c>
      <c r="V390" s="91">
        <f t="shared" si="516"/>
        <v>701.37833099999989</v>
      </c>
      <c r="W390" s="92">
        <f t="shared" si="517"/>
        <v>701.37833099999989</v>
      </c>
      <c r="X390" s="90">
        <f t="shared" si="518"/>
        <v>0</v>
      </c>
      <c r="Y390" s="91">
        <f t="shared" si="519"/>
        <v>8098.8516689999997</v>
      </c>
      <c r="Z390" s="92">
        <f t="shared" si="520"/>
        <v>8098.8516689999997</v>
      </c>
      <c r="AA390" s="90">
        <f t="shared" si="521"/>
        <v>0</v>
      </c>
      <c r="AB390" s="91">
        <f t="shared" si="522"/>
        <v>70625.03</v>
      </c>
      <c r="AC390" s="92">
        <f t="shared" si="523"/>
        <v>70625.03</v>
      </c>
      <c r="AD390" s="90">
        <f t="shared" si="524"/>
        <v>0</v>
      </c>
      <c r="AE390" s="91">
        <f t="shared" si="525"/>
        <v>5628.8148909999991</v>
      </c>
      <c r="AF390" s="92">
        <f t="shared" si="526"/>
        <v>5628.8148909999991</v>
      </c>
      <c r="AG390" s="90">
        <f t="shared" si="527"/>
        <v>0</v>
      </c>
      <c r="AH390" s="91">
        <f t="shared" si="528"/>
        <v>64996.215108999997</v>
      </c>
      <c r="AI390" s="91">
        <f t="shared" si="529"/>
        <v>64996.215108999997</v>
      </c>
      <c r="AJ390" s="7" t="s">
        <v>48</v>
      </c>
    </row>
    <row r="391" spans="1:36" outlineLevel="3" x14ac:dyDescent="0.25">
      <c r="A391" s="102" t="s">
        <v>116</v>
      </c>
      <c r="B391" s="10">
        <v>3203.57</v>
      </c>
      <c r="C391" s="10">
        <v>3915.61</v>
      </c>
      <c r="D391" s="10">
        <v>916.28</v>
      </c>
      <c r="N391" s="10">
        <f t="shared" si="510"/>
        <v>916.28</v>
      </c>
      <c r="O391" s="10">
        <f t="shared" si="511"/>
        <v>8035.46</v>
      </c>
      <c r="P391" s="129"/>
      <c r="Q391" s="130">
        <v>7.9699999999999993E-2</v>
      </c>
      <c r="R391" s="90">
        <f t="shared" si="512"/>
        <v>0</v>
      </c>
      <c r="S391" s="91">
        <f t="shared" si="513"/>
        <v>916.28</v>
      </c>
      <c r="T391" s="92">
        <f t="shared" si="514"/>
        <v>916.28</v>
      </c>
      <c r="U391" s="90">
        <f t="shared" si="515"/>
        <v>0</v>
      </c>
      <c r="V391" s="91">
        <f t="shared" si="516"/>
        <v>73.027515999999991</v>
      </c>
      <c r="W391" s="92">
        <f t="shared" si="517"/>
        <v>73.027515999999991</v>
      </c>
      <c r="X391" s="90">
        <f t="shared" si="518"/>
        <v>0</v>
      </c>
      <c r="Y391" s="91">
        <f t="shared" si="519"/>
        <v>843.25248399999998</v>
      </c>
      <c r="Z391" s="92">
        <f t="shared" si="520"/>
        <v>843.25248399999998</v>
      </c>
      <c r="AA391" s="90">
        <f t="shared" si="521"/>
        <v>0</v>
      </c>
      <c r="AB391" s="91">
        <f t="shared" si="522"/>
        <v>8035.46</v>
      </c>
      <c r="AC391" s="92">
        <f t="shared" si="523"/>
        <v>8035.46</v>
      </c>
      <c r="AD391" s="90">
        <f t="shared" si="524"/>
        <v>0</v>
      </c>
      <c r="AE391" s="91">
        <f t="shared" si="525"/>
        <v>640.42616199999998</v>
      </c>
      <c r="AF391" s="92">
        <f t="shared" si="526"/>
        <v>640.42616199999998</v>
      </c>
      <c r="AG391" s="90">
        <f t="shared" si="527"/>
        <v>0</v>
      </c>
      <c r="AH391" s="91">
        <f t="shared" si="528"/>
        <v>7395.0338380000003</v>
      </c>
      <c r="AI391" s="91">
        <f t="shared" si="529"/>
        <v>7395.0338380000003</v>
      </c>
      <c r="AJ391" s="7" t="s">
        <v>48</v>
      </c>
    </row>
    <row r="392" spans="1:36" outlineLevel="3" x14ac:dyDescent="0.25">
      <c r="A392" s="102" t="s">
        <v>116</v>
      </c>
      <c r="B392" s="10">
        <v>914.79</v>
      </c>
      <c r="C392" s="10">
        <v>2903.26</v>
      </c>
      <c r="D392" s="10">
        <v>1703.75</v>
      </c>
      <c r="N392" s="10">
        <f t="shared" si="510"/>
        <v>1703.75</v>
      </c>
      <c r="O392" s="10">
        <f t="shared" si="511"/>
        <v>5521.8</v>
      </c>
      <c r="P392" s="129"/>
      <c r="Q392" s="130">
        <v>7.9699999999999993E-2</v>
      </c>
      <c r="R392" s="90">
        <f t="shared" si="512"/>
        <v>0</v>
      </c>
      <c r="S392" s="91">
        <f t="shared" si="513"/>
        <v>1703.75</v>
      </c>
      <c r="T392" s="92">
        <f t="shared" si="514"/>
        <v>1703.75</v>
      </c>
      <c r="U392" s="90">
        <f t="shared" si="515"/>
        <v>0</v>
      </c>
      <c r="V392" s="91">
        <f t="shared" si="516"/>
        <v>135.78887499999999</v>
      </c>
      <c r="W392" s="92">
        <f t="shared" si="517"/>
        <v>135.78887499999999</v>
      </c>
      <c r="X392" s="90">
        <f t="shared" si="518"/>
        <v>0</v>
      </c>
      <c r="Y392" s="91">
        <f t="shared" si="519"/>
        <v>1567.961125</v>
      </c>
      <c r="Z392" s="92">
        <f t="shared" si="520"/>
        <v>1567.961125</v>
      </c>
      <c r="AA392" s="90">
        <f t="shared" si="521"/>
        <v>0</v>
      </c>
      <c r="AB392" s="91">
        <f t="shared" si="522"/>
        <v>5521.8</v>
      </c>
      <c r="AC392" s="92">
        <f t="shared" si="523"/>
        <v>5521.8</v>
      </c>
      <c r="AD392" s="90">
        <f t="shared" si="524"/>
        <v>0</v>
      </c>
      <c r="AE392" s="91">
        <f t="shared" si="525"/>
        <v>440.08745999999996</v>
      </c>
      <c r="AF392" s="92">
        <f t="shared" si="526"/>
        <v>440.08745999999996</v>
      </c>
      <c r="AG392" s="90">
        <f t="shared" si="527"/>
        <v>0</v>
      </c>
      <c r="AH392" s="91">
        <f t="shared" si="528"/>
        <v>5081.7125400000004</v>
      </c>
      <c r="AI392" s="91">
        <f t="shared" si="529"/>
        <v>5081.7125400000004</v>
      </c>
      <c r="AJ392" s="7" t="s">
        <v>48</v>
      </c>
    </row>
    <row r="393" spans="1:36" outlineLevel="3" x14ac:dyDescent="0.25">
      <c r="A393" s="102" t="s">
        <v>116</v>
      </c>
      <c r="B393" s="10">
        <v>3157.42</v>
      </c>
      <c r="C393" s="10">
        <v>6050.46</v>
      </c>
      <c r="D393" s="10">
        <v>3087.63</v>
      </c>
      <c r="N393" s="10">
        <f t="shared" si="510"/>
        <v>3087.63</v>
      </c>
      <c r="O393" s="10">
        <f t="shared" si="511"/>
        <v>12295.510000000002</v>
      </c>
      <c r="P393" s="129"/>
      <c r="Q393" s="130">
        <v>7.9699999999999993E-2</v>
      </c>
      <c r="R393" s="90">
        <f t="shared" si="512"/>
        <v>0</v>
      </c>
      <c r="S393" s="91">
        <f t="shared" si="513"/>
        <v>3087.63</v>
      </c>
      <c r="T393" s="92">
        <f t="shared" si="514"/>
        <v>3087.63</v>
      </c>
      <c r="U393" s="90">
        <f t="shared" si="515"/>
        <v>0</v>
      </c>
      <c r="V393" s="91">
        <f t="shared" si="516"/>
        <v>246.08411099999998</v>
      </c>
      <c r="W393" s="92">
        <f t="shared" si="517"/>
        <v>246.08411099999998</v>
      </c>
      <c r="X393" s="90">
        <f t="shared" si="518"/>
        <v>0</v>
      </c>
      <c r="Y393" s="91">
        <f t="shared" si="519"/>
        <v>2841.545889</v>
      </c>
      <c r="Z393" s="92">
        <f t="shared" si="520"/>
        <v>2841.545889</v>
      </c>
      <c r="AA393" s="90">
        <f t="shared" si="521"/>
        <v>0</v>
      </c>
      <c r="AB393" s="91">
        <f t="shared" si="522"/>
        <v>12295.510000000002</v>
      </c>
      <c r="AC393" s="92">
        <f t="shared" si="523"/>
        <v>12295.510000000002</v>
      </c>
      <c r="AD393" s="90">
        <f t="shared" si="524"/>
        <v>0</v>
      </c>
      <c r="AE393" s="91">
        <f t="shared" si="525"/>
        <v>979.95214700000008</v>
      </c>
      <c r="AF393" s="92">
        <f t="shared" si="526"/>
        <v>979.95214700000008</v>
      </c>
      <c r="AG393" s="90">
        <f t="shared" si="527"/>
        <v>0</v>
      </c>
      <c r="AH393" s="91">
        <f t="shared" si="528"/>
        <v>11315.557853000002</v>
      </c>
      <c r="AI393" s="91">
        <f t="shared" si="529"/>
        <v>11315.557853000002</v>
      </c>
      <c r="AJ393" s="7" t="s">
        <v>48</v>
      </c>
    </row>
    <row r="394" spans="1:36" outlineLevel="3" x14ac:dyDescent="0.25">
      <c r="A394" s="102" t="s">
        <v>116</v>
      </c>
      <c r="D394" s="10">
        <v>381.17</v>
      </c>
      <c r="N394" s="10">
        <f t="shared" si="510"/>
        <v>381.17</v>
      </c>
      <c r="O394" s="10">
        <f t="shared" si="511"/>
        <v>381.17</v>
      </c>
      <c r="P394" s="129"/>
      <c r="Q394" s="130">
        <v>7.9699999999999993E-2</v>
      </c>
      <c r="R394" s="90">
        <f t="shared" si="512"/>
        <v>0</v>
      </c>
      <c r="S394" s="91">
        <f t="shared" si="513"/>
        <v>381.17</v>
      </c>
      <c r="T394" s="92">
        <f t="shared" si="514"/>
        <v>381.17</v>
      </c>
      <c r="U394" s="90">
        <f t="shared" si="515"/>
        <v>0</v>
      </c>
      <c r="V394" s="91">
        <f t="shared" si="516"/>
        <v>30.379248999999998</v>
      </c>
      <c r="W394" s="92">
        <f t="shared" si="517"/>
        <v>30.379248999999998</v>
      </c>
      <c r="X394" s="90">
        <f t="shared" si="518"/>
        <v>0</v>
      </c>
      <c r="Y394" s="91">
        <f t="shared" si="519"/>
        <v>350.790751</v>
      </c>
      <c r="Z394" s="92">
        <f t="shared" si="520"/>
        <v>350.790751</v>
      </c>
      <c r="AA394" s="90">
        <f t="shared" si="521"/>
        <v>0</v>
      </c>
      <c r="AB394" s="91">
        <f t="shared" si="522"/>
        <v>381.17</v>
      </c>
      <c r="AC394" s="92">
        <f t="shared" si="523"/>
        <v>381.17</v>
      </c>
      <c r="AD394" s="90">
        <f t="shared" si="524"/>
        <v>0</v>
      </c>
      <c r="AE394" s="91">
        <f t="shared" si="525"/>
        <v>30.379248999999998</v>
      </c>
      <c r="AF394" s="92">
        <f t="shared" si="526"/>
        <v>30.379248999999998</v>
      </c>
      <c r="AG394" s="90">
        <f t="shared" si="527"/>
        <v>0</v>
      </c>
      <c r="AH394" s="91">
        <f t="shared" si="528"/>
        <v>350.790751</v>
      </c>
      <c r="AI394" s="91">
        <f t="shared" si="529"/>
        <v>350.790751</v>
      </c>
      <c r="AJ394" s="7" t="s">
        <v>48</v>
      </c>
    </row>
    <row r="395" spans="1:36" outlineLevel="3" x14ac:dyDescent="0.25">
      <c r="A395" s="102" t="s">
        <v>116</v>
      </c>
      <c r="B395" s="10">
        <v>28.88</v>
      </c>
      <c r="N395" s="10">
        <f t="shared" si="510"/>
        <v>0</v>
      </c>
      <c r="O395" s="10">
        <f t="shared" si="511"/>
        <v>28.88</v>
      </c>
      <c r="P395" s="129"/>
      <c r="Q395" s="130">
        <v>7.9699999999999993E-2</v>
      </c>
      <c r="R395" s="90">
        <f t="shared" si="512"/>
        <v>0</v>
      </c>
      <c r="S395" s="91">
        <f t="shared" si="513"/>
        <v>0</v>
      </c>
      <c r="T395" s="92">
        <f t="shared" si="514"/>
        <v>0</v>
      </c>
      <c r="U395" s="90">
        <f t="shared" si="515"/>
        <v>0</v>
      </c>
      <c r="V395" s="91">
        <f t="shared" si="516"/>
        <v>0</v>
      </c>
      <c r="W395" s="92">
        <f t="shared" si="517"/>
        <v>0</v>
      </c>
      <c r="X395" s="90">
        <f t="shared" si="518"/>
        <v>0</v>
      </c>
      <c r="Y395" s="91">
        <f t="shared" si="519"/>
        <v>0</v>
      </c>
      <c r="Z395" s="92">
        <f t="shared" si="520"/>
        <v>0</v>
      </c>
      <c r="AA395" s="90">
        <f t="shared" si="521"/>
        <v>0</v>
      </c>
      <c r="AB395" s="91">
        <f t="shared" si="522"/>
        <v>28.88</v>
      </c>
      <c r="AC395" s="92">
        <f t="shared" si="523"/>
        <v>28.88</v>
      </c>
      <c r="AD395" s="90">
        <f t="shared" si="524"/>
        <v>0</v>
      </c>
      <c r="AE395" s="91">
        <f t="shared" si="525"/>
        <v>2.3017359999999996</v>
      </c>
      <c r="AF395" s="92">
        <f t="shared" si="526"/>
        <v>2.3017359999999996</v>
      </c>
      <c r="AG395" s="90">
        <f t="shared" si="527"/>
        <v>0</v>
      </c>
      <c r="AH395" s="91">
        <f t="shared" si="528"/>
        <v>26.578264000000001</v>
      </c>
      <c r="AI395" s="91">
        <f t="shared" si="529"/>
        <v>26.578264000000001</v>
      </c>
      <c r="AJ395" s="7" t="s">
        <v>48</v>
      </c>
    </row>
    <row r="396" spans="1:36" outlineLevel="2" x14ac:dyDescent="0.25">
      <c r="A396" s="102"/>
      <c r="B396" s="108"/>
      <c r="C396" s="108"/>
      <c r="D396" s="108"/>
      <c r="E396" s="101"/>
      <c r="F396" s="101"/>
      <c r="G396" s="101"/>
      <c r="H396" s="101"/>
      <c r="I396" s="101"/>
      <c r="J396" s="101"/>
      <c r="K396" s="101"/>
      <c r="L396" s="101"/>
      <c r="M396" s="101"/>
      <c r="N396" s="108"/>
      <c r="O396" s="108"/>
      <c r="P396" s="129"/>
      <c r="Q396" s="130"/>
      <c r="R396" s="111">
        <f t="shared" ref="R396:Z396" si="530">SUBTOTAL(9,R389:R395)</f>
        <v>0</v>
      </c>
      <c r="S396" s="112">
        <f t="shared" si="530"/>
        <v>99943.02</v>
      </c>
      <c r="T396" s="113">
        <f t="shared" si="530"/>
        <v>99943.02</v>
      </c>
      <c r="U396" s="111">
        <f t="shared" si="530"/>
        <v>0</v>
      </c>
      <c r="V396" s="112">
        <f t="shared" si="530"/>
        <v>7965.4586939999999</v>
      </c>
      <c r="W396" s="113">
        <f t="shared" si="530"/>
        <v>7965.4586939999999</v>
      </c>
      <c r="X396" s="111">
        <f t="shared" si="530"/>
        <v>0</v>
      </c>
      <c r="Y396" s="112">
        <f t="shared" si="530"/>
        <v>91977.561305999989</v>
      </c>
      <c r="Z396" s="113">
        <f t="shared" si="530"/>
        <v>91977.561305999989</v>
      </c>
      <c r="AA396" s="111"/>
      <c r="AB396" s="112"/>
      <c r="AC396" s="113"/>
      <c r="AD396" s="111"/>
      <c r="AE396" s="112"/>
      <c r="AF396" s="113"/>
      <c r="AG396" s="111"/>
      <c r="AH396" s="112"/>
      <c r="AI396" s="112"/>
      <c r="AJ396" s="118" t="s">
        <v>269</v>
      </c>
    </row>
    <row r="397" spans="1:36" outlineLevel="3" x14ac:dyDescent="0.25">
      <c r="A397" s="102" t="s">
        <v>116</v>
      </c>
      <c r="B397" s="10">
        <v>11212.27</v>
      </c>
      <c r="C397" s="10">
        <v>27415.38</v>
      </c>
      <c r="D397" s="10">
        <v>29051.81</v>
      </c>
      <c r="N397" s="10">
        <f>D397</f>
        <v>29051.81</v>
      </c>
      <c r="O397" s="10">
        <f>SUM(B397:M397)</f>
        <v>67679.460000000006</v>
      </c>
      <c r="P397" s="129"/>
      <c r="Q397" s="130">
        <v>0.1077</v>
      </c>
      <c r="R397" s="90">
        <f>IF(LEFT(AJ397,6)="Direct",N397,0)</f>
        <v>0</v>
      </c>
      <c r="S397" s="91">
        <f>N397-R397</f>
        <v>29051.81</v>
      </c>
      <c r="T397" s="92">
        <f>R397+S397</f>
        <v>29051.81</v>
      </c>
      <c r="U397" s="90">
        <f>IF(LEFT(AJ397,9)="direct-wa", N397,0)</f>
        <v>0</v>
      </c>
      <c r="V397" s="91">
        <f>IF(AJ397="direct-wa",0,N397*Q397)</f>
        <v>3128.8799370000002</v>
      </c>
      <c r="W397" s="92">
        <f>U397+V397</f>
        <v>3128.8799370000002</v>
      </c>
      <c r="X397" s="90">
        <f>IF(LEFT(AJ397,9)="direct-or",N397,0)</f>
        <v>0</v>
      </c>
      <c r="Y397" s="91">
        <f>S397-V397</f>
        <v>25922.930063</v>
      </c>
      <c r="Z397" s="92">
        <f>X397+Y397</f>
        <v>25922.930063</v>
      </c>
      <c r="AA397" s="90">
        <f>IF(LEFT(AJ397,6)="Direct",O397,0)</f>
        <v>0</v>
      </c>
      <c r="AB397" s="91">
        <f>O397-AA397</f>
        <v>67679.460000000006</v>
      </c>
      <c r="AC397" s="92">
        <f>AA397+AB397</f>
        <v>67679.460000000006</v>
      </c>
      <c r="AD397" s="90">
        <f>IF(LEFT(AJ397,9)="direct-wa", O397,0)</f>
        <v>0</v>
      </c>
      <c r="AE397" s="91">
        <f>IF(AJ397="direct-wa",0,O397*Q397)</f>
        <v>7289.0778420000006</v>
      </c>
      <c r="AF397" s="92">
        <f>AD397+AE397</f>
        <v>7289.0778420000006</v>
      </c>
      <c r="AG397" s="90">
        <f>IF(LEFT(AJ397,9)="direct-or",O397,0)</f>
        <v>0</v>
      </c>
      <c r="AH397" s="91">
        <f>AB397-AE397</f>
        <v>60390.382158000008</v>
      </c>
      <c r="AI397" s="91">
        <f>AG397+AH397</f>
        <v>60390.382158000008</v>
      </c>
      <c r="AJ397" s="7" t="s">
        <v>59</v>
      </c>
    </row>
    <row r="398" spans="1:36" outlineLevel="3" x14ac:dyDescent="0.25">
      <c r="A398" s="102" t="s">
        <v>116</v>
      </c>
      <c r="D398" s="10">
        <v>1741.24</v>
      </c>
      <c r="N398" s="10">
        <f>D398</f>
        <v>1741.24</v>
      </c>
      <c r="O398" s="10">
        <f>SUM(B398:M398)</f>
        <v>1741.24</v>
      </c>
      <c r="P398" s="129"/>
      <c r="Q398" s="130">
        <v>0.1077</v>
      </c>
      <c r="R398" s="90">
        <f>IF(LEFT(AJ398,6)="Direct",N398,0)</f>
        <v>0</v>
      </c>
      <c r="S398" s="91">
        <f>N398-R398</f>
        <v>1741.24</v>
      </c>
      <c r="T398" s="92">
        <f>R398+S398</f>
        <v>1741.24</v>
      </c>
      <c r="U398" s="90">
        <f>IF(LEFT(AJ398,9)="direct-wa", N398,0)</f>
        <v>0</v>
      </c>
      <c r="V398" s="91">
        <f>IF(AJ398="direct-wa",0,N398*Q398)</f>
        <v>187.53154800000002</v>
      </c>
      <c r="W398" s="92">
        <f>U398+V398</f>
        <v>187.53154800000002</v>
      </c>
      <c r="X398" s="90">
        <f>IF(LEFT(AJ398,9)="direct-or",N398,0)</f>
        <v>0</v>
      </c>
      <c r="Y398" s="91">
        <f>S398-V398</f>
        <v>1553.7084520000001</v>
      </c>
      <c r="Z398" s="92">
        <f>X398+Y398</f>
        <v>1553.7084520000001</v>
      </c>
      <c r="AA398" s="90">
        <f>IF(LEFT(AJ398,6)="Direct",O398,0)</f>
        <v>0</v>
      </c>
      <c r="AB398" s="91">
        <f>O398-AA398</f>
        <v>1741.24</v>
      </c>
      <c r="AC398" s="92">
        <f>AA398+AB398</f>
        <v>1741.24</v>
      </c>
      <c r="AD398" s="90">
        <f>IF(LEFT(AJ398,9)="direct-wa", O398,0)</f>
        <v>0</v>
      </c>
      <c r="AE398" s="91">
        <f>IF(AJ398="direct-wa",0,O398*Q398)</f>
        <v>187.53154800000002</v>
      </c>
      <c r="AF398" s="92">
        <f>AD398+AE398</f>
        <v>187.53154800000002</v>
      </c>
      <c r="AG398" s="90">
        <f>IF(LEFT(AJ398,9)="direct-or",O398,0)</f>
        <v>0</v>
      </c>
      <c r="AH398" s="91">
        <f>AB398-AE398</f>
        <v>1553.7084520000001</v>
      </c>
      <c r="AI398" s="91">
        <f>AG398+AH398</f>
        <v>1553.7084520000001</v>
      </c>
      <c r="AJ398" s="7" t="s">
        <v>70</v>
      </c>
    </row>
    <row r="399" spans="1:36" outlineLevel="2" x14ac:dyDescent="0.25">
      <c r="A399" s="102"/>
      <c r="B399" s="108"/>
      <c r="C399" s="108"/>
      <c r="D399" s="108"/>
      <c r="E399" s="101"/>
      <c r="F399" s="101"/>
      <c r="G399" s="101"/>
      <c r="H399" s="101"/>
      <c r="I399" s="101"/>
      <c r="J399" s="101"/>
      <c r="K399" s="101"/>
      <c r="L399" s="101"/>
      <c r="M399" s="101"/>
      <c r="N399" s="108"/>
      <c r="O399" s="108"/>
      <c r="P399" s="129"/>
      <c r="Q399" s="130"/>
      <c r="R399" s="111">
        <f t="shared" ref="R399:Z399" si="531">SUBTOTAL(9,R397:R398)</f>
        <v>0</v>
      </c>
      <c r="S399" s="112">
        <f t="shared" si="531"/>
        <v>30793.050000000003</v>
      </c>
      <c r="T399" s="113">
        <f t="shared" si="531"/>
        <v>30793.050000000003</v>
      </c>
      <c r="U399" s="111">
        <f t="shared" si="531"/>
        <v>0</v>
      </c>
      <c r="V399" s="112">
        <f t="shared" si="531"/>
        <v>3316.4114850000001</v>
      </c>
      <c r="W399" s="113">
        <f t="shared" si="531"/>
        <v>3316.4114850000001</v>
      </c>
      <c r="X399" s="111">
        <f t="shared" si="531"/>
        <v>0</v>
      </c>
      <c r="Y399" s="112">
        <f t="shared" si="531"/>
        <v>27476.638514999999</v>
      </c>
      <c r="Z399" s="113">
        <f t="shared" si="531"/>
        <v>27476.638514999999</v>
      </c>
      <c r="AA399" s="111"/>
      <c r="AB399" s="112"/>
      <c r="AC399" s="113"/>
      <c r="AD399" s="111"/>
      <c r="AE399" s="112"/>
      <c r="AF399" s="113"/>
      <c r="AG399" s="111"/>
      <c r="AH399" s="112"/>
      <c r="AI399" s="112"/>
      <c r="AJ399" s="118" t="s">
        <v>275</v>
      </c>
    </row>
    <row r="400" spans="1:36" outlineLevel="3" x14ac:dyDescent="0.25">
      <c r="A400" s="102" t="s">
        <v>116</v>
      </c>
      <c r="B400" s="10">
        <v>-361.1</v>
      </c>
      <c r="D400" s="10">
        <v>1026.2</v>
      </c>
      <c r="N400" s="10">
        <f>D400</f>
        <v>1026.2</v>
      </c>
      <c r="O400" s="10">
        <f>SUM(B400:M400)</f>
        <v>665.1</v>
      </c>
      <c r="P400" s="129"/>
      <c r="Q400" s="130">
        <v>1.17E-2</v>
      </c>
      <c r="R400" s="90">
        <f>IF(LEFT(AJ400,6)="Direct",N400,0)</f>
        <v>0</v>
      </c>
      <c r="S400" s="91">
        <f>N400-R400</f>
        <v>1026.2</v>
      </c>
      <c r="T400" s="92">
        <f>R400+S400</f>
        <v>1026.2</v>
      </c>
      <c r="U400" s="90">
        <f>IF(LEFT(AJ400,9)="direct-wa", N400,0)</f>
        <v>0</v>
      </c>
      <c r="V400" s="91">
        <f>IF(AJ400="direct-wa",0,N400*Q400)</f>
        <v>12.006540000000001</v>
      </c>
      <c r="W400" s="92">
        <f>U400+V400</f>
        <v>12.006540000000001</v>
      </c>
      <c r="X400" s="90">
        <f>IF(LEFT(AJ400,9)="direct-or",N400,0)</f>
        <v>0</v>
      </c>
      <c r="Y400" s="91">
        <f>S400-V400</f>
        <v>1014.1934600000001</v>
      </c>
      <c r="Z400" s="92">
        <f>X400+Y400</f>
        <v>1014.1934600000001</v>
      </c>
      <c r="AA400" s="90">
        <f>IF(LEFT(AJ400,6)="Direct",O400,0)</f>
        <v>0</v>
      </c>
      <c r="AB400" s="91">
        <f>O400-AA400</f>
        <v>665.1</v>
      </c>
      <c r="AC400" s="92">
        <f>AA400+AB400</f>
        <v>665.1</v>
      </c>
      <c r="AD400" s="90">
        <f>IF(LEFT(AJ400,9)="direct-wa", O400,0)</f>
        <v>0</v>
      </c>
      <c r="AE400" s="91">
        <f>IF(AJ400="direct-wa",0,O400*Q400)</f>
        <v>7.7816700000000001</v>
      </c>
      <c r="AF400" s="92">
        <f>AD400+AE400</f>
        <v>7.7816700000000001</v>
      </c>
      <c r="AG400" s="90">
        <f>IF(LEFT(AJ400,9)="direct-or",O400,0)</f>
        <v>0</v>
      </c>
      <c r="AH400" s="91">
        <f>AB400-AE400</f>
        <v>657.31833000000006</v>
      </c>
      <c r="AI400" s="91">
        <f>AG400+AH400</f>
        <v>657.31833000000006</v>
      </c>
      <c r="AJ400" s="7" t="s">
        <v>262</v>
      </c>
    </row>
    <row r="401" spans="1:36" outlineLevel="3" x14ac:dyDescent="0.25">
      <c r="A401" s="102" t="s">
        <v>116</v>
      </c>
      <c r="D401" s="10">
        <v>1972.24</v>
      </c>
      <c r="N401" s="10">
        <f>D401</f>
        <v>1972.24</v>
      </c>
      <c r="O401" s="10">
        <f>SUM(B401:M401)</f>
        <v>1972.24</v>
      </c>
      <c r="P401" s="129"/>
      <c r="Q401" s="130">
        <v>1.17E-2</v>
      </c>
      <c r="R401" s="90">
        <f>IF(LEFT(AJ401,6)="Direct",N401,0)</f>
        <v>0</v>
      </c>
      <c r="S401" s="91">
        <f>N401-R401</f>
        <v>1972.24</v>
      </c>
      <c r="T401" s="92">
        <f>R401+S401</f>
        <v>1972.24</v>
      </c>
      <c r="U401" s="90">
        <f>IF(LEFT(AJ401,9)="direct-wa", N401,0)</f>
        <v>0</v>
      </c>
      <c r="V401" s="91">
        <f>IF(AJ401="direct-wa",0,N401*Q401)</f>
        <v>23.075208</v>
      </c>
      <c r="W401" s="92">
        <f>U401+V401</f>
        <v>23.075208</v>
      </c>
      <c r="X401" s="90">
        <f>IF(LEFT(AJ401,9)="direct-or",N401,0)</f>
        <v>0</v>
      </c>
      <c r="Y401" s="91">
        <f>S401-V401</f>
        <v>1949.164792</v>
      </c>
      <c r="Z401" s="92">
        <f>X401+Y401</f>
        <v>1949.164792</v>
      </c>
      <c r="AA401" s="90">
        <f>IF(LEFT(AJ401,6)="Direct",O401,0)</f>
        <v>0</v>
      </c>
      <c r="AB401" s="91">
        <f>O401-AA401</f>
        <v>1972.24</v>
      </c>
      <c r="AC401" s="92">
        <f>AA401+AB401</f>
        <v>1972.24</v>
      </c>
      <c r="AD401" s="90">
        <f>IF(LEFT(AJ401,9)="direct-wa", O401,0)</f>
        <v>0</v>
      </c>
      <c r="AE401" s="91">
        <f>IF(AJ401="direct-wa",0,O401*Q401)</f>
        <v>23.075208</v>
      </c>
      <c r="AF401" s="92">
        <f>AD401+AE401</f>
        <v>23.075208</v>
      </c>
      <c r="AG401" s="90">
        <f>IF(LEFT(AJ401,9)="direct-or",O401,0)</f>
        <v>0</v>
      </c>
      <c r="AH401" s="91">
        <f>AB401-AE401</f>
        <v>1949.164792</v>
      </c>
      <c r="AI401" s="91">
        <f>AG401+AH401</f>
        <v>1949.164792</v>
      </c>
      <c r="AJ401" s="7" t="s">
        <v>262</v>
      </c>
    </row>
    <row r="402" spans="1:36" outlineLevel="2" x14ac:dyDescent="0.25">
      <c r="A402" s="102"/>
      <c r="B402" s="108"/>
      <c r="C402" s="108"/>
      <c r="D402" s="108"/>
      <c r="E402" s="101"/>
      <c r="F402" s="101"/>
      <c r="G402" s="101"/>
      <c r="H402" s="101"/>
      <c r="I402" s="101"/>
      <c r="J402" s="101"/>
      <c r="K402" s="101"/>
      <c r="L402" s="101"/>
      <c r="M402" s="101"/>
      <c r="N402" s="108"/>
      <c r="O402" s="108"/>
      <c r="P402" s="129"/>
      <c r="Q402" s="130"/>
      <c r="R402" s="111">
        <f t="shared" ref="R402:Z402" si="532">SUBTOTAL(9,R400:R401)</f>
        <v>0</v>
      </c>
      <c r="S402" s="112">
        <f t="shared" si="532"/>
        <v>2998.44</v>
      </c>
      <c r="T402" s="113">
        <f t="shared" si="532"/>
        <v>2998.44</v>
      </c>
      <c r="U402" s="111">
        <f t="shared" si="532"/>
        <v>0</v>
      </c>
      <c r="V402" s="112">
        <f t="shared" si="532"/>
        <v>35.081748000000005</v>
      </c>
      <c r="W402" s="113">
        <f t="shared" si="532"/>
        <v>35.081748000000005</v>
      </c>
      <c r="X402" s="111">
        <f t="shared" si="532"/>
        <v>0</v>
      </c>
      <c r="Y402" s="112">
        <f t="shared" si="532"/>
        <v>2963.358252</v>
      </c>
      <c r="Z402" s="113">
        <f t="shared" si="532"/>
        <v>2963.358252</v>
      </c>
      <c r="AA402" s="111"/>
      <c r="AB402" s="112"/>
      <c r="AC402" s="113"/>
      <c r="AD402" s="111"/>
      <c r="AE402" s="112"/>
      <c r="AF402" s="113"/>
      <c r="AG402" s="111"/>
      <c r="AH402" s="112"/>
      <c r="AI402" s="112"/>
      <c r="AJ402" s="118" t="s">
        <v>270</v>
      </c>
    </row>
    <row r="403" spans="1:36" outlineLevel="1" x14ac:dyDescent="0.25">
      <c r="A403" s="128" t="s">
        <v>115</v>
      </c>
      <c r="B403" s="132"/>
      <c r="C403" s="132"/>
      <c r="D403" s="132"/>
      <c r="E403" s="120"/>
      <c r="F403" s="120"/>
      <c r="G403" s="120"/>
      <c r="H403" s="120"/>
      <c r="I403" s="120"/>
      <c r="J403" s="120"/>
      <c r="K403" s="120"/>
      <c r="L403" s="120"/>
      <c r="M403" s="120"/>
      <c r="N403" s="132"/>
      <c r="O403" s="132"/>
      <c r="P403" s="133"/>
      <c r="Q403" s="134"/>
      <c r="R403" s="138">
        <f t="shared" ref="R403:Z403" si="533">SUBTOTAL(9,R379:R401)</f>
        <v>0</v>
      </c>
      <c r="S403" s="132">
        <f t="shared" si="533"/>
        <v>136307.32</v>
      </c>
      <c r="T403" s="139">
        <f t="shared" si="533"/>
        <v>136307.32</v>
      </c>
      <c r="U403" s="138">
        <f t="shared" si="533"/>
        <v>0</v>
      </c>
      <c r="V403" s="132">
        <f t="shared" si="533"/>
        <v>11577.577580000001</v>
      </c>
      <c r="W403" s="139">
        <f t="shared" si="533"/>
        <v>11577.577580000001</v>
      </c>
      <c r="X403" s="138">
        <f t="shared" si="533"/>
        <v>0</v>
      </c>
      <c r="Y403" s="132">
        <f t="shared" si="533"/>
        <v>124729.74242</v>
      </c>
      <c r="Z403" s="139">
        <f t="shared" si="533"/>
        <v>124729.74242</v>
      </c>
      <c r="AA403" s="138"/>
      <c r="AB403" s="132"/>
      <c r="AC403" s="139"/>
      <c r="AD403" s="138"/>
      <c r="AE403" s="132"/>
      <c r="AF403" s="139"/>
      <c r="AG403" s="138"/>
      <c r="AH403" s="132"/>
      <c r="AI403" s="132"/>
      <c r="AJ403" s="127"/>
    </row>
    <row r="404" spans="1:36" outlineLevel="3" x14ac:dyDescent="0.25">
      <c r="A404" s="102" t="s">
        <v>118</v>
      </c>
      <c r="B404" s="10">
        <v>2681.84</v>
      </c>
      <c r="C404" s="10">
        <v>1951.33</v>
      </c>
      <c r="D404" s="10">
        <v>279.99</v>
      </c>
      <c r="N404" s="10">
        <f>D404</f>
        <v>279.99</v>
      </c>
      <c r="O404" s="10">
        <f>SUM(B404:M404)</f>
        <v>4913.16</v>
      </c>
      <c r="P404" s="129"/>
      <c r="Q404" s="130">
        <v>0.1013</v>
      </c>
      <c r="R404" s="90">
        <f>IF(LEFT(AJ404,6)="Direct",N404,0)</f>
        <v>0</v>
      </c>
      <c r="S404" s="91">
        <f>N404-R404</f>
        <v>279.99</v>
      </c>
      <c r="T404" s="92">
        <f>R404+S404</f>
        <v>279.99</v>
      </c>
      <c r="U404" s="90">
        <f>IF(LEFT(AJ404,9)="direct-wa", N404,0)</f>
        <v>0</v>
      </c>
      <c r="V404" s="91">
        <f>IF(AJ404="direct-wa",0,N404*Q404)</f>
        <v>28.362987</v>
      </c>
      <c r="W404" s="92">
        <f>U404+V404</f>
        <v>28.362987</v>
      </c>
      <c r="X404" s="90">
        <f>IF(LEFT(AJ404,9)="direct-or",N404,0)</f>
        <v>0</v>
      </c>
      <c r="Y404" s="91">
        <f>S404-V404</f>
        <v>251.62701300000001</v>
      </c>
      <c r="Z404" s="92">
        <f>X404+Y404</f>
        <v>251.62701300000001</v>
      </c>
      <c r="AA404" s="90">
        <f>IF(LEFT(AJ404,6)="Direct",O404,0)</f>
        <v>0</v>
      </c>
      <c r="AB404" s="91">
        <f>O404-AA404</f>
        <v>4913.16</v>
      </c>
      <c r="AC404" s="92">
        <f>AA404+AB404</f>
        <v>4913.16</v>
      </c>
      <c r="AD404" s="90">
        <f>IF(LEFT(AJ404,9)="direct-wa", O404,0)</f>
        <v>0</v>
      </c>
      <c r="AE404" s="91">
        <f>IF(AJ404="direct-wa",0,O404*Q404)</f>
        <v>497.70310799999999</v>
      </c>
      <c r="AF404" s="92">
        <f>AD404+AE404</f>
        <v>497.70310799999999</v>
      </c>
      <c r="AG404" s="90">
        <f>IF(LEFT(AJ404,9)="direct-or",O404,0)</f>
        <v>0</v>
      </c>
      <c r="AH404" s="91">
        <f>AB404-AE404</f>
        <v>4415.4568920000002</v>
      </c>
      <c r="AI404" s="91">
        <f>AG404+AH404</f>
        <v>4415.4568920000002</v>
      </c>
      <c r="AJ404" s="7" t="s">
        <v>52</v>
      </c>
    </row>
    <row r="405" spans="1:36" outlineLevel="2" x14ac:dyDescent="0.25">
      <c r="A405" s="102"/>
      <c r="B405" s="108"/>
      <c r="C405" s="108"/>
      <c r="D405" s="108"/>
      <c r="E405" s="101"/>
      <c r="F405" s="101"/>
      <c r="G405" s="101"/>
      <c r="H405" s="101"/>
      <c r="I405" s="101"/>
      <c r="J405" s="101"/>
      <c r="K405" s="101"/>
      <c r="L405" s="101"/>
      <c r="M405" s="101"/>
      <c r="N405" s="108"/>
      <c r="O405" s="108"/>
      <c r="P405" s="129"/>
      <c r="Q405" s="130"/>
      <c r="R405" s="111">
        <f t="shared" ref="R405:Z405" si="534">SUBTOTAL(9,R404:R404)</f>
        <v>0</v>
      </c>
      <c r="S405" s="112">
        <f t="shared" si="534"/>
        <v>279.99</v>
      </c>
      <c r="T405" s="113">
        <f t="shared" si="534"/>
        <v>279.99</v>
      </c>
      <c r="U405" s="111">
        <f t="shared" si="534"/>
        <v>0</v>
      </c>
      <c r="V405" s="112">
        <f t="shared" si="534"/>
        <v>28.362987</v>
      </c>
      <c r="W405" s="113">
        <f t="shared" si="534"/>
        <v>28.362987</v>
      </c>
      <c r="X405" s="111">
        <f t="shared" si="534"/>
        <v>0</v>
      </c>
      <c r="Y405" s="112">
        <f t="shared" si="534"/>
        <v>251.62701300000001</v>
      </c>
      <c r="Z405" s="113">
        <f t="shared" si="534"/>
        <v>251.62701300000001</v>
      </c>
      <c r="AA405" s="111"/>
      <c r="AB405" s="112"/>
      <c r="AC405" s="113"/>
      <c r="AD405" s="111"/>
      <c r="AE405" s="112"/>
      <c r="AF405" s="113"/>
      <c r="AG405" s="111"/>
      <c r="AH405" s="112"/>
      <c r="AI405" s="112"/>
      <c r="AJ405" s="118" t="s">
        <v>268</v>
      </c>
    </row>
    <row r="406" spans="1:36" outlineLevel="3" x14ac:dyDescent="0.25">
      <c r="A406" s="102" t="s">
        <v>118</v>
      </c>
      <c r="C406" s="10">
        <v>1491.62</v>
      </c>
      <c r="N406" s="10">
        <f>D406</f>
        <v>0</v>
      </c>
      <c r="O406" s="10">
        <f>SUM(B406:M406)</f>
        <v>1491.62</v>
      </c>
      <c r="P406" s="129"/>
      <c r="Q406" s="130">
        <v>0</v>
      </c>
      <c r="R406" s="90">
        <f>IF(LEFT(AJ406,6)="Direct",N406,0)</f>
        <v>0</v>
      </c>
      <c r="S406" s="91">
        <f>N406-R406</f>
        <v>0</v>
      </c>
      <c r="T406" s="92">
        <f>R406+S406</f>
        <v>0</v>
      </c>
      <c r="U406" s="90">
        <f>IF(LEFT(AJ406,9)="direct-wa", N406,0)</f>
        <v>0</v>
      </c>
      <c r="V406" s="91">
        <f>IF(AJ406="direct-wa",0,N406*Q406)</f>
        <v>0</v>
      </c>
      <c r="W406" s="92">
        <f>U406+V406</f>
        <v>0</v>
      </c>
      <c r="X406" s="90">
        <f>IF(LEFT(AJ406,9)="direct-or",N406,0)</f>
        <v>0</v>
      </c>
      <c r="Y406" s="91">
        <f>S406-V406</f>
        <v>0</v>
      </c>
      <c r="Z406" s="92">
        <f>X406+Y406</f>
        <v>0</v>
      </c>
      <c r="AA406" s="90">
        <f>IF(LEFT(AJ406,6)="Direct",O406,0)</f>
        <v>1491.62</v>
      </c>
      <c r="AB406" s="91">
        <f>O406-AA406</f>
        <v>0</v>
      </c>
      <c r="AC406" s="92">
        <f>AA406+AB406</f>
        <v>1491.62</v>
      </c>
      <c r="AD406" s="90">
        <f>IF(LEFT(AJ406,9)="direct-wa", O406,0)</f>
        <v>0</v>
      </c>
      <c r="AE406" s="91">
        <f>IF(AJ406="direct-wa",0,O406*Q406)</f>
        <v>0</v>
      </c>
      <c r="AF406" s="92">
        <f>AD406+AE406</f>
        <v>0</v>
      </c>
      <c r="AG406" s="90">
        <f>IF(LEFT(AJ406,9)="direct-or",O406,0)</f>
        <v>1491.62</v>
      </c>
      <c r="AH406" s="91">
        <f>AB406-AE406</f>
        <v>0</v>
      </c>
      <c r="AI406" s="91">
        <f>AG406+AH406</f>
        <v>1491.62</v>
      </c>
      <c r="AJ406" s="7" t="s">
        <v>67</v>
      </c>
    </row>
    <row r="407" spans="1:36" outlineLevel="2" x14ac:dyDescent="0.25">
      <c r="A407" s="102"/>
      <c r="B407" s="108"/>
      <c r="C407" s="108"/>
      <c r="D407" s="108"/>
      <c r="E407" s="101"/>
      <c r="F407" s="101"/>
      <c r="G407" s="101"/>
      <c r="H407" s="101"/>
      <c r="I407" s="101"/>
      <c r="J407" s="101"/>
      <c r="K407" s="101"/>
      <c r="L407" s="101"/>
      <c r="M407" s="101"/>
      <c r="N407" s="108"/>
      <c r="O407" s="108"/>
      <c r="P407" s="129"/>
      <c r="Q407" s="130"/>
      <c r="R407" s="111">
        <f t="shared" ref="R407:Z407" si="535">SUBTOTAL(9,R406:R406)</f>
        <v>0</v>
      </c>
      <c r="S407" s="112">
        <f t="shared" si="535"/>
        <v>0</v>
      </c>
      <c r="T407" s="113">
        <f t="shared" si="535"/>
        <v>0</v>
      </c>
      <c r="U407" s="111">
        <f t="shared" si="535"/>
        <v>0</v>
      </c>
      <c r="V407" s="112">
        <f t="shared" si="535"/>
        <v>0</v>
      </c>
      <c r="W407" s="113">
        <f t="shared" si="535"/>
        <v>0</v>
      </c>
      <c r="X407" s="111">
        <f t="shared" si="535"/>
        <v>0</v>
      </c>
      <c r="Y407" s="112">
        <f t="shared" si="535"/>
        <v>0</v>
      </c>
      <c r="Z407" s="113">
        <f t="shared" si="535"/>
        <v>0</v>
      </c>
      <c r="AA407" s="111"/>
      <c r="AB407" s="112"/>
      <c r="AC407" s="113"/>
      <c r="AD407" s="111"/>
      <c r="AE407" s="112"/>
      <c r="AF407" s="113"/>
      <c r="AG407" s="111"/>
      <c r="AH407" s="112"/>
      <c r="AI407" s="112"/>
      <c r="AJ407" s="118" t="s">
        <v>276</v>
      </c>
    </row>
    <row r="408" spans="1:36" outlineLevel="3" x14ac:dyDescent="0.25">
      <c r="A408" s="102" t="s">
        <v>118</v>
      </c>
      <c r="B408" s="10">
        <v>10258.33</v>
      </c>
      <c r="C408" s="10">
        <v>8869.36</v>
      </c>
      <c r="D408" s="10">
        <v>7281.63</v>
      </c>
      <c r="N408" s="10">
        <f>D408</f>
        <v>7281.63</v>
      </c>
      <c r="O408" s="10">
        <f>SUM(B408:M408)</f>
        <v>26409.320000000003</v>
      </c>
      <c r="P408" s="129"/>
      <c r="Q408" s="130">
        <v>7.9699999999999993E-2</v>
      </c>
      <c r="R408" s="90">
        <f>IF(LEFT(AJ408,6)="Direct",N408,0)</f>
        <v>0</v>
      </c>
      <c r="S408" s="91">
        <f>N408-R408</f>
        <v>7281.63</v>
      </c>
      <c r="T408" s="92">
        <f>R408+S408</f>
        <v>7281.63</v>
      </c>
      <c r="U408" s="90">
        <f>IF(LEFT(AJ408,9)="direct-wa", N408,0)</f>
        <v>0</v>
      </c>
      <c r="V408" s="91">
        <f>IF(AJ408="direct-wa",0,N408*Q408)</f>
        <v>580.345911</v>
      </c>
      <c r="W408" s="92">
        <f>U408+V408</f>
        <v>580.345911</v>
      </c>
      <c r="X408" s="90">
        <f>IF(LEFT(AJ408,9)="direct-or",N408,0)</f>
        <v>0</v>
      </c>
      <c r="Y408" s="91">
        <f>S408-V408</f>
        <v>6701.2840889999998</v>
      </c>
      <c r="Z408" s="92">
        <f>X408+Y408</f>
        <v>6701.2840889999998</v>
      </c>
      <c r="AA408" s="90">
        <f>IF(LEFT(AJ408,6)="Direct",O408,0)</f>
        <v>0</v>
      </c>
      <c r="AB408" s="91">
        <f>O408-AA408</f>
        <v>26409.320000000003</v>
      </c>
      <c r="AC408" s="92">
        <f>AA408+AB408</f>
        <v>26409.320000000003</v>
      </c>
      <c r="AD408" s="90">
        <f>IF(LEFT(AJ408,9)="direct-wa", O408,0)</f>
        <v>0</v>
      </c>
      <c r="AE408" s="91">
        <f>IF(AJ408="direct-wa",0,O408*Q408)</f>
        <v>2104.8228039999999</v>
      </c>
      <c r="AF408" s="92">
        <f>AD408+AE408</f>
        <v>2104.8228039999999</v>
      </c>
      <c r="AG408" s="90">
        <f>IF(LEFT(AJ408,9)="direct-or",O408,0)</f>
        <v>0</v>
      </c>
      <c r="AH408" s="91">
        <f>AB408-AE408</f>
        <v>24304.497196000004</v>
      </c>
      <c r="AI408" s="91">
        <f>AG408+AH408</f>
        <v>24304.497196000004</v>
      </c>
      <c r="AJ408" s="7" t="s">
        <v>48</v>
      </c>
    </row>
    <row r="409" spans="1:36" outlineLevel="3" x14ac:dyDescent="0.25">
      <c r="A409" s="102" t="s">
        <v>118</v>
      </c>
      <c r="B409" s="10">
        <v>8410.49</v>
      </c>
      <c r="C409" s="10">
        <v>3989</v>
      </c>
      <c r="D409" s="10">
        <v>21590.67</v>
      </c>
      <c r="N409" s="10">
        <f>D409</f>
        <v>21590.67</v>
      </c>
      <c r="O409" s="10">
        <f>SUM(B409:M409)</f>
        <v>33990.159999999996</v>
      </c>
      <c r="P409" s="129"/>
      <c r="Q409" s="130">
        <v>7.9699999999999993E-2</v>
      </c>
      <c r="R409" s="90">
        <f>IF(LEFT(AJ409,6)="Direct",N409,0)</f>
        <v>0</v>
      </c>
      <c r="S409" s="91">
        <f>N409-R409</f>
        <v>21590.67</v>
      </c>
      <c r="T409" s="92">
        <f>R409+S409</f>
        <v>21590.67</v>
      </c>
      <c r="U409" s="90">
        <f>IF(LEFT(AJ409,9)="direct-wa", N409,0)</f>
        <v>0</v>
      </c>
      <c r="V409" s="91">
        <f>IF(AJ409="direct-wa",0,N409*Q409)</f>
        <v>1720.7763989999996</v>
      </c>
      <c r="W409" s="92">
        <f>U409+V409</f>
        <v>1720.7763989999996</v>
      </c>
      <c r="X409" s="90">
        <f>IF(LEFT(AJ409,9)="direct-or",N409,0)</f>
        <v>0</v>
      </c>
      <c r="Y409" s="91">
        <f>S409-V409</f>
        <v>19869.893601</v>
      </c>
      <c r="Z409" s="92">
        <f>X409+Y409</f>
        <v>19869.893601</v>
      </c>
      <c r="AA409" s="90">
        <f>IF(LEFT(AJ409,6)="Direct",O409,0)</f>
        <v>0</v>
      </c>
      <c r="AB409" s="91">
        <f>O409-AA409</f>
        <v>33990.159999999996</v>
      </c>
      <c r="AC409" s="92">
        <f>AA409+AB409</f>
        <v>33990.159999999996</v>
      </c>
      <c r="AD409" s="90">
        <f>IF(LEFT(AJ409,9)="direct-wa", O409,0)</f>
        <v>0</v>
      </c>
      <c r="AE409" s="91">
        <f>IF(AJ409="direct-wa",0,O409*Q409)</f>
        <v>2709.0157519999993</v>
      </c>
      <c r="AF409" s="92">
        <f>AD409+AE409</f>
        <v>2709.0157519999993</v>
      </c>
      <c r="AG409" s="90">
        <f>IF(LEFT(AJ409,9)="direct-or",O409,0)</f>
        <v>0</v>
      </c>
      <c r="AH409" s="91">
        <f>AB409-AE409</f>
        <v>31281.144247999997</v>
      </c>
      <c r="AI409" s="91">
        <f>AG409+AH409</f>
        <v>31281.144247999997</v>
      </c>
      <c r="AJ409" s="7" t="s">
        <v>50</v>
      </c>
    </row>
    <row r="410" spans="1:36" outlineLevel="2" x14ac:dyDescent="0.25">
      <c r="A410" s="102"/>
      <c r="B410" s="108"/>
      <c r="C410" s="108"/>
      <c r="D410" s="108"/>
      <c r="E410" s="101"/>
      <c r="F410" s="101"/>
      <c r="G410" s="101"/>
      <c r="H410" s="101"/>
      <c r="I410" s="101"/>
      <c r="J410" s="101"/>
      <c r="K410" s="101"/>
      <c r="L410" s="101"/>
      <c r="M410" s="101"/>
      <c r="N410" s="108"/>
      <c r="O410" s="108"/>
      <c r="P410" s="129"/>
      <c r="Q410" s="130"/>
      <c r="R410" s="111">
        <f t="shared" ref="R410:Z410" si="536">SUBTOTAL(9,R408:R409)</f>
        <v>0</v>
      </c>
      <c r="S410" s="112">
        <f t="shared" si="536"/>
        <v>28872.3</v>
      </c>
      <c r="T410" s="113">
        <f t="shared" si="536"/>
        <v>28872.3</v>
      </c>
      <c r="U410" s="111">
        <f t="shared" si="536"/>
        <v>0</v>
      </c>
      <c r="V410" s="112">
        <f t="shared" si="536"/>
        <v>2301.1223099999997</v>
      </c>
      <c r="W410" s="113">
        <f t="shared" si="536"/>
        <v>2301.1223099999997</v>
      </c>
      <c r="X410" s="111">
        <f t="shared" si="536"/>
        <v>0</v>
      </c>
      <c r="Y410" s="112">
        <f t="shared" si="536"/>
        <v>26571.17769</v>
      </c>
      <c r="Z410" s="113">
        <f t="shared" si="536"/>
        <v>26571.17769</v>
      </c>
      <c r="AA410" s="111"/>
      <c r="AB410" s="112"/>
      <c r="AC410" s="113"/>
      <c r="AD410" s="111"/>
      <c r="AE410" s="112"/>
      <c r="AF410" s="113"/>
      <c r="AG410" s="111"/>
      <c r="AH410" s="112"/>
      <c r="AI410" s="112"/>
      <c r="AJ410" s="118" t="s">
        <v>269</v>
      </c>
    </row>
    <row r="411" spans="1:36" outlineLevel="1" x14ac:dyDescent="0.25">
      <c r="A411" s="128" t="s">
        <v>117</v>
      </c>
      <c r="B411" s="132"/>
      <c r="C411" s="132"/>
      <c r="D411" s="132"/>
      <c r="E411" s="120"/>
      <c r="F411" s="120"/>
      <c r="G411" s="120"/>
      <c r="H411" s="120"/>
      <c r="I411" s="120"/>
      <c r="J411" s="120"/>
      <c r="K411" s="120"/>
      <c r="L411" s="120"/>
      <c r="M411" s="120"/>
      <c r="N411" s="132"/>
      <c r="O411" s="132"/>
      <c r="P411" s="133"/>
      <c r="Q411" s="134"/>
      <c r="R411" s="138">
        <f t="shared" ref="R411:Z411" si="537">SUBTOTAL(9,R404:R409)</f>
        <v>0</v>
      </c>
      <c r="S411" s="132">
        <f t="shared" si="537"/>
        <v>29152.289999999997</v>
      </c>
      <c r="T411" s="139">
        <f t="shared" si="537"/>
        <v>29152.289999999997</v>
      </c>
      <c r="U411" s="138">
        <f t="shared" si="537"/>
        <v>0</v>
      </c>
      <c r="V411" s="132">
        <f t="shared" si="537"/>
        <v>2329.4852969999997</v>
      </c>
      <c r="W411" s="139">
        <f t="shared" si="537"/>
        <v>2329.4852969999997</v>
      </c>
      <c r="X411" s="138">
        <f t="shared" si="537"/>
        <v>0</v>
      </c>
      <c r="Y411" s="132">
        <f t="shared" si="537"/>
        <v>26822.804703000002</v>
      </c>
      <c r="Z411" s="139">
        <f t="shared" si="537"/>
        <v>26822.804703000002</v>
      </c>
      <c r="AA411" s="138"/>
      <c r="AB411" s="132"/>
      <c r="AC411" s="139"/>
      <c r="AD411" s="138"/>
      <c r="AE411" s="132"/>
      <c r="AF411" s="139"/>
      <c r="AG411" s="138"/>
      <c r="AH411" s="132"/>
      <c r="AI411" s="132"/>
      <c r="AJ411" s="127"/>
    </row>
    <row r="412" spans="1:36" outlineLevel="3" x14ac:dyDescent="0.25">
      <c r="A412" s="102" t="s">
        <v>120</v>
      </c>
      <c r="B412" s="10">
        <v>532.38</v>
      </c>
      <c r="C412" s="10">
        <v>889.7</v>
      </c>
      <c r="D412" s="10">
        <v>379.75</v>
      </c>
      <c r="N412" s="10">
        <f>D412</f>
        <v>379.75</v>
      </c>
      <c r="O412" s="10">
        <f>SUM(B412:M412)</f>
        <v>1801.83</v>
      </c>
      <c r="P412" s="129"/>
      <c r="Q412" s="130">
        <v>0.1013</v>
      </c>
      <c r="R412" s="90">
        <f>IF(LEFT(AJ412,6)="Direct",N412,0)</f>
        <v>0</v>
      </c>
      <c r="S412" s="91">
        <f>N412-R412</f>
        <v>379.75</v>
      </c>
      <c r="T412" s="92">
        <f>R412+S412</f>
        <v>379.75</v>
      </c>
      <c r="U412" s="90">
        <f>IF(LEFT(AJ412,9)="direct-wa", N412,0)</f>
        <v>0</v>
      </c>
      <c r="V412" s="91">
        <f>IF(AJ412="direct-wa",0,N412*Q412)</f>
        <v>38.468674999999998</v>
      </c>
      <c r="W412" s="92">
        <f>U412+V412</f>
        <v>38.468674999999998</v>
      </c>
      <c r="X412" s="90">
        <f>IF(LEFT(AJ412,9)="direct-or",N412,0)</f>
        <v>0</v>
      </c>
      <c r="Y412" s="91">
        <f>S412-V412</f>
        <v>341.28132499999998</v>
      </c>
      <c r="Z412" s="92">
        <f>X412+Y412</f>
        <v>341.28132499999998</v>
      </c>
      <c r="AA412" s="90">
        <f>IF(LEFT(AJ412,6)="Direct",O412,0)</f>
        <v>0</v>
      </c>
      <c r="AB412" s="91">
        <f>O412-AA412</f>
        <v>1801.83</v>
      </c>
      <c r="AC412" s="92">
        <f>AA412+AB412</f>
        <v>1801.83</v>
      </c>
      <c r="AD412" s="90">
        <f>IF(LEFT(AJ412,9)="direct-wa", O412,0)</f>
        <v>0</v>
      </c>
      <c r="AE412" s="91">
        <f>IF(AJ412="direct-wa",0,O412*Q412)</f>
        <v>182.52537899999999</v>
      </c>
      <c r="AF412" s="92">
        <f>AD412+AE412</f>
        <v>182.52537899999999</v>
      </c>
      <c r="AG412" s="90">
        <f>IF(LEFT(AJ412,9)="direct-or",O412,0)</f>
        <v>0</v>
      </c>
      <c r="AH412" s="91">
        <f>AB412-AE412</f>
        <v>1619.304621</v>
      </c>
      <c r="AI412" s="91">
        <f>AG412+AH412</f>
        <v>1619.304621</v>
      </c>
      <c r="AJ412" s="7" t="s">
        <v>52</v>
      </c>
    </row>
    <row r="413" spans="1:36" outlineLevel="3" x14ac:dyDescent="0.25">
      <c r="A413" s="102" t="s">
        <v>120</v>
      </c>
      <c r="C413" s="10">
        <v>750.2</v>
      </c>
      <c r="N413" s="10">
        <f>D413</f>
        <v>0</v>
      </c>
      <c r="O413" s="10">
        <f>SUM(B413:M413)</f>
        <v>750.2</v>
      </c>
      <c r="P413" s="129"/>
      <c r="Q413" s="130">
        <v>0.1013</v>
      </c>
      <c r="R413" s="90">
        <f>IF(LEFT(AJ413,6)="Direct",N413,0)</f>
        <v>0</v>
      </c>
      <c r="S413" s="91">
        <f>N413-R413</f>
        <v>0</v>
      </c>
      <c r="T413" s="92">
        <f>R413+S413</f>
        <v>0</v>
      </c>
      <c r="U413" s="90">
        <f>IF(LEFT(AJ413,9)="direct-wa", N413,0)</f>
        <v>0</v>
      </c>
      <c r="V413" s="91">
        <f>IF(AJ413="direct-wa",0,N413*Q413)</f>
        <v>0</v>
      </c>
      <c r="W413" s="92">
        <f>U413+V413</f>
        <v>0</v>
      </c>
      <c r="X413" s="90">
        <f>IF(LEFT(AJ413,9)="direct-or",N413,0)</f>
        <v>0</v>
      </c>
      <c r="Y413" s="91">
        <f>S413-V413</f>
        <v>0</v>
      </c>
      <c r="Z413" s="92">
        <f>X413+Y413</f>
        <v>0</v>
      </c>
      <c r="AA413" s="90">
        <f>IF(LEFT(AJ413,6)="Direct",O413,0)</f>
        <v>0</v>
      </c>
      <c r="AB413" s="91">
        <f>O413-AA413</f>
        <v>750.2</v>
      </c>
      <c r="AC413" s="92">
        <f>AA413+AB413</f>
        <v>750.2</v>
      </c>
      <c r="AD413" s="90">
        <f>IF(LEFT(AJ413,9)="direct-wa", O413,0)</f>
        <v>0</v>
      </c>
      <c r="AE413" s="91">
        <f>IF(AJ413="direct-wa",0,O413*Q413)</f>
        <v>75.995260000000002</v>
      </c>
      <c r="AF413" s="92">
        <f>AD413+AE413</f>
        <v>75.995260000000002</v>
      </c>
      <c r="AG413" s="90">
        <f>IF(LEFT(AJ413,9)="direct-or",O413,0)</f>
        <v>0</v>
      </c>
      <c r="AH413" s="91">
        <f>AB413-AE413</f>
        <v>674.20474000000002</v>
      </c>
      <c r="AI413" s="91">
        <f>AG413+AH413</f>
        <v>674.20474000000002</v>
      </c>
      <c r="AJ413" s="7" t="s">
        <v>52</v>
      </c>
    </row>
    <row r="414" spans="1:36" outlineLevel="3" x14ac:dyDescent="0.25">
      <c r="A414" s="102" t="s">
        <v>120</v>
      </c>
      <c r="B414" s="10">
        <v>565.91</v>
      </c>
      <c r="N414" s="10">
        <f>D414</f>
        <v>0</v>
      </c>
      <c r="O414" s="10">
        <f>SUM(B414:M414)</f>
        <v>565.91</v>
      </c>
      <c r="P414" s="129"/>
      <c r="Q414" s="130">
        <v>0.1013</v>
      </c>
      <c r="R414" s="90">
        <f>IF(LEFT(AJ414,6)="Direct",N414,0)</f>
        <v>0</v>
      </c>
      <c r="S414" s="91">
        <f>N414-R414</f>
        <v>0</v>
      </c>
      <c r="T414" s="92">
        <f>R414+S414</f>
        <v>0</v>
      </c>
      <c r="U414" s="90">
        <f>IF(LEFT(AJ414,9)="direct-wa", N414,0)</f>
        <v>0</v>
      </c>
      <c r="V414" s="91">
        <f>IF(AJ414="direct-wa",0,N414*Q414)</f>
        <v>0</v>
      </c>
      <c r="W414" s="92">
        <f>U414+V414</f>
        <v>0</v>
      </c>
      <c r="X414" s="90">
        <f>IF(LEFT(AJ414,9)="direct-or",N414,0)</f>
        <v>0</v>
      </c>
      <c r="Y414" s="91">
        <f>S414-V414</f>
        <v>0</v>
      </c>
      <c r="Z414" s="92">
        <f>X414+Y414</f>
        <v>0</v>
      </c>
      <c r="AA414" s="90">
        <f>IF(LEFT(AJ414,6)="Direct",O414,0)</f>
        <v>0</v>
      </c>
      <c r="AB414" s="91">
        <f>O414-AA414</f>
        <v>565.91</v>
      </c>
      <c r="AC414" s="92">
        <f>AA414+AB414</f>
        <v>565.91</v>
      </c>
      <c r="AD414" s="90">
        <f>IF(LEFT(AJ414,9)="direct-wa", O414,0)</f>
        <v>0</v>
      </c>
      <c r="AE414" s="91">
        <f>IF(AJ414="direct-wa",0,O414*Q414)</f>
        <v>57.326682999999996</v>
      </c>
      <c r="AF414" s="92">
        <f>AD414+AE414</f>
        <v>57.326682999999996</v>
      </c>
      <c r="AG414" s="90">
        <f>IF(LEFT(AJ414,9)="direct-or",O414,0)</f>
        <v>0</v>
      </c>
      <c r="AH414" s="91">
        <f>AB414-AE414</f>
        <v>508.58331699999997</v>
      </c>
      <c r="AI414" s="91">
        <f>AG414+AH414</f>
        <v>508.58331699999997</v>
      </c>
      <c r="AJ414" s="7" t="s">
        <v>52</v>
      </c>
    </row>
    <row r="415" spans="1:36" outlineLevel="2" x14ac:dyDescent="0.25">
      <c r="A415" s="102"/>
      <c r="B415" s="108"/>
      <c r="C415" s="108"/>
      <c r="D415" s="108"/>
      <c r="E415" s="101"/>
      <c r="F415" s="101"/>
      <c r="G415" s="101"/>
      <c r="H415" s="101"/>
      <c r="I415" s="101"/>
      <c r="J415" s="101"/>
      <c r="K415" s="101"/>
      <c r="L415" s="101"/>
      <c r="M415" s="101"/>
      <c r="N415" s="108"/>
      <c r="O415" s="108"/>
      <c r="P415" s="129"/>
      <c r="Q415" s="130"/>
      <c r="R415" s="111">
        <f t="shared" ref="R415:Z415" si="538">SUBTOTAL(9,R412:R414)</f>
        <v>0</v>
      </c>
      <c r="S415" s="112">
        <f t="shared" si="538"/>
        <v>379.75</v>
      </c>
      <c r="T415" s="113">
        <f t="shared" si="538"/>
        <v>379.75</v>
      </c>
      <c r="U415" s="111">
        <f t="shared" si="538"/>
        <v>0</v>
      </c>
      <c r="V415" s="112">
        <f t="shared" si="538"/>
        <v>38.468674999999998</v>
      </c>
      <c r="W415" s="113">
        <f t="shared" si="538"/>
        <v>38.468674999999998</v>
      </c>
      <c r="X415" s="111">
        <f t="shared" si="538"/>
        <v>0</v>
      </c>
      <c r="Y415" s="112">
        <f t="shared" si="538"/>
        <v>341.28132499999998</v>
      </c>
      <c r="Z415" s="113">
        <f t="shared" si="538"/>
        <v>341.28132499999998</v>
      </c>
      <c r="AA415" s="111"/>
      <c r="AB415" s="112"/>
      <c r="AC415" s="113"/>
      <c r="AD415" s="111"/>
      <c r="AE415" s="112"/>
      <c r="AF415" s="113"/>
      <c r="AG415" s="111"/>
      <c r="AH415" s="112"/>
      <c r="AI415" s="112"/>
      <c r="AJ415" s="118" t="s">
        <v>268</v>
      </c>
    </row>
    <row r="416" spans="1:36" outlineLevel="3" x14ac:dyDescent="0.25">
      <c r="A416" s="102" t="s">
        <v>120</v>
      </c>
      <c r="B416" s="10">
        <v>800</v>
      </c>
      <c r="C416" s="10">
        <v>1742.84</v>
      </c>
      <c r="D416" s="10">
        <v>12274.95</v>
      </c>
      <c r="N416" s="10">
        <f>D416</f>
        <v>12274.95</v>
      </c>
      <c r="O416" s="10">
        <f>SUM(B416:M416)</f>
        <v>14817.79</v>
      </c>
      <c r="P416" s="129"/>
      <c r="Q416" s="130">
        <v>0.1086</v>
      </c>
      <c r="R416" s="90">
        <f>IF(LEFT(AJ416,6)="Direct",N416,0)</f>
        <v>0</v>
      </c>
      <c r="S416" s="91">
        <f>N416-R416</f>
        <v>12274.95</v>
      </c>
      <c r="T416" s="92">
        <f>R416+S416</f>
        <v>12274.95</v>
      </c>
      <c r="U416" s="90">
        <f>IF(LEFT(AJ416,9)="direct-wa", N416,0)</f>
        <v>0</v>
      </c>
      <c r="V416" s="91">
        <f>IF(AJ416="direct-wa",0,N416*Q416)</f>
        <v>1333.0595700000001</v>
      </c>
      <c r="W416" s="92">
        <f>U416+V416</f>
        <v>1333.0595700000001</v>
      </c>
      <c r="X416" s="90">
        <f>IF(LEFT(AJ416,9)="direct-or",N416,0)</f>
        <v>0</v>
      </c>
      <c r="Y416" s="91">
        <f>S416-V416</f>
        <v>10941.890430000001</v>
      </c>
      <c r="Z416" s="92">
        <f>X416+Y416</f>
        <v>10941.890430000001</v>
      </c>
      <c r="AA416" s="90">
        <f>IF(LEFT(AJ416,6)="Direct",O416,0)</f>
        <v>0</v>
      </c>
      <c r="AB416" s="91">
        <f>O416-AA416</f>
        <v>14817.79</v>
      </c>
      <c r="AC416" s="92">
        <f>AA416+AB416</f>
        <v>14817.79</v>
      </c>
      <c r="AD416" s="90">
        <f>IF(LEFT(AJ416,9)="direct-wa", O416,0)</f>
        <v>0</v>
      </c>
      <c r="AE416" s="91">
        <f>IF(AJ416="direct-wa",0,O416*Q416)</f>
        <v>1609.2119940000002</v>
      </c>
      <c r="AF416" s="92">
        <f>AD416+AE416</f>
        <v>1609.2119940000002</v>
      </c>
      <c r="AG416" s="90">
        <f>IF(LEFT(AJ416,9)="direct-or",O416,0)</f>
        <v>0</v>
      </c>
      <c r="AH416" s="91">
        <f>AB416-AE416</f>
        <v>13208.578006</v>
      </c>
      <c r="AI416" s="91">
        <f>AG416+AH416</f>
        <v>13208.578006</v>
      </c>
      <c r="AJ416" s="7" t="s">
        <v>64</v>
      </c>
    </row>
    <row r="417" spans="1:36" outlineLevel="3" x14ac:dyDescent="0.25">
      <c r="A417" s="102" t="s">
        <v>120</v>
      </c>
      <c r="B417" s="10">
        <v>1350.57</v>
      </c>
      <c r="C417" s="10">
        <v>419.79</v>
      </c>
      <c r="D417" s="10">
        <v>563.79999999999995</v>
      </c>
      <c r="N417" s="10">
        <f>D417</f>
        <v>563.79999999999995</v>
      </c>
      <c r="O417" s="10">
        <f>SUM(B417:M417)</f>
        <v>2334.16</v>
      </c>
      <c r="P417" s="129"/>
      <c r="Q417" s="130">
        <v>0.1086</v>
      </c>
      <c r="R417" s="90">
        <f>IF(LEFT(AJ417,6)="Direct",N417,0)</f>
        <v>0</v>
      </c>
      <c r="S417" s="91">
        <f>N417-R417</f>
        <v>563.79999999999995</v>
      </c>
      <c r="T417" s="92">
        <f>R417+S417</f>
        <v>563.79999999999995</v>
      </c>
      <c r="U417" s="90">
        <f>IF(LEFT(AJ417,9)="direct-wa", N417,0)</f>
        <v>0</v>
      </c>
      <c r="V417" s="91">
        <f>IF(AJ417="direct-wa",0,N417*Q417)</f>
        <v>61.228679999999997</v>
      </c>
      <c r="W417" s="92">
        <f>U417+V417</f>
        <v>61.228679999999997</v>
      </c>
      <c r="X417" s="90">
        <f>IF(LEFT(AJ417,9)="direct-or",N417,0)</f>
        <v>0</v>
      </c>
      <c r="Y417" s="91">
        <f>S417-V417</f>
        <v>502.57131999999996</v>
      </c>
      <c r="Z417" s="92">
        <f>X417+Y417</f>
        <v>502.57131999999996</v>
      </c>
      <c r="AA417" s="90">
        <f>IF(LEFT(AJ417,6)="Direct",O417,0)</f>
        <v>0</v>
      </c>
      <c r="AB417" s="91">
        <f>O417-AA417</f>
        <v>2334.16</v>
      </c>
      <c r="AC417" s="92">
        <f>AA417+AB417</f>
        <v>2334.16</v>
      </c>
      <c r="AD417" s="90">
        <f>IF(LEFT(AJ417,9)="direct-wa", O417,0)</f>
        <v>0</v>
      </c>
      <c r="AE417" s="91">
        <f>IF(AJ417="direct-wa",0,O417*Q417)</f>
        <v>253.48977599999998</v>
      </c>
      <c r="AF417" s="92">
        <f>AD417+AE417</f>
        <v>253.48977599999998</v>
      </c>
      <c r="AG417" s="90">
        <f>IF(LEFT(AJ417,9)="direct-or",O417,0)</f>
        <v>0</v>
      </c>
      <c r="AH417" s="91">
        <f>AB417-AE417</f>
        <v>2080.670224</v>
      </c>
      <c r="AI417" s="91">
        <f>AG417+AH417</f>
        <v>2080.670224</v>
      </c>
      <c r="AJ417" s="7" t="s">
        <v>64</v>
      </c>
    </row>
    <row r="418" spans="1:36" outlineLevel="2" x14ac:dyDescent="0.25">
      <c r="A418" s="102"/>
      <c r="B418" s="108"/>
      <c r="C418" s="108"/>
      <c r="D418" s="108"/>
      <c r="E418" s="101"/>
      <c r="F418" s="101"/>
      <c r="G418" s="101"/>
      <c r="H418" s="101"/>
      <c r="I418" s="101"/>
      <c r="J418" s="101"/>
      <c r="K418" s="101"/>
      <c r="L418" s="101"/>
      <c r="M418" s="101"/>
      <c r="N418" s="108"/>
      <c r="O418" s="108"/>
      <c r="P418" s="129"/>
      <c r="Q418" s="130"/>
      <c r="R418" s="111">
        <f t="shared" ref="R418:Z418" si="539">SUBTOTAL(9,R416:R417)</f>
        <v>0</v>
      </c>
      <c r="S418" s="112">
        <f t="shared" si="539"/>
        <v>12838.75</v>
      </c>
      <c r="T418" s="113">
        <f t="shared" si="539"/>
        <v>12838.75</v>
      </c>
      <c r="U418" s="111">
        <f t="shared" si="539"/>
        <v>0</v>
      </c>
      <c r="V418" s="112">
        <f t="shared" si="539"/>
        <v>1394.2882500000001</v>
      </c>
      <c r="W418" s="113">
        <f t="shared" si="539"/>
        <v>1394.2882500000001</v>
      </c>
      <c r="X418" s="111">
        <f t="shared" si="539"/>
        <v>0</v>
      </c>
      <c r="Y418" s="112">
        <f t="shared" si="539"/>
        <v>11444.46175</v>
      </c>
      <c r="Z418" s="113">
        <f t="shared" si="539"/>
        <v>11444.46175</v>
      </c>
      <c r="AA418" s="111"/>
      <c r="AB418" s="112"/>
      <c r="AC418" s="113"/>
      <c r="AD418" s="111"/>
      <c r="AE418" s="112"/>
      <c r="AF418" s="113"/>
      <c r="AG418" s="111"/>
      <c r="AH418" s="112"/>
      <c r="AI418" s="112"/>
      <c r="AJ418" s="118" t="s">
        <v>278</v>
      </c>
    </row>
    <row r="419" spans="1:36" outlineLevel="3" x14ac:dyDescent="0.25">
      <c r="A419" s="102" t="s">
        <v>120</v>
      </c>
      <c r="B419" s="10">
        <v>1811.85</v>
      </c>
      <c r="C419" s="10">
        <v>534.48</v>
      </c>
      <c r="D419" s="10">
        <v>541.52</v>
      </c>
      <c r="N419" s="10">
        <f>D419</f>
        <v>541.52</v>
      </c>
      <c r="O419" s="10">
        <f>SUM(B419:M419)</f>
        <v>2887.85</v>
      </c>
      <c r="P419" s="129"/>
      <c r="Q419" s="130">
        <v>0</v>
      </c>
      <c r="R419" s="90">
        <f>IF(LEFT(AJ419,6)="Direct",N419,0)</f>
        <v>541.52</v>
      </c>
      <c r="S419" s="91">
        <f>N419-R419</f>
        <v>0</v>
      </c>
      <c r="T419" s="92">
        <f>R419+S419</f>
        <v>541.52</v>
      </c>
      <c r="U419" s="90">
        <f>IF(LEFT(AJ419,9)="direct-wa", N419,0)</f>
        <v>0</v>
      </c>
      <c r="V419" s="91">
        <f>IF(AJ419="direct-wa",0,N419*Q419)</f>
        <v>0</v>
      </c>
      <c r="W419" s="92">
        <f>U419+V419</f>
        <v>0</v>
      </c>
      <c r="X419" s="90">
        <f>IF(LEFT(AJ419,9)="direct-or",N419,0)</f>
        <v>541.52</v>
      </c>
      <c r="Y419" s="91">
        <f>S419-V419</f>
        <v>0</v>
      </c>
      <c r="Z419" s="92">
        <f>X419+Y419</f>
        <v>541.52</v>
      </c>
      <c r="AA419" s="90">
        <f>IF(LEFT(AJ419,6)="Direct",O419,0)</f>
        <v>2887.85</v>
      </c>
      <c r="AB419" s="91">
        <f>O419-AA419</f>
        <v>0</v>
      </c>
      <c r="AC419" s="92">
        <f>AA419+AB419</f>
        <v>2887.85</v>
      </c>
      <c r="AD419" s="90">
        <f>IF(LEFT(AJ419,9)="direct-wa", O419,0)</f>
        <v>0</v>
      </c>
      <c r="AE419" s="91">
        <f>IF(AJ419="direct-wa",0,O419*Q419)</f>
        <v>0</v>
      </c>
      <c r="AF419" s="92">
        <f>AD419+AE419</f>
        <v>0</v>
      </c>
      <c r="AG419" s="90">
        <f>IF(LEFT(AJ419,9)="direct-or",O419,0)</f>
        <v>2887.85</v>
      </c>
      <c r="AH419" s="91">
        <f>AB419-AE419</f>
        <v>0</v>
      </c>
      <c r="AI419" s="91">
        <f>AG419+AH419</f>
        <v>2887.85</v>
      </c>
      <c r="AJ419" s="7" t="s">
        <v>61</v>
      </c>
    </row>
    <row r="420" spans="1:36" outlineLevel="3" x14ac:dyDescent="0.25">
      <c r="A420" s="102" t="s">
        <v>120</v>
      </c>
      <c r="B420" s="10">
        <v>11416.86</v>
      </c>
      <c r="C420" s="10">
        <v>601.29</v>
      </c>
      <c r="D420" s="10">
        <v>5862.83</v>
      </c>
      <c r="N420" s="10">
        <f>D420</f>
        <v>5862.83</v>
      </c>
      <c r="O420" s="10">
        <f>SUM(B420:M420)</f>
        <v>17880.980000000003</v>
      </c>
      <c r="P420" s="129"/>
      <c r="Q420" s="130">
        <v>0</v>
      </c>
      <c r="R420" s="90">
        <f>IF(LEFT(AJ420,6)="Direct",N420,0)</f>
        <v>5862.83</v>
      </c>
      <c r="S420" s="91">
        <f>N420-R420</f>
        <v>0</v>
      </c>
      <c r="T420" s="92">
        <f>R420+S420</f>
        <v>5862.83</v>
      </c>
      <c r="U420" s="90">
        <f>IF(LEFT(AJ420,9)="direct-wa", N420,0)</f>
        <v>0</v>
      </c>
      <c r="V420" s="91">
        <f>IF(AJ420="direct-wa",0,N420*Q420)</f>
        <v>0</v>
      </c>
      <c r="W420" s="92">
        <f>U420+V420</f>
        <v>0</v>
      </c>
      <c r="X420" s="90">
        <f>IF(LEFT(AJ420,9)="direct-or",N420,0)</f>
        <v>5862.83</v>
      </c>
      <c r="Y420" s="91">
        <f>S420-V420</f>
        <v>0</v>
      </c>
      <c r="Z420" s="92">
        <f>X420+Y420</f>
        <v>5862.83</v>
      </c>
      <c r="AA420" s="90">
        <f>IF(LEFT(AJ420,6)="Direct",O420,0)</f>
        <v>17880.980000000003</v>
      </c>
      <c r="AB420" s="91">
        <f>O420-AA420</f>
        <v>0</v>
      </c>
      <c r="AC420" s="92">
        <f>AA420+AB420</f>
        <v>17880.980000000003</v>
      </c>
      <c r="AD420" s="90">
        <f>IF(LEFT(AJ420,9)="direct-wa", O420,0)</f>
        <v>0</v>
      </c>
      <c r="AE420" s="91">
        <f>IF(AJ420="direct-wa",0,O420*Q420)</f>
        <v>0</v>
      </c>
      <c r="AF420" s="92">
        <f>AD420+AE420</f>
        <v>0</v>
      </c>
      <c r="AG420" s="90">
        <f>IF(LEFT(AJ420,9)="direct-or",O420,0)</f>
        <v>17880.980000000003</v>
      </c>
      <c r="AH420" s="91">
        <f>AB420-AE420</f>
        <v>0</v>
      </c>
      <c r="AI420" s="91">
        <f>AG420+AH420</f>
        <v>17880.980000000003</v>
      </c>
      <c r="AJ420" s="7" t="s">
        <v>61</v>
      </c>
    </row>
    <row r="421" spans="1:36" outlineLevel="3" x14ac:dyDescent="0.25">
      <c r="A421" s="102" t="s">
        <v>120</v>
      </c>
      <c r="B421" s="10">
        <v>2913.48</v>
      </c>
      <c r="C421" s="10">
        <v>855.14</v>
      </c>
      <c r="D421" s="10">
        <v>1409.27</v>
      </c>
      <c r="N421" s="10">
        <f>D421</f>
        <v>1409.27</v>
      </c>
      <c r="O421" s="10">
        <f>SUM(B421:M421)</f>
        <v>5177.8899999999994</v>
      </c>
      <c r="P421" s="129"/>
      <c r="Q421" s="130">
        <v>0</v>
      </c>
      <c r="R421" s="90">
        <f>IF(LEFT(AJ421,6)="Direct",N421,0)</f>
        <v>1409.27</v>
      </c>
      <c r="S421" s="91">
        <f>N421-R421</f>
        <v>0</v>
      </c>
      <c r="T421" s="92">
        <f>R421+S421</f>
        <v>1409.27</v>
      </c>
      <c r="U421" s="90">
        <f>IF(LEFT(AJ421,9)="direct-wa", N421,0)</f>
        <v>0</v>
      </c>
      <c r="V421" s="91">
        <f>IF(AJ421="direct-wa",0,N421*Q421)</f>
        <v>0</v>
      </c>
      <c r="W421" s="92">
        <f>U421+V421</f>
        <v>0</v>
      </c>
      <c r="X421" s="90">
        <f>IF(LEFT(AJ421,9)="direct-or",N421,0)</f>
        <v>1409.27</v>
      </c>
      <c r="Y421" s="91">
        <f>S421-V421</f>
        <v>0</v>
      </c>
      <c r="Z421" s="92">
        <f>X421+Y421</f>
        <v>1409.27</v>
      </c>
      <c r="AA421" s="90">
        <f>IF(LEFT(AJ421,6)="Direct",O421,0)</f>
        <v>5177.8899999999994</v>
      </c>
      <c r="AB421" s="91">
        <f>O421-AA421</f>
        <v>0</v>
      </c>
      <c r="AC421" s="92">
        <f>AA421+AB421</f>
        <v>5177.8899999999994</v>
      </c>
      <c r="AD421" s="90">
        <f>IF(LEFT(AJ421,9)="direct-wa", O421,0)</f>
        <v>0</v>
      </c>
      <c r="AE421" s="91">
        <f>IF(AJ421="direct-wa",0,O421*Q421)</f>
        <v>0</v>
      </c>
      <c r="AF421" s="92">
        <f>AD421+AE421</f>
        <v>0</v>
      </c>
      <c r="AG421" s="90">
        <f>IF(LEFT(AJ421,9)="direct-or",O421,0)</f>
        <v>5177.8899999999994</v>
      </c>
      <c r="AH421" s="91">
        <f>AB421-AE421</f>
        <v>0</v>
      </c>
      <c r="AI421" s="91">
        <f>AG421+AH421</f>
        <v>5177.8899999999994</v>
      </c>
      <c r="AJ421" s="7" t="s">
        <v>61</v>
      </c>
    </row>
    <row r="422" spans="1:36" outlineLevel="3" x14ac:dyDescent="0.25">
      <c r="A422" s="102" t="s">
        <v>120</v>
      </c>
      <c r="B422" s="10">
        <v>16430.810000000001</v>
      </c>
      <c r="C422" s="10">
        <v>36998.660000000003</v>
      </c>
      <c r="D422" s="10">
        <v>18224.419999999998</v>
      </c>
      <c r="N422" s="10">
        <f>D422</f>
        <v>18224.419999999998</v>
      </c>
      <c r="O422" s="10">
        <f>SUM(B422:M422)</f>
        <v>71653.89</v>
      </c>
      <c r="P422" s="129"/>
      <c r="Q422" s="130">
        <v>0</v>
      </c>
      <c r="R422" s="90">
        <f>IF(LEFT(AJ422,6)="Direct",N422,0)</f>
        <v>18224.419999999998</v>
      </c>
      <c r="S422" s="91">
        <f>N422-R422</f>
        <v>0</v>
      </c>
      <c r="T422" s="92">
        <f>R422+S422</f>
        <v>18224.419999999998</v>
      </c>
      <c r="U422" s="90">
        <f>IF(LEFT(AJ422,9)="direct-wa", N422,0)</f>
        <v>0</v>
      </c>
      <c r="V422" s="91">
        <f>IF(AJ422="direct-wa",0,N422*Q422)</f>
        <v>0</v>
      </c>
      <c r="W422" s="92">
        <f>U422+V422</f>
        <v>0</v>
      </c>
      <c r="X422" s="90">
        <f>IF(LEFT(AJ422,9)="direct-or",N422,0)</f>
        <v>18224.419999999998</v>
      </c>
      <c r="Y422" s="91">
        <f>S422-V422</f>
        <v>0</v>
      </c>
      <c r="Z422" s="92">
        <f>X422+Y422</f>
        <v>18224.419999999998</v>
      </c>
      <c r="AA422" s="90">
        <f>IF(LEFT(AJ422,6)="Direct",O422,0)</f>
        <v>71653.89</v>
      </c>
      <c r="AB422" s="91">
        <f>O422-AA422</f>
        <v>0</v>
      </c>
      <c r="AC422" s="92">
        <f>AA422+AB422</f>
        <v>71653.89</v>
      </c>
      <c r="AD422" s="90">
        <f>IF(LEFT(AJ422,9)="direct-wa", O422,0)</f>
        <v>0</v>
      </c>
      <c r="AE422" s="91">
        <f>IF(AJ422="direct-wa",0,O422*Q422)</f>
        <v>0</v>
      </c>
      <c r="AF422" s="92">
        <f>AD422+AE422</f>
        <v>0</v>
      </c>
      <c r="AG422" s="90">
        <f>IF(LEFT(AJ422,9)="direct-or",O422,0)</f>
        <v>71653.89</v>
      </c>
      <c r="AH422" s="91">
        <f>AB422-AE422</f>
        <v>0</v>
      </c>
      <c r="AI422" s="91">
        <f>AG422+AH422</f>
        <v>71653.89</v>
      </c>
      <c r="AJ422" s="7" t="s">
        <v>61</v>
      </c>
    </row>
    <row r="423" spans="1:36" outlineLevel="3" x14ac:dyDescent="0.25">
      <c r="A423" s="102" t="s">
        <v>120</v>
      </c>
      <c r="B423" s="10">
        <v>14860.59</v>
      </c>
      <c r="C423" s="10">
        <v>13216.13</v>
      </c>
      <c r="D423" s="10">
        <v>15767.26</v>
      </c>
      <c r="N423" s="10">
        <f>D423</f>
        <v>15767.26</v>
      </c>
      <c r="O423" s="10">
        <f>SUM(B423:M423)</f>
        <v>43843.98</v>
      </c>
      <c r="P423" s="129"/>
      <c r="Q423" s="130">
        <v>0</v>
      </c>
      <c r="R423" s="90">
        <f>IF(LEFT(AJ423,6)="Direct",N423,0)</f>
        <v>15767.26</v>
      </c>
      <c r="S423" s="91">
        <f>N423-R423</f>
        <v>0</v>
      </c>
      <c r="T423" s="92">
        <f>R423+S423</f>
        <v>15767.26</v>
      </c>
      <c r="U423" s="90">
        <f>IF(LEFT(AJ423,9)="direct-wa", N423,0)</f>
        <v>0</v>
      </c>
      <c r="V423" s="91">
        <f>IF(AJ423="direct-wa",0,N423*Q423)</f>
        <v>0</v>
      </c>
      <c r="W423" s="92">
        <f>U423+V423</f>
        <v>0</v>
      </c>
      <c r="X423" s="90">
        <f>IF(LEFT(AJ423,9)="direct-or",N423,0)</f>
        <v>15767.26</v>
      </c>
      <c r="Y423" s="91">
        <f>S423-V423</f>
        <v>0</v>
      </c>
      <c r="Z423" s="92">
        <f>X423+Y423</f>
        <v>15767.26</v>
      </c>
      <c r="AA423" s="90">
        <f>IF(LEFT(AJ423,6)="Direct",O423,0)</f>
        <v>43843.98</v>
      </c>
      <c r="AB423" s="91">
        <f>O423-AA423</f>
        <v>0</v>
      </c>
      <c r="AC423" s="92">
        <f>AA423+AB423</f>
        <v>43843.98</v>
      </c>
      <c r="AD423" s="90">
        <f>IF(LEFT(AJ423,9)="direct-wa", O423,0)</f>
        <v>0</v>
      </c>
      <c r="AE423" s="91">
        <f>IF(AJ423="direct-wa",0,O423*Q423)</f>
        <v>0</v>
      </c>
      <c r="AF423" s="92">
        <f>AD423+AE423</f>
        <v>0</v>
      </c>
      <c r="AG423" s="90">
        <f>IF(LEFT(AJ423,9)="direct-or",O423,0)</f>
        <v>43843.98</v>
      </c>
      <c r="AH423" s="91">
        <f>AB423-AE423</f>
        <v>0</v>
      </c>
      <c r="AI423" s="91">
        <f>AG423+AH423</f>
        <v>43843.98</v>
      </c>
      <c r="AJ423" s="7" t="s">
        <v>61</v>
      </c>
    </row>
    <row r="424" spans="1:36" outlineLevel="2" x14ac:dyDescent="0.25">
      <c r="A424" s="102"/>
      <c r="B424" s="108"/>
      <c r="C424" s="108"/>
      <c r="D424" s="108"/>
      <c r="E424" s="101"/>
      <c r="F424" s="101"/>
      <c r="G424" s="101"/>
      <c r="H424" s="101"/>
      <c r="I424" s="101"/>
      <c r="J424" s="101"/>
      <c r="K424" s="101"/>
      <c r="L424" s="101"/>
      <c r="M424" s="101"/>
      <c r="N424" s="108"/>
      <c r="O424" s="108"/>
      <c r="P424" s="129"/>
      <c r="Q424" s="130"/>
      <c r="R424" s="111">
        <f t="shared" ref="R424:Z424" si="540">SUBTOTAL(9,R419:R423)</f>
        <v>41805.300000000003</v>
      </c>
      <c r="S424" s="112">
        <f t="shared" si="540"/>
        <v>0</v>
      </c>
      <c r="T424" s="113">
        <f t="shared" si="540"/>
        <v>41805.300000000003</v>
      </c>
      <c r="U424" s="111">
        <f t="shared" si="540"/>
        <v>0</v>
      </c>
      <c r="V424" s="112">
        <f t="shared" si="540"/>
        <v>0</v>
      </c>
      <c r="W424" s="113">
        <f t="shared" si="540"/>
        <v>0</v>
      </c>
      <c r="X424" s="111">
        <f t="shared" si="540"/>
        <v>41805.300000000003</v>
      </c>
      <c r="Y424" s="112">
        <f t="shared" si="540"/>
        <v>0</v>
      </c>
      <c r="Z424" s="113">
        <f t="shared" si="540"/>
        <v>41805.300000000003</v>
      </c>
      <c r="AA424" s="111"/>
      <c r="AB424" s="112"/>
      <c r="AC424" s="113"/>
      <c r="AD424" s="111"/>
      <c r="AE424" s="112"/>
      <c r="AF424" s="113"/>
      <c r="AG424" s="111"/>
      <c r="AH424" s="112"/>
      <c r="AI424" s="112"/>
      <c r="AJ424" s="118" t="s">
        <v>267</v>
      </c>
    </row>
    <row r="425" spans="1:36" outlineLevel="3" x14ac:dyDescent="0.25">
      <c r="A425" s="102" t="s">
        <v>120</v>
      </c>
      <c r="B425" s="10">
        <v>796.44</v>
      </c>
      <c r="C425" s="10">
        <v>489.23</v>
      </c>
      <c r="D425" s="10">
        <v>2984.76</v>
      </c>
      <c r="N425" s="10">
        <f>D425</f>
        <v>2984.76</v>
      </c>
      <c r="O425" s="10">
        <f>SUM(B425:M425)</f>
        <v>4270.43</v>
      </c>
      <c r="P425" s="129"/>
      <c r="Q425" s="130">
        <v>1</v>
      </c>
      <c r="R425" s="90">
        <f>IF(LEFT(AJ425,6)="Direct",N425,0)</f>
        <v>2984.76</v>
      </c>
      <c r="S425" s="91">
        <f>N425-R425</f>
        <v>0</v>
      </c>
      <c r="T425" s="92">
        <f>R425+S425</f>
        <v>2984.76</v>
      </c>
      <c r="U425" s="90">
        <f>IF(LEFT(AJ425,9)="direct-wa", N425,0)</f>
        <v>2984.76</v>
      </c>
      <c r="V425" s="91">
        <f>IF(AJ425="direct-wa",0,N425*Q425)</f>
        <v>0</v>
      </c>
      <c r="W425" s="92">
        <f>U425+V425</f>
        <v>2984.76</v>
      </c>
      <c r="X425" s="90">
        <f>IF(LEFT(AJ425,9)="direct-or",N425,0)</f>
        <v>0</v>
      </c>
      <c r="Y425" s="91">
        <f>S425-V425</f>
        <v>0</v>
      </c>
      <c r="Z425" s="92">
        <f>X425+Y425</f>
        <v>0</v>
      </c>
      <c r="AA425" s="90">
        <f>IF(LEFT(AJ425,6)="Direct",O425,0)</f>
        <v>4270.43</v>
      </c>
      <c r="AB425" s="91">
        <f>O425-AA425</f>
        <v>0</v>
      </c>
      <c r="AC425" s="92">
        <f>AA425+AB425</f>
        <v>4270.43</v>
      </c>
      <c r="AD425" s="90">
        <f>IF(LEFT(AJ425,9)="direct-wa", O425,0)</f>
        <v>4270.43</v>
      </c>
      <c r="AE425" s="91">
        <f>IF(AJ425="direct-wa",0,O425*Q425)</f>
        <v>0</v>
      </c>
      <c r="AF425" s="92">
        <f>AD425+AE425</f>
        <v>4270.43</v>
      </c>
      <c r="AG425" s="90">
        <f>IF(LEFT(AJ425,9)="direct-or",O425,0)</f>
        <v>0</v>
      </c>
      <c r="AH425" s="91">
        <f>AB425-AE425</f>
        <v>0</v>
      </c>
      <c r="AI425" s="91">
        <f>AG425+AH425</f>
        <v>0</v>
      </c>
      <c r="AJ425" s="7" t="s">
        <v>66</v>
      </c>
    </row>
    <row r="426" spans="1:36" outlineLevel="2" x14ac:dyDescent="0.25">
      <c r="A426" s="102"/>
      <c r="B426" s="108"/>
      <c r="C426" s="108"/>
      <c r="D426" s="108"/>
      <c r="E426" s="101"/>
      <c r="F426" s="101"/>
      <c r="G426" s="101"/>
      <c r="H426" s="101"/>
      <c r="I426" s="101"/>
      <c r="J426" s="101"/>
      <c r="K426" s="101"/>
      <c r="L426" s="101"/>
      <c r="M426" s="101"/>
      <c r="N426" s="108"/>
      <c r="O426" s="108"/>
      <c r="P426" s="129"/>
      <c r="Q426" s="130"/>
      <c r="R426" s="111">
        <f t="shared" ref="R426:Z426" si="541">SUBTOTAL(9,R425:R425)</f>
        <v>2984.76</v>
      </c>
      <c r="S426" s="112">
        <f t="shared" si="541"/>
        <v>0</v>
      </c>
      <c r="T426" s="113">
        <f t="shared" si="541"/>
        <v>2984.76</v>
      </c>
      <c r="U426" s="111">
        <f t="shared" si="541"/>
        <v>2984.76</v>
      </c>
      <c r="V426" s="112">
        <f t="shared" si="541"/>
        <v>0</v>
      </c>
      <c r="W426" s="113">
        <f t="shared" si="541"/>
        <v>2984.76</v>
      </c>
      <c r="X426" s="111">
        <f t="shared" si="541"/>
        <v>0</v>
      </c>
      <c r="Y426" s="112">
        <f t="shared" si="541"/>
        <v>0</v>
      </c>
      <c r="Z426" s="113">
        <f t="shared" si="541"/>
        <v>0</v>
      </c>
      <c r="AA426" s="111"/>
      <c r="AB426" s="112"/>
      <c r="AC426" s="113"/>
      <c r="AD426" s="111"/>
      <c r="AE426" s="112"/>
      <c r="AF426" s="113"/>
      <c r="AG426" s="111"/>
      <c r="AH426" s="112"/>
      <c r="AI426" s="112"/>
      <c r="AJ426" s="118" t="s">
        <v>272</v>
      </c>
    </row>
    <row r="427" spans="1:36" outlineLevel="3" x14ac:dyDescent="0.25">
      <c r="A427" s="102" t="s">
        <v>120</v>
      </c>
      <c r="D427" s="10">
        <v>586.4</v>
      </c>
      <c r="N427" s="10">
        <f>D427</f>
        <v>586.4</v>
      </c>
      <c r="O427" s="10">
        <f>SUM(B427:M427)</f>
        <v>586.4</v>
      </c>
      <c r="P427" s="129"/>
      <c r="Q427" s="130">
        <v>7.9699999999999993E-2</v>
      </c>
      <c r="R427" s="90">
        <f>IF(LEFT(AJ427,6)="Direct",N427,0)</f>
        <v>0</v>
      </c>
      <c r="S427" s="91">
        <f>N427-R427</f>
        <v>586.4</v>
      </c>
      <c r="T427" s="92">
        <f>R427+S427</f>
        <v>586.4</v>
      </c>
      <c r="U427" s="90">
        <f>IF(LEFT(AJ427,9)="direct-wa", N427,0)</f>
        <v>0</v>
      </c>
      <c r="V427" s="91">
        <f>IF(AJ427="direct-wa",0,N427*Q427)</f>
        <v>46.736079999999994</v>
      </c>
      <c r="W427" s="92">
        <f>U427+V427</f>
        <v>46.736079999999994</v>
      </c>
      <c r="X427" s="90">
        <f>IF(LEFT(AJ427,9)="direct-or",N427,0)</f>
        <v>0</v>
      </c>
      <c r="Y427" s="91">
        <f>S427-V427</f>
        <v>539.66391999999996</v>
      </c>
      <c r="Z427" s="92">
        <f>X427+Y427</f>
        <v>539.66391999999996</v>
      </c>
      <c r="AA427" s="90">
        <f>IF(LEFT(AJ427,6)="Direct",O427,0)</f>
        <v>0</v>
      </c>
      <c r="AB427" s="91">
        <f>O427-AA427</f>
        <v>586.4</v>
      </c>
      <c r="AC427" s="92">
        <f>AA427+AB427</f>
        <v>586.4</v>
      </c>
      <c r="AD427" s="90">
        <f>IF(LEFT(AJ427,9)="direct-wa", O427,0)</f>
        <v>0</v>
      </c>
      <c r="AE427" s="91">
        <f>IF(AJ427="direct-wa",0,O427*Q427)</f>
        <v>46.736079999999994</v>
      </c>
      <c r="AF427" s="92">
        <f>AD427+AE427</f>
        <v>46.736079999999994</v>
      </c>
      <c r="AG427" s="90">
        <f>IF(LEFT(AJ427,9)="direct-or",O427,0)</f>
        <v>0</v>
      </c>
      <c r="AH427" s="91">
        <f>AB427-AE427</f>
        <v>539.66391999999996</v>
      </c>
      <c r="AI427" s="91">
        <f>AG427+AH427</f>
        <v>539.66391999999996</v>
      </c>
      <c r="AJ427" s="7" t="s">
        <v>48</v>
      </c>
    </row>
    <row r="428" spans="1:36" outlineLevel="3" x14ac:dyDescent="0.25">
      <c r="A428" s="102" t="s">
        <v>120</v>
      </c>
      <c r="B428" s="10">
        <v>5278.86</v>
      </c>
      <c r="C428" s="10">
        <v>7336.66</v>
      </c>
      <c r="D428" s="10">
        <v>11316.74</v>
      </c>
      <c r="N428" s="10">
        <f>D428</f>
        <v>11316.74</v>
      </c>
      <c r="O428" s="10">
        <f>SUM(B428:M428)</f>
        <v>23932.260000000002</v>
      </c>
      <c r="P428" s="129"/>
      <c r="Q428" s="130">
        <v>7.9699999999999993E-2</v>
      </c>
      <c r="R428" s="90">
        <f>IF(LEFT(AJ428,6)="Direct",N428,0)</f>
        <v>0</v>
      </c>
      <c r="S428" s="91">
        <f>N428-R428</f>
        <v>11316.74</v>
      </c>
      <c r="T428" s="92">
        <f>R428+S428</f>
        <v>11316.74</v>
      </c>
      <c r="U428" s="90">
        <f>IF(LEFT(AJ428,9)="direct-wa", N428,0)</f>
        <v>0</v>
      </c>
      <c r="V428" s="91">
        <f>IF(AJ428="direct-wa",0,N428*Q428)</f>
        <v>901.94417799999985</v>
      </c>
      <c r="W428" s="92">
        <f>U428+V428</f>
        <v>901.94417799999985</v>
      </c>
      <c r="X428" s="90">
        <f>IF(LEFT(AJ428,9)="direct-or",N428,0)</f>
        <v>0</v>
      </c>
      <c r="Y428" s="91">
        <f>S428-V428</f>
        <v>10414.795822</v>
      </c>
      <c r="Z428" s="92">
        <f>X428+Y428</f>
        <v>10414.795822</v>
      </c>
      <c r="AA428" s="90">
        <f>IF(LEFT(AJ428,6)="Direct",O428,0)</f>
        <v>0</v>
      </c>
      <c r="AB428" s="91">
        <f>O428-AA428</f>
        <v>23932.260000000002</v>
      </c>
      <c r="AC428" s="92">
        <f>AA428+AB428</f>
        <v>23932.260000000002</v>
      </c>
      <c r="AD428" s="90">
        <f>IF(LEFT(AJ428,9)="direct-wa", O428,0)</f>
        <v>0</v>
      </c>
      <c r="AE428" s="91">
        <f>IF(AJ428="direct-wa",0,O428*Q428)</f>
        <v>1907.401122</v>
      </c>
      <c r="AF428" s="92">
        <f>AD428+AE428</f>
        <v>1907.401122</v>
      </c>
      <c r="AG428" s="90">
        <f>IF(LEFT(AJ428,9)="direct-or",O428,0)</f>
        <v>0</v>
      </c>
      <c r="AH428" s="91">
        <f>AB428-AE428</f>
        <v>22024.858878000003</v>
      </c>
      <c r="AI428" s="91">
        <f>AG428+AH428</f>
        <v>22024.858878000003</v>
      </c>
      <c r="AJ428" s="7" t="s">
        <v>48</v>
      </c>
    </row>
    <row r="429" spans="1:36" outlineLevel="2" x14ac:dyDescent="0.25">
      <c r="A429" s="102"/>
      <c r="B429" s="108"/>
      <c r="C429" s="108"/>
      <c r="D429" s="108"/>
      <c r="E429" s="101"/>
      <c r="F429" s="101"/>
      <c r="G429" s="101"/>
      <c r="H429" s="101"/>
      <c r="I429" s="101"/>
      <c r="J429" s="101"/>
      <c r="K429" s="101"/>
      <c r="L429" s="101"/>
      <c r="M429" s="101"/>
      <c r="N429" s="108"/>
      <c r="O429" s="108"/>
      <c r="P429" s="129"/>
      <c r="Q429" s="130"/>
      <c r="R429" s="111">
        <f t="shared" ref="R429:Z429" si="542">SUBTOTAL(9,R427:R428)</f>
        <v>0</v>
      </c>
      <c r="S429" s="112">
        <f t="shared" si="542"/>
        <v>11903.14</v>
      </c>
      <c r="T429" s="113">
        <f t="shared" si="542"/>
        <v>11903.14</v>
      </c>
      <c r="U429" s="111">
        <f t="shared" si="542"/>
        <v>0</v>
      </c>
      <c r="V429" s="112">
        <f t="shared" si="542"/>
        <v>948.68025799999987</v>
      </c>
      <c r="W429" s="113">
        <f t="shared" si="542"/>
        <v>948.68025799999987</v>
      </c>
      <c r="X429" s="111">
        <f t="shared" si="542"/>
        <v>0</v>
      </c>
      <c r="Y429" s="112">
        <f t="shared" si="542"/>
        <v>10954.459741999999</v>
      </c>
      <c r="Z429" s="113">
        <f t="shared" si="542"/>
        <v>10954.459741999999</v>
      </c>
      <c r="AA429" s="111"/>
      <c r="AB429" s="112"/>
      <c r="AC429" s="113"/>
      <c r="AD429" s="111"/>
      <c r="AE429" s="112"/>
      <c r="AF429" s="113"/>
      <c r="AG429" s="111"/>
      <c r="AH429" s="112"/>
      <c r="AI429" s="112"/>
      <c r="AJ429" s="118" t="s">
        <v>269</v>
      </c>
    </row>
    <row r="430" spans="1:36" outlineLevel="3" x14ac:dyDescent="0.25">
      <c r="A430" s="102" t="s">
        <v>120</v>
      </c>
      <c r="B430" s="10">
        <v>111.6</v>
      </c>
      <c r="N430" s="10">
        <f>D430</f>
        <v>0</v>
      </c>
      <c r="O430" s="10">
        <f>SUM(B430:M430)</f>
        <v>111.6</v>
      </c>
      <c r="P430" s="129"/>
      <c r="Q430" s="130">
        <v>1.17E-2</v>
      </c>
      <c r="R430" s="90">
        <f>IF(LEFT(AJ430,6)="Direct",N430,0)</f>
        <v>0</v>
      </c>
      <c r="S430" s="91">
        <f>N430-R430</f>
        <v>0</v>
      </c>
      <c r="T430" s="92">
        <f>R430+S430</f>
        <v>0</v>
      </c>
      <c r="U430" s="90">
        <f>IF(LEFT(AJ430,9)="direct-wa", N430,0)</f>
        <v>0</v>
      </c>
      <c r="V430" s="91">
        <f>IF(AJ430="direct-wa",0,N430*Q430)</f>
        <v>0</v>
      </c>
      <c r="W430" s="92">
        <f>U430+V430</f>
        <v>0</v>
      </c>
      <c r="X430" s="90">
        <f>IF(LEFT(AJ430,9)="direct-or",N430,0)</f>
        <v>0</v>
      </c>
      <c r="Y430" s="91">
        <f>S430-V430</f>
        <v>0</v>
      </c>
      <c r="Z430" s="92">
        <f>X430+Y430</f>
        <v>0</v>
      </c>
      <c r="AA430" s="90">
        <f>IF(LEFT(AJ430,6)="Direct",O430,0)</f>
        <v>0</v>
      </c>
      <c r="AB430" s="91">
        <f>O430-AA430</f>
        <v>111.6</v>
      </c>
      <c r="AC430" s="92">
        <f>AA430+AB430</f>
        <v>111.6</v>
      </c>
      <c r="AD430" s="90">
        <f>IF(LEFT(AJ430,9)="direct-wa", O430,0)</f>
        <v>0</v>
      </c>
      <c r="AE430" s="91">
        <f>IF(AJ430="direct-wa",0,O430*Q430)</f>
        <v>1.30572</v>
      </c>
      <c r="AF430" s="92">
        <f>AD430+AE430</f>
        <v>1.30572</v>
      </c>
      <c r="AG430" s="90">
        <f>IF(LEFT(AJ430,9)="direct-or",O430,0)</f>
        <v>0</v>
      </c>
      <c r="AH430" s="91">
        <f>AB430-AE430</f>
        <v>110.29428</v>
      </c>
      <c r="AI430" s="91">
        <f>AG430+AH430</f>
        <v>110.29428</v>
      </c>
      <c r="AJ430" s="7" t="s">
        <v>262</v>
      </c>
    </row>
    <row r="431" spans="1:36" outlineLevel="3" x14ac:dyDescent="0.25">
      <c r="A431" s="102" t="s">
        <v>120</v>
      </c>
      <c r="B431" s="10">
        <v>19835.32</v>
      </c>
      <c r="C431" s="10">
        <v>2852.87</v>
      </c>
      <c r="D431" s="10">
        <v>-3261.74</v>
      </c>
      <c r="N431" s="10">
        <f>D431</f>
        <v>-3261.74</v>
      </c>
      <c r="O431" s="10">
        <f>SUM(B431:M431)</f>
        <v>19426.449999999997</v>
      </c>
      <c r="P431" s="129"/>
      <c r="Q431" s="130">
        <v>1.17E-2</v>
      </c>
      <c r="R431" s="90">
        <f>IF(LEFT(AJ431,6)="Direct",N431,0)</f>
        <v>0</v>
      </c>
      <c r="S431" s="91">
        <f>N431-R431</f>
        <v>-3261.74</v>
      </c>
      <c r="T431" s="92">
        <f>R431+S431</f>
        <v>-3261.74</v>
      </c>
      <c r="U431" s="90">
        <f>IF(LEFT(AJ431,9)="direct-wa", N431,0)</f>
        <v>0</v>
      </c>
      <c r="V431" s="91">
        <f>IF(AJ431="direct-wa",0,N431*Q431)</f>
        <v>-38.162357999999998</v>
      </c>
      <c r="W431" s="92">
        <f>U431+V431</f>
        <v>-38.162357999999998</v>
      </c>
      <c r="X431" s="90">
        <f>IF(LEFT(AJ431,9)="direct-or",N431,0)</f>
        <v>0</v>
      </c>
      <c r="Y431" s="91">
        <f>S431-V431</f>
        <v>-3223.5776419999997</v>
      </c>
      <c r="Z431" s="92">
        <f>X431+Y431</f>
        <v>-3223.5776419999997</v>
      </c>
      <c r="AA431" s="90">
        <f>IF(LEFT(AJ431,6)="Direct",O431,0)</f>
        <v>0</v>
      </c>
      <c r="AB431" s="91">
        <f>O431-AA431</f>
        <v>19426.449999999997</v>
      </c>
      <c r="AC431" s="92">
        <f>AA431+AB431</f>
        <v>19426.449999999997</v>
      </c>
      <c r="AD431" s="90">
        <f>IF(LEFT(AJ431,9)="direct-wa", O431,0)</f>
        <v>0</v>
      </c>
      <c r="AE431" s="91">
        <f>IF(AJ431="direct-wa",0,O431*Q431)</f>
        <v>227.28946499999998</v>
      </c>
      <c r="AF431" s="92">
        <f>AD431+AE431</f>
        <v>227.28946499999998</v>
      </c>
      <c r="AG431" s="90">
        <f>IF(LEFT(AJ431,9)="direct-or",O431,0)</f>
        <v>0</v>
      </c>
      <c r="AH431" s="91">
        <f>AB431-AE431</f>
        <v>19199.160534999995</v>
      </c>
      <c r="AI431" s="91">
        <f>AG431+AH431</f>
        <v>19199.160534999995</v>
      </c>
      <c r="AJ431" s="7" t="s">
        <v>262</v>
      </c>
    </row>
    <row r="432" spans="1:36" outlineLevel="3" x14ac:dyDescent="0.25">
      <c r="A432" s="102" t="s">
        <v>120</v>
      </c>
      <c r="B432" s="10">
        <v>-1086.4000000000001</v>
      </c>
      <c r="N432" s="10">
        <f>D432</f>
        <v>0</v>
      </c>
      <c r="O432" s="10">
        <f>SUM(B432:M432)</f>
        <v>-1086.4000000000001</v>
      </c>
      <c r="P432" s="129"/>
      <c r="Q432" s="130">
        <v>1.17E-2</v>
      </c>
      <c r="R432" s="90">
        <f>IF(LEFT(AJ432,6)="Direct",N432,0)</f>
        <v>0</v>
      </c>
      <c r="S432" s="91">
        <f>N432-R432</f>
        <v>0</v>
      </c>
      <c r="T432" s="92">
        <f>R432+S432</f>
        <v>0</v>
      </c>
      <c r="U432" s="90">
        <f>IF(LEFT(AJ432,9)="direct-wa", N432,0)</f>
        <v>0</v>
      </c>
      <c r="V432" s="91">
        <f>IF(AJ432="direct-wa",0,N432*Q432)</f>
        <v>0</v>
      </c>
      <c r="W432" s="92">
        <f>U432+V432</f>
        <v>0</v>
      </c>
      <c r="X432" s="90">
        <f>IF(LEFT(AJ432,9)="direct-or",N432,0)</f>
        <v>0</v>
      </c>
      <c r="Y432" s="91">
        <f>S432-V432</f>
        <v>0</v>
      </c>
      <c r="Z432" s="92">
        <f>X432+Y432</f>
        <v>0</v>
      </c>
      <c r="AA432" s="90">
        <f>IF(LEFT(AJ432,6)="Direct",O432,0)</f>
        <v>0</v>
      </c>
      <c r="AB432" s="91">
        <f>O432-AA432</f>
        <v>-1086.4000000000001</v>
      </c>
      <c r="AC432" s="92">
        <f>AA432+AB432</f>
        <v>-1086.4000000000001</v>
      </c>
      <c r="AD432" s="90">
        <f>IF(LEFT(AJ432,9)="direct-wa", O432,0)</f>
        <v>0</v>
      </c>
      <c r="AE432" s="91">
        <f>IF(AJ432="direct-wa",0,O432*Q432)</f>
        <v>-12.710880000000001</v>
      </c>
      <c r="AF432" s="92">
        <f>AD432+AE432</f>
        <v>-12.710880000000001</v>
      </c>
      <c r="AG432" s="90">
        <f>IF(LEFT(AJ432,9)="direct-or",O432,0)</f>
        <v>0</v>
      </c>
      <c r="AH432" s="91">
        <f>AB432-AE432</f>
        <v>-1073.68912</v>
      </c>
      <c r="AI432" s="91">
        <f>AG432+AH432</f>
        <v>-1073.68912</v>
      </c>
      <c r="AJ432" s="7" t="s">
        <v>262</v>
      </c>
    </row>
    <row r="433" spans="1:36" outlineLevel="2" x14ac:dyDescent="0.25">
      <c r="A433" s="102"/>
      <c r="B433" s="108"/>
      <c r="C433" s="108"/>
      <c r="D433" s="108"/>
      <c r="E433" s="101"/>
      <c r="F433" s="101"/>
      <c r="G433" s="101"/>
      <c r="H433" s="101"/>
      <c r="I433" s="101"/>
      <c r="J433" s="101"/>
      <c r="K433" s="101"/>
      <c r="L433" s="101"/>
      <c r="M433" s="101"/>
      <c r="N433" s="108"/>
      <c r="O433" s="108"/>
      <c r="P433" s="129"/>
      <c r="Q433" s="130"/>
      <c r="R433" s="111">
        <f t="shared" ref="R433:Z433" si="543">SUBTOTAL(9,R430:R432)</f>
        <v>0</v>
      </c>
      <c r="S433" s="112">
        <f t="shared" si="543"/>
        <v>-3261.74</v>
      </c>
      <c r="T433" s="113">
        <f t="shared" si="543"/>
        <v>-3261.74</v>
      </c>
      <c r="U433" s="111">
        <f t="shared" si="543"/>
        <v>0</v>
      </c>
      <c r="V433" s="112">
        <f t="shared" si="543"/>
        <v>-38.162357999999998</v>
      </c>
      <c r="W433" s="113">
        <f t="shared" si="543"/>
        <v>-38.162357999999998</v>
      </c>
      <c r="X433" s="111">
        <f t="shared" si="543"/>
        <v>0</v>
      </c>
      <c r="Y433" s="112">
        <f t="shared" si="543"/>
        <v>-3223.5776419999997</v>
      </c>
      <c r="Z433" s="113">
        <f t="shared" si="543"/>
        <v>-3223.5776419999997</v>
      </c>
      <c r="AA433" s="111"/>
      <c r="AB433" s="112"/>
      <c r="AC433" s="113"/>
      <c r="AD433" s="111"/>
      <c r="AE433" s="112"/>
      <c r="AF433" s="113"/>
      <c r="AG433" s="111"/>
      <c r="AH433" s="112"/>
      <c r="AI433" s="112"/>
      <c r="AJ433" s="118" t="s">
        <v>270</v>
      </c>
    </row>
    <row r="434" spans="1:36" outlineLevel="1" x14ac:dyDescent="0.25">
      <c r="A434" s="128" t="s">
        <v>119</v>
      </c>
      <c r="B434" s="132"/>
      <c r="C434" s="132"/>
      <c r="D434" s="132"/>
      <c r="E434" s="120"/>
      <c r="F434" s="120"/>
      <c r="G434" s="120"/>
      <c r="H434" s="120"/>
      <c r="I434" s="120"/>
      <c r="J434" s="120"/>
      <c r="K434" s="120"/>
      <c r="L434" s="120"/>
      <c r="M434" s="120"/>
      <c r="N434" s="132"/>
      <c r="O434" s="132"/>
      <c r="P434" s="133"/>
      <c r="Q434" s="134"/>
      <c r="R434" s="138">
        <f t="shared" ref="R434:Z434" si="544">SUBTOTAL(9,R412:R432)</f>
        <v>44790.060000000005</v>
      </c>
      <c r="S434" s="132">
        <f t="shared" si="544"/>
        <v>21859.9</v>
      </c>
      <c r="T434" s="139">
        <f t="shared" si="544"/>
        <v>66649.959999999992</v>
      </c>
      <c r="U434" s="138">
        <f t="shared" si="544"/>
        <v>2984.76</v>
      </c>
      <c r="V434" s="132">
        <f t="shared" si="544"/>
        <v>2343.274825</v>
      </c>
      <c r="W434" s="139">
        <f t="shared" si="544"/>
        <v>5328.0348249999997</v>
      </c>
      <c r="X434" s="138">
        <f t="shared" si="544"/>
        <v>41805.300000000003</v>
      </c>
      <c r="Y434" s="132">
        <f t="shared" si="544"/>
        <v>19516.625175000001</v>
      </c>
      <c r="Z434" s="139">
        <f t="shared" si="544"/>
        <v>61321.925175000004</v>
      </c>
      <c r="AA434" s="138"/>
      <c r="AB434" s="132"/>
      <c r="AC434" s="139"/>
      <c r="AD434" s="138"/>
      <c r="AE434" s="132"/>
      <c r="AF434" s="139"/>
      <c r="AG434" s="138"/>
      <c r="AH434" s="132"/>
      <c r="AI434" s="132"/>
      <c r="AJ434" s="127"/>
    </row>
    <row r="435" spans="1:36" outlineLevel="3" x14ac:dyDescent="0.25">
      <c r="A435" s="102" t="s">
        <v>122</v>
      </c>
      <c r="B435" s="10">
        <v>48</v>
      </c>
      <c r="N435" s="10">
        <f>D435</f>
        <v>0</v>
      </c>
      <c r="O435" s="10">
        <f>SUM(B435:M435)</f>
        <v>48</v>
      </c>
      <c r="P435" s="129"/>
      <c r="Q435" s="130">
        <v>0.1013</v>
      </c>
      <c r="R435" s="90">
        <f>IF(LEFT(AJ435,6)="Direct",N435,0)</f>
        <v>0</v>
      </c>
      <c r="S435" s="91">
        <f>N435-R435</f>
        <v>0</v>
      </c>
      <c r="T435" s="92">
        <f>R435+S435</f>
        <v>0</v>
      </c>
      <c r="U435" s="90">
        <f>IF(LEFT(AJ435,9)="direct-wa", N435,0)</f>
        <v>0</v>
      </c>
      <c r="V435" s="91">
        <f>IF(AJ435="direct-wa",0,N435*Q435)</f>
        <v>0</v>
      </c>
      <c r="W435" s="92">
        <f>U435+V435</f>
        <v>0</v>
      </c>
      <c r="X435" s="90">
        <f>IF(LEFT(AJ435,9)="direct-or",N435,0)</f>
        <v>0</v>
      </c>
      <c r="Y435" s="91">
        <f>S435-V435</f>
        <v>0</v>
      </c>
      <c r="Z435" s="92">
        <f>X435+Y435</f>
        <v>0</v>
      </c>
      <c r="AA435" s="90">
        <f>IF(LEFT(AJ435,6)="Direct",O435,0)</f>
        <v>0</v>
      </c>
      <c r="AB435" s="91">
        <f>O435-AA435</f>
        <v>48</v>
      </c>
      <c r="AC435" s="92">
        <f>AA435+AB435</f>
        <v>48</v>
      </c>
      <c r="AD435" s="90">
        <f>IF(LEFT(AJ435,9)="direct-wa", O435,0)</f>
        <v>0</v>
      </c>
      <c r="AE435" s="91">
        <f>IF(AJ435="direct-wa",0,O435*Q435)</f>
        <v>4.8624000000000001</v>
      </c>
      <c r="AF435" s="92">
        <f>AD435+AE435</f>
        <v>4.8624000000000001</v>
      </c>
      <c r="AG435" s="90">
        <f>IF(LEFT(AJ435,9)="direct-or",O435,0)</f>
        <v>0</v>
      </c>
      <c r="AH435" s="91">
        <f>AB435-AE435</f>
        <v>43.137599999999999</v>
      </c>
      <c r="AI435" s="91">
        <f>AG435+AH435</f>
        <v>43.137599999999999</v>
      </c>
      <c r="AJ435" s="7" t="s">
        <v>52</v>
      </c>
    </row>
    <row r="436" spans="1:36" outlineLevel="3" x14ac:dyDescent="0.25">
      <c r="A436" s="102" t="s">
        <v>122</v>
      </c>
      <c r="B436" s="10">
        <v>12.95</v>
      </c>
      <c r="N436" s="10">
        <f>D436</f>
        <v>0</v>
      </c>
      <c r="O436" s="10">
        <f>SUM(B436:M436)</f>
        <v>12.95</v>
      </c>
      <c r="P436" s="129"/>
      <c r="Q436" s="130">
        <v>0.1013</v>
      </c>
      <c r="R436" s="90">
        <f>IF(LEFT(AJ436,6)="Direct",N436,0)</f>
        <v>0</v>
      </c>
      <c r="S436" s="91">
        <f>N436-R436</f>
        <v>0</v>
      </c>
      <c r="T436" s="92">
        <f>R436+S436</f>
        <v>0</v>
      </c>
      <c r="U436" s="90">
        <f>IF(LEFT(AJ436,9)="direct-wa", N436,0)</f>
        <v>0</v>
      </c>
      <c r="V436" s="91">
        <f>IF(AJ436="direct-wa",0,N436*Q436)</f>
        <v>0</v>
      </c>
      <c r="W436" s="92">
        <f>U436+V436</f>
        <v>0</v>
      </c>
      <c r="X436" s="90">
        <f>IF(LEFT(AJ436,9)="direct-or",N436,0)</f>
        <v>0</v>
      </c>
      <c r="Y436" s="91">
        <f>S436-V436</f>
        <v>0</v>
      </c>
      <c r="Z436" s="92">
        <f>X436+Y436</f>
        <v>0</v>
      </c>
      <c r="AA436" s="90">
        <f>IF(LEFT(AJ436,6)="Direct",O436,0)</f>
        <v>0</v>
      </c>
      <c r="AB436" s="91">
        <f>O436-AA436</f>
        <v>12.95</v>
      </c>
      <c r="AC436" s="92">
        <f>AA436+AB436</f>
        <v>12.95</v>
      </c>
      <c r="AD436" s="90">
        <f>IF(LEFT(AJ436,9)="direct-wa", O436,0)</f>
        <v>0</v>
      </c>
      <c r="AE436" s="91">
        <f>IF(AJ436="direct-wa",0,O436*Q436)</f>
        <v>1.3118349999999999</v>
      </c>
      <c r="AF436" s="92">
        <f>AD436+AE436</f>
        <v>1.3118349999999999</v>
      </c>
      <c r="AG436" s="90">
        <f>IF(LEFT(AJ436,9)="direct-or",O436,0)</f>
        <v>0</v>
      </c>
      <c r="AH436" s="91">
        <f>AB436-AE436</f>
        <v>11.638164999999999</v>
      </c>
      <c r="AI436" s="91">
        <f>AG436+AH436</f>
        <v>11.638164999999999</v>
      </c>
      <c r="AJ436" s="7" t="s">
        <v>52</v>
      </c>
    </row>
    <row r="437" spans="1:36" outlineLevel="2" x14ac:dyDescent="0.25">
      <c r="A437" s="102"/>
      <c r="B437" s="108"/>
      <c r="C437" s="108"/>
      <c r="D437" s="108"/>
      <c r="E437" s="101"/>
      <c r="F437" s="101"/>
      <c r="G437" s="101"/>
      <c r="H437" s="101"/>
      <c r="I437" s="101"/>
      <c r="J437" s="101"/>
      <c r="K437" s="101"/>
      <c r="L437" s="101"/>
      <c r="M437" s="101"/>
      <c r="N437" s="108"/>
      <c r="O437" s="108"/>
      <c r="P437" s="129"/>
      <c r="Q437" s="130"/>
      <c r="R437" s="111">
        <f t="shared" ref="R437:Z437" si="545">SUBTOTAL(9,R435:R436)</f>
        <v>0</v>
      </c>
      <c r="S437" s="112">
        <f t="shared" si="545"/>
        <v>0</v>
      </c>
      <c r="T437" s="113">
        <f t="shared" si="545"/>
        <v>0</v>
      </c>
      <c r="U437" s="111">
        <f t="shared" si="545"/>
        <v>0</v>
      </c>
      <c r="V437" s="112">
        <f t="shared" si="545"/>
        <v>0</v>
      </c>
      <c r="W437" s="113">
        <f t="shared" si="545"/>
        <v>0</v>
      </c>
      <c r="X437" s="111">
        <f t="shared" si="545"/>
        <v>0</v>
      </c>
      <c r="Y437" s="112">
        <f t="shared" si="545"/>
        <v>0</v>
      </c>
      <c r="Z437" s="113">
        <f t="shared" si="545"/>
        <v>0</v>
      </c>
      <c r="AA437" s="111"/>
      <c r="AB437" s="112"/>
      <c r="AC437" s="113"/>
      <c r="AD437" s="111"/>
      <c r="AE437" s="112"/>
      <c r="AF437" s="113"/>
      <c r="AG437" s="111"/>
      <c r="AH437" s="112"/>
      <c r="AI437" s="112"/>
      <c r="AJ437" s="118" t="s">
        <v>268</v>
      </c>
    </row>
    <row r="438" spans="1:36" outlineLevel="3" x14ac:dyDescent="0.25">
      <c r="A438" s="102" t="s">
        <v>122</v>
      </c>
      <c r="B438" s="10">
        <v>6752.43</v>
      </c>
      <c r="C438" s="10">
        <v>10646.91</v>
      </c>
      <c r="D438" s="10">
        <v>6674.82</v>
      </c>
      <c r="N438" s="10">
        <f t="shared" ref="N438:N445" si="546">D438</f>
        <v>6674.82</v>
      </c>
      <c r="O438" s="10">
        <f t="shared" ref="O438:O445" si="547">SUM(B438:M438)</f>
        <v>24074.16</v>
      </c>
      <c r="P438" s="129"/>
      <c r="Q438" s="130">
        <v>0.1086</v>
      </c>
      <c r="R438" s="90">
        <f t="shared" ref="R438:R445" si="548">IF(LEFT(AJ438,6)="Direct",N438,0)</f>
        <v>0</v>
      </c>
      <c r="S438" s="91">
        <f t="shared" ref="S438:S445" si="549">N438-R438</f>
        <v>6674.82</v>
      </c>
      <c r="T438" s="92">
        <f t="shared" ref="T438:T445" si="550">R438+S438</f>
        <v>6674.82</v>
      </c>
      <c r="U438" s="90">
        <f t="shared" ref="U438:U445" si="551">IF(LEFT(AJ438,9)="direct-wa", N438,0)</f>
        <v>0</v>
      </c>
      <c r="V438" s="91">
        <f t="shared" ref="V438:V445" si="552">IF(AJ438="direct-wa",0,N438*Q438)</f>
        <v>724.88545199999999</v>
      </c>
      <c r="W438" s="92">
        <f t="shared" ref="W438:W445" si="553">U438+V438</f>
        <v>724.88545199999999</v>
      </c>
      <c r="X438" s="90">
        <f t="shared" ref="X438:X445" si="554">IF(LEFT(AJ438,9)="direct-or",N438,0)</f>
        <v>0</v>
      </c>
      <c r="Y438" s="91">
        <f t="shared" ref="Y438:Y445" si="555">S438-V438</f>
        <v>5949.9345479999993</v>
      </c>
      <c r="Z438" s="92">
        <f t="shared" ref="Z438:Z445" si="556">X438+Y438</f>
        <v>5949.9345479999993</v>
      </c>
      <c r="AA438" s="90">
        <f t="shared" ref="AA438:AA445" si="557">IF(LEFT(AJ438,6)="Direct",O438,0)</f>
        <v>0</v>
      </c>
      <c r="AB438" s="91">
        <f t="shared" ref="AB438:AB445" si="558">O438-AA438</f>
        <v>24074.16</v>
      </c>
      <c r="AC438" s="92">
        <f t="shared" ref="AC438:AC445" si="559">AA438+AB438</f>
        <v>24074.16</v>
      </c>
      <c r="AD438" s="90">
        <f t="shared" ref="AD438:AD445" si="560">IF(LEFT(AJ438,9)="direct-wa", O438,0)</f>
        <v>0</v>
      </c>
      <c r="AE438" s="91">
        <f t="shared" ref="AE438:AE445" si="561">IF(AJ438="direct-wa",0,O438*Q438)</f>
        <v>2614.4537759999998</v>
      </c>
      <c r="AF438" s="92">
        <f t="shared" ref="AF438:AF445" si="562">AD438+AE438</f>
        <v>2614.4537759999998</v>
      </c>
      <c r="AG438" s="90">
        <f t="shared" ref="AG438:AG445" si="563">IF(LEFT(AJ438,9)="direct-or",O438,0)</f>
        <v>0</v>
      </c>
      <c r="AH438" s="91">
        <f t="shared" ref="AH438:AH445" si="564">AB438-AE438</f>
        <v>21459.706224000001</v>
      </c>
      <c r="AI438" s="91">
        <f t="shared" ref="AI438:AI445" si="565">AG438+AH438</f>
        <v>21459.706224000001</v>
      </c>
      <c r="AJ438" s="7" t="s">
        <v>60</v>
      </c>
    </row>
    <row r="439" spans="1:36" outlineLevel="3" x14ac:dyDescent="0.25">
      <c r="A439" s="102" t="s">
        <v>122</v>
      </c>
      <c r="B439" s="10">
        <v>1643.27</v>
      </c>
      <c r="C439" s="10">
        <v>944.01</v>
      </c>
      <c r="D439" s="10">
        <v>1157.8900000000001</v>
      </c>
      <c r="N439" s="10">
        <f t="shared" si="546"/>
        <v>1157.8900000000001</v>
      </c>
      <c r="O439" s="10">
        <f t="shared" si="547"/>
        <v>3745.17</v>
      </c>
      <c r="P439" s="129"/>
      <c r="Q439" s="130">
        <v>0.1086</v>
      </c>
      <c r="R439" s="90">
        <f t="shared" si="548"/>
        <v>0</v>
      </c>
      <c r="S439" s="91">
        <f t="shared" si="549"/>
        <v>1157.8900000000001</v>
      </c>
      <c r="T439" s="92">
        <f t="shared" si="550"/>
        <v>1157.8900000000001</v>
      </c>
      <c r="U439" s="90">
        <f t="shared" si="551"/>
        <v>0</v>
      </c>
      <c r="V439" s="91">
        <f t="shared" si="552"/>
        <v>125.74685400000001</v>
      </c>
      <c r="W439" s="92">
        <f t="shared" si="553"/>
        <v>125.74685400000001</v>
      </c>
      <c r="X439" s="90">
        <f t="shared" si="554"/>
        <v>0</v>
      </c>
      <c r="Y439" s="91">
        <f t="shared" si="555"/>
        <v>1032.1431460000001</v>
      </c>
      <c r="Z439" s="92">
        <f t="shared" si="556"/>
        <v>1032.1431460000001</v>
      </c>
      <c r="AA439" s="90">
        <f t="shared" si="557"/>
        <v>0</v>
      </c>
      <c r="AB439" s="91">
        <f t="shared" si="558"/>
        <v>3745.17</v>
      </c>
      <c r="AC439" s="92">
        <f t="shared" si="559"/>
        <v>3745.17</v>
      </c>
      <c r="AD439" s="90">
        <f t="shared" si="560"/>
        <v>0</v>
      </c>
      <c r="AE439" s="91">
        <f t="shared" si="561"/>
        <v>406.72546199999999</v>
      </c>
      <c r="AF439" s="92">
        <f t="shared" si="562"/>
        <v>406.72546199999999</v>
      </c>
      <c r="AG439" s="90">
        <f t="shared" si="563"/>
        <v>0</v>
      </c>
      <c r="AH439" s="91">
        <f t="shared" si="564"/>
        <v>3338.4445380000002</v>
      </c>
      <c r="AI439" s="91">
        <f t="shared" si="565"/>
        <v>3338.4445380000002</v>
      </c>
      <c r="AJ439" s="7" t="s">
        <v>60</v>
      </c>
    </row>
    <row r="440" spans="1:36" outlineLevel="3" x14ac:dyDescent="0.25">
      <c r="A440" s="102" t="s">
        <v>122</v>
      </c>
      <c r="B440" s="10">
        <v>1430.14</v>
      </c>
      <c r="C440" s="10">
        <v>435.26</v>
      </c>
      <c r="D440" s="10">
        <v>932.7</v>
      </c>
      <c r="N440" s="10">
        <f t="shared" si="546"/>
        <v>932.7</v>
      </c>
      <c r="O440" s="10">
        <f t="shared" si="547"/>
        <v>2798.1000000000004</v>
      </c>
      <c r="P440" s="129"/>
      <c r="Q440" s="130">
        <v>0.1086</v>
      </c>
      <c r="R440" s="90">
        <f t="shared" si="548"/>
        <v>0</v>
      </c>
      <c r="S440" s="91">
        <f t="shared" si="549"/>
        <v>932.7</v>
      </c>
      <c r="T440" s="92">
        <f t="shared" si="550"/>
        <v>932.7</v>
      </c>
      <c r="U440" s="90">
        <f t="shared" si="551"/>
        <v>0</v>
      </c>
      <c r="V440" s="91">
        <f t="shared" si="552"/>
        <v>101.29122000000001</v>
      </c>
      <c r="W440" s="92">
        <f t="shared" si="553"/>
        <v>101.29122000000001</v>
      </c>
      <c r="X440" s="90">
        <f t="shared" si="554"/>
        <v>0</v>
      </c>
      <c r="Y440" s="91">
        <f t="shared" si="555"/>
        <v>831.40877999999998</v>
      </c>
      <c r="Z440" s="92">
        <f t="shared" si="556"/>
        <v>831.40877999999998</v>
      </c>
      <c r="AA440" s="90">
        <f t="shared" si="557"/>
        <v>0</v>
      </c>
      <c r="AB440" s="91">
        <f t="shared" si="558"/>
        <v>2798.1000000000004</v>
      </c>
      <c r="AC440" s="92">
        <f t="shared" si="559"/>
        <v>2798.1000000000004</v>
      </c>
      <c r="AD440" s="90">
        <f t="shared" si="560"/>
        <v>0</v>
      </c>
      <c r="AE440" s="91">
        <f t="shared" si="561"/>
        <v>303.87366000000003</v>
      </c>
      <c r="AF440" s="92">
        <f t="shared" si="562"/>
        <v>303.87366000000003</v>
      </c>
      <c r="AG440" s="90">
        <f t="shared" si="563"/>
        <v>0</v>
      </c>
      <c r="AH440" s="91">
        <f t="shared" si="564"/>
        <v>2494.2263400000002</v>
      </c>
      <c r="AI440" s="91">
        <f t="shared" si="565"/>
        <v>2494.2263400000002</v>
      </c>
      <c r="AJ440" s="7" t="s">
        <v>60</v>
      </c>
    </row>
    <row r="441" spans="1:36" outlineLevel="3" x14ac:dyDescent="0.25">
      <c r="A441" s="102" t="s">
        <v>122</v>
      </c>
      <c r="B441" s="10">
        <v>8446.2199999999993</v>
      </c>
      <c r="C441" s="10">
        <v>10283.15</v>
      </c>
      <c r="D441" s="10">
        <v>7648.25</v>
      </c>
      <c r="N441" s="10">
        <f t="shared" si="546"/>
        <v>7648.25</v>
      </c>
      <c r="O441" s="10">
        <f t="shared" si="547"/>
        <v>26377.62</v>
      </c>
      <c r="P441" s="129"/>
      <c r="Q441" s="130">
        <v>0.1086</v>
      </c>
      <c r="R441" s="90">
        <f t="shared" si="548"/>
        <v>0</v>
      </c>
      <c r="S441" s="91">
        <f t="shared" si="549"/>
        <v>7648.25</v>
      </c>
      <c r="T441" s="92">
        <f t="shared" si="550"/>
        <v>7648.25</v>
      </c>
      <c r="U441" s="90">
        <f t="shared" si="551"/>
        <v>0</v>
      </c>
      <c r="V441" s="91">
        <f t="shared" si="552"/>
        <v>830.59995000000004</v>
      </c>
      <c r="W441" s="92">
        <f t="shared" si="553"/>
        <v>830.59995000000004</v>
      </c>
      <c r="X441" s="90">
        <f t="shared" si="554"/>
        <v>0</v>
      </c>
      <c r="Y441" s="91">
        <f t="shared" si="555"/>
        <v>6817.6500500000002</v>
      </c>
      <c r="Z441" s="92">
        <f t="shared" si="556"/>
        <v>6817.6500500000002</v>
      </c>
      <c r="AA441" s="90">
        <f t="shared" si="557"/>
        <v>0</v>
      </c>
      <c r="AB441" s="91">
        <f t="shared" si="558"/>
        <v>26377.62</v>
      </c>
      <c r="AC441" s="92">
        <f t="shared" si="559"/>
        <v>26377.62</v>
      </c>
      <c r="AD441" s="90">
        <f t="shared" si="560"/>
        <v>0</v>
      </c>
      <c r="AE441" s="91">
        <f t="shared" si="561"/>
        <v>2864.6095319999999</v>
      </c>
      <c r="AF441" s="92">
        <f t="shared" si="562"/>
        <v>2864.6095319999999</v>
      </c>
      <c r="AG441" s="90">
        <f t="shared" si="563"/>
        <v>0</v>
      </c>
      <c r="AH441" s="91">
        <f t="shared" si="564"/>
        <v>23513.010468</v>
      </c>
      <c r="AI441" s="91">
        <f t="shared" si="565"/>
        <v>23513.010468</v>
      </c>
      <c r="AJ441" s="7" t="s">
        <v>60</v>
      </c>
    </row>
    <row r="442" spans="1:36" outlineLevel="3" x14ac:dyDescent="0.25">
      <c r="A442" s="102" t="s">
        <v>122</v>
      </c>
      <c r="B442" s="10">
        <v>17.38</v>
      </c>
      <c r="C442" s="10">
        <v>17.38</v>
      </c>
      <c r="D442" s="10">
        <v>312.27999999999997</v>
      </c>
      <c r="N442" s="10">
        <f t="shared" si="546"/>
        <v>312.27999999999997</v>
      </c>
      <c r="O442" s="10">
        <f t="shared" si="547"/>
        <v>347.03999999999996</v>
      </c>
      <c r="P442" s="129"/>
      <c r="Q442" s="130">
        <v>0.1086</v>
      </c>
      <c r="R442" s="90">
        <f t="shared" si="548"/>
        <v>0</v>
      </c>
      <c r="S442" s="91">
        <f t="shared" si="549"/>
        <v>312.27999999999997</v>
      </c>
      <c r="T442" s="92">
        <f t="shared" si="550"/>
        <v>312.27999999999997</v>
      </c>
      <c r="U442" s="90">
        <f t="shared" si="551"/>
        <v>0</v>
      </c>
      <c r="V442" s="91">
        <f t="shared" si="552"/>
        <v>33.913607999999996</v>
      </c>
      <c r="W442" s="92">
        <f t="shared" si="553"/>
        <v>33.913607999999996</v>
      </c>
      <c r="X442" s="90">
        <f t="shared" si="554"/>
        <v>0</v>
      </c>
      <c r="Y442" s="91">
        <f t="shared" si="555"/>
        <v>278.36639199999996</v>
      </c>
      <c r="Z442" s="92">
        <f t="shared" si="556"/>
        <v>278.36639199999996</v>
      </c>
      <c r="AA442" s="90">
        <f t="shared" si="557"/>
        <v>0</v>
      </c>
      <c r="AB442" s="91">
        <f t="shared" si="558"/>
        <v>347.03999999999996</v>
      </c>
      <c r="AC442" s="92">
        <f t="shared" si="559"/>
        <v>347.03999999999996</v>
      </c>
      <c r="AD442" s="90">
        <f t="shared" si="560"/>
        <v>0</v>
      </c>
      <c r="AE442" s="91">
        <f t="shared" si="561"/>
        <v>37.688544</v>
      </c>
      <c r="AF442" s="92">
        <f t="shared" si="562"/>
        <v>37.688544</v>
      </c>
      <c r="AG442" s="90">
        <f t="shared" si="563"/>
        <v>0</v>
      </c>
      <c r="AH442" s="91">
        <f t="shared" si="564"/>
        <v>309.35145599999998</v>
      </c>
      <c r="AI442" s="91">
        <f t="shared" si="565"/>
        <v>309.35145599999998</v>
      </c>
      <c r="AJ442" s="7" t="s">
        <v>64</v>
      </c>
    </row>
    <row r="443" spans="1:36" outlineLevel="3" x14ac:dyDescent="0.25">
      <c r="A443" s="102" t="s">
        <v>122</v>
      </c>
      <c r="C443" s="10">
        <v>130.13</v>
      </c>
      <c r="N443" s="10">
        <f t="shared" si="546"/>
        <v>0</v>
      </c>
      <c r="O443" s="10">
        <f t="shared" si="547"/>
        <v>130.13</v>
      </c>
      <c r="P443" s="129"/>
      <c r="Q443" s="130">
        <v>0.1086</v>
      </c>
      <c r="R443" s="90">
        <f t="shared" si="548"/>
        <v>0</v>
      </c>
      <c r="S443" s="91">
        <f t="shared" si="549"/>
        <v>0</v>
      </c>
      <c r="T443" s="92">
        <f t="shared" si="550"/>
        <v>0</v>
      </c>
      <c r="U443" s="90">
        <f t="shared" si="551"/>
        <v>0</v>
      </c>
      <c r="V443" s="91">
        <f t="shared" si="552"/>
        <v>0</v>
      </c>
      <c r="W443" s="92">
        <f t="shared" si="553"/>
        <v>0</v>
      </c>
      <c r="X443" s="90">
        <f t="shared" si="554"/>
        <v>0</v>
      </c>
      <c r="Y443" s="91">
        <f t="shared" si="555"/>
        <v>0</v>
      </c>
      <c r="Z443" s="92">
        <f t="shared" si="556"/>
        <v>0</v>
      </c>
      <c r="AA443" s="90">
        <f t="shared" si="557"/>
        <v>0</v>
      </c>
      <c r="AB443" s="91">
        <f t="shared" si="558"/>
        <v>130.13</v>
      </c>
      <c r="AC443" s="92">
        <f t="shared" si="559"/>
        <v>130.13</v>
      </c>
      <c r="AD443" s="90">
        <f t="shared" si="560"/>
        <v>0</v>
      </c>
      <c r="AE443" s="91">
        <f t="shared" si="561"/>
        <v>14.132118</v>
      </c>
      <c r="AF443" s="92">
        <f t="shared" si="562"/>
        <v>14.132118</v>
      </c>
      <c r="AG443" s="90">
        <f t="shared" si="563"/>
        <v>0</v>
      </c>
      <c r="AH443" s="91">
        <f t="shared" si="564"/>
        <v>115.99788199999999</v>
      </c>
      <c r="AI443" s="91">
        <f t="shared" si="565"/>
        <v>115.99788199999999</v>
      </c>
      <c r="AJ443" s="7" t="s">
        <v>60</v>
      </c>
    </row>
    <row r="444" spans="1:36" outlineLevel="3" x14ac:dyDescent="0.25">
      <c r="A444" s="102" t="s">
        <v>122</v>
      </c>
      <c r="B444" s="10">
        <v>932.98</v>
      </c>
      <c r="D444" s="10">
        <v>1158.9000000000001</v>
      </c>
      <c r="N444" s="10">
        <f t="shared" si="546"/>
        <v>1158.9000000000001</v>
      </c>
      <c r="O444" s="10">
        <f t="shared" si="547"/>
        <v>2091.88</v>
      </c>
      <c r="P444" s="129"/>
      <c r="Q444" s="130">
        <v>0.1086</v>
      </c>
      <c r="R444" s="90">
        <f t="shared" si="548"/>
        <v>0</v>
      </c>
      <c r="S444" s="91">
        <f t="shared" si="549"/>
        <v>1158.9000000000001</v>
      </c>
      <c r="T444" s="92">
        <f t="shared" si="550"/>
        <v>1158.9000000000001</v>
      </c>
      <c r="U444" s="90">
        <f t="shared" si="551"/>
        <v>0</v>
      </c>
      <c r="V444" s="91">
        <f t="shared" si="552"/>
        <v>125.85654000000001</v>
      </c>
      <c r="W444" s="92">
        <f t="shared" si="553"/>
        <v>125.85654000000001</v>
      </c>
      <c r="X444" s="90">
        <f t="shared" si="554"/>
        <v>0</v>
      </c>
      <c r="Y444" s="91">
        <f t="shared" si="555"/>
        <v>1033.0434600000001</v>
      </c>
      <c r="Z444" s="92">
        <f t="shared" si="556"/>
        <v>1033.0434600000001</v>
      </c>
      <c r="AA444" s="90">
        <f t="shared" si="557"/>
        <v>0</v>
      </c>
      <c r="AB444" s="91">
        <f t="shared" si="558"/>
        <v>2091.88</v>
      </c>
      <c r="AC444" s="92">
        <f t="shared" si="559"/>
        <v>2091.88</v>
      </c>
      <c r="AD444" s="90">
        <f t="shared" si="560"/>
        <v>0</v>
      </c>
      <c r="AE444" s="91">
        <f t="shared" si="561"/>
        <v>227.17816800000003</v>
      </c>
      <c r="AF444" s="92">
        <f t="shared" si="562"/>
        <v>227.17816800000003</v>
      </c>
      <c r="AG444" s="90">
        <f t="shared" si="563"/>
        <v>0</v>
      </c>
      <c r="AH444" s="91">
        <f t="shared" si="564"/>
        <v>1864.7018320000002</v>
      </c>
      <c r="AI444" s="91">
        <f t="shared" si="565"/>
        <v>1864.7018320000002</v>
      </c>
      <c r="AJ444" s="7" t="s">
        <v>60</v>
      </c>
    </row>
    <row r="445" spans="1:36" outlineLevel="3" x14ac:dyDescent="0.25">
      <c r="A445" s="102" t="s">
        <v>122</v>
      </c>
      <c r="B445" s="10">
        <v>84129.13</v>
      </c>
      <c r="C445" s="10">
        <v>80279.259999999995</v>
      </c>
      <c r="D445" s="10">
        <v>124717.65</v>
      </c>
      <c r="N445" s="10">
        <f t="shared" si="546"/>
        <v>124717.65</v>
      </c>
      <c r="O445" s="10">
        <f t="shared" si="547"/>
        <v>289126.04000000004</v>
      </c>
      <c r="P445" s="129"/>
      <c r="Q445" s="130">
        <v>0.1086</v>
      </c>
      <c r="R445" s="90">
        <f t="shared" si="548"/>
        <v>0</v>
      </c>
      <c r="S445" s="91">
        <f t="shared" si="549"/>
        <v>124717.65</v>
      </c>
      <c r="T445" s="92">
        <f t="shared" si="550"/>
        <v>124717.65</v>
      </c>
      <c r="U445" s="90">
        <f t="shared" si="551"/>
        <v>0</v>
      </c>
      <c r="V445" s="91">
        <f t="shared" si="552"/>
        <v>13544.336789999999</v>
      </c>
      <c r="W445" s="92">
        <f t="shared" si="553"/>
        <v>13544.336789999999</v>
      </c>
      <c r="X445" s="90">
        <f t="shared" si="554"/>
        <v>0</v>
      </c>
      <c r="Y445" s="91">
        <f t="shared" si="555"/>
        <v>111173.31320999999</v>
      </c>
      <c r="Z445" s="92">
        <f t="shared" si="556"/>
        <v>111173.31320999999</v>
      </c>
      <c r="AA445" s="90">
        <f t="shared" si="557"/>
        <v>0</v>
      </c>
      <c r="AB445" s="91">
        <f t="shared" si="558"/>
        <v>289126.04000000004</v>
      </c>
      <c r="AC445" s="92">
        <f t="shared" si="559"/>
        <v>289126.04000000004</v>
      </c>
      <c r="AD445" s="90">
        <f t="shared" si="560"/>
        <v>0</v>
      </c>
      <c r="AE445" s="91">
        <f t="shared" si="561"/>
        <v>31399.087944000006</v>
      </c>
      <c r="AF445" s="92">
        <f t="shared" si="562"/>
        <v>31399.087944000006</v>
      </c>
      <c r="AG445" s="90">
        <f t="shared" si="563"/>
        <v>0</v>
      </c>
      <c r="AH445" s="91">
        <f t="shared" si="564"/>
        <v>257726.95205600004</v>
      </c>
      <c r="AI445" s="91">
        <f t="shared" si="565"/>
        <v>257726.95205600004</v>
      </c>
      <c r="AJ445" s="7" t="s">
        <v>60</v>
      </c>
    </row>
    <row r="446" spans="1:36" outlineLevel="2" x14ac:dyDescent="0.25">
      <c r="A446" s="102"/>
      <c r="B446" s="108"/>
      <c r="C446" s="108"/>
      <c r="D446" s="108"/>
      <c r="E446" s="101"/>
      <c r="F446" s="101"/>
      <c r="G446" s="101"/>
      <c r="H446" s="101"/>
      <c r="I446" s="101"/>
      <c r="J446" s="101"/>
      <c r="K446" s="101"/>
      <c r="L446" s="101"/>
      <c r="M446" s="101"/>
      <c r="N446" s="108"/>
      <c r="O446" s="108"/>
      <c r="P446" s="129"/>
      <c r="Q446" s="130"/>
      <c r="R446" s="111">
        <f t="shared" ref="R446:Z446" si="566">SUBTOTAL(9,R438:R445)</f>
        <v>0</v>
      </c>
      <c r="S446" s="112">
        <f t="shared" si="566"/>
        <v>142602.49</v>
      </c>
      <c r="T446" s="113">
        <f t="shared" si="566"/>
        <v>142602.49</v>
      </c>
      <c r="U446" s="111">
        <f t="shared" si="566"/>
        <v>0</v>
      </c>
      <c r="V446" s="112">
        <f t="shared" si="566"/>
        <v>15486.630413999999</v>
      </c>
      <c r="W446" s="113">
        <f t="shared" si="566"/>
        <v>15486.630413999999</v>
      </c>
      <c r="X446" s="111">
        <f t="shared" si="566"/>
        <v>0</v>
      </c>
      <c r="Y446" s="112">
        <f t="shared" si="566"/>
        <v>127115.85958599999</v>
      </c>
      <c r="Z446" s="113">
        <f t="shared" si="566"/>
        <v>127115.85958599999</v>
      </c>
      <c r="AA446" s="111"/>
      <c r="AB446" s="112"/>
      <c r="AC446" s="113"/>
      <c r="AD446" s="111"/>
      <c r="AE446" s="112"/>
      <c r="AF446" s="113"/>
      <c r="AG446" s="111"/>
      <c r="AH446" s="112"/>
      <c r="AI446" s="112"/>
      <c r="AJ446" s="118" t="s">
        <v>266</v>
      </c>
    </row>
    <row r="447" spans="1:36" outlineLevel="3" x14ac:dyDescent="0.25">
      <c r="A447" s="102" t="s">
        <v>122</v>
      </c>
      <c r="B447" s="10">
        <v>2563.96</v>
      </c>
      <c r="D447" s="10">
        <v>395</v>
      </c>
      <c r="N447" s="10">
        <f>D447</f>
        <v>395</v>
      </c>
      <c r="O447" s="10">
        <f>SUM(B447:M447)</f>
        <v>2958.96</v>
      </c>
      <c r="P447" s="129"/>
      <c r="Q447" s="130">
        <v>9.7000000000000003E-2</v>
      </c>
      <c r="R447" s="90">
        <f>IF(LEFT(AJ447,6)="Direct",N447,0)</f>
        <v>0</v>
      </c>
      <c r="S447" s="91">
        <f>N447-R447</f>
        <v>395</v>
      </c>
      <c r="T447" s="92">
        <f>R447+S447</f>
        <v>395</v>
      </c>
      <c r="U447" s="90">
        <f>IF(LEFT(AJ447,9)="direct-wa", N447,0)</f>
        <v>0</v>
      </c>
      <c r="V447" s="91">
        <f>IF(AJ447="direct-wa",0,N447*Q447)</f>
        <v>38.314999999999998</v>
      </c>
      <c r="W447" s="92">
        <f>U447+V447</f>
        <v>38.314999999999998</v>
      </c>
      <c r="X447" s="90">
        <f>IF(LEFT(AJ447,9)="direct-or",N447,0)</f>
        <v>0</v>
      </c>
      <c r="Y447" s="91">
        <f>S447-V447</f>
        <v>356.685</v>
      </c>
      <c r="Z447" s="92">
        <f>X447+Y447</f>
        <v>356.685</v>
      </c>
      <c r="AA447" s="90">
        <f>IF(LEFT(AJ447,6)="Direct",O447,0)</f>
        <v>0</v>
      </c>
      <c r="AB447" s="91">
        <f>O447-AA447</f>
        <v>2958.96</v>
      </c>
      <c r="AC447" s="92">
        <f>AA447+AB447</f>
        <v>2958.96</v>
      </c>
      <c r="AD447" s="90">
        <f>IF(LEFT(AJ447,9)="direct-wa", O447,0)</f>
        <v>0</v>
      </c>
      <c r="AE447" s="91">
        <f>IF(AJ447="direct-wa",0,O447*Q447)</f>
        <v>287.01911999999999</v>
      </c>
      <c r="AF447" s="92">
        <f>AD447+AE447</f>
        <v>287.01911999999999</v>
      </c>
      <c r="AG447" s="90">
        <f>IF(LEFT(AJ447,9)="direct-or",O447,0)</f>
        <v>0</v>
      </c>
      <c r="AH447" s="91">
        <f>AB447-AE447</f>
        <v>2671.9408800000001</v>
      </c>
      <c r="AI447" s="91">
        <f>AG447+AH447</f>
        <v>2671.9408800000001</v>
      </c>
      <c r="AJ447" s="7" t="s">
        <v>47</v>
      </c>
    </row>
    <row r="448" spans="1:36" outlineLevel="3" x14ac:dyDescent="0.25">
      <c r="A448" s="102" t="s">
        <v>122</v>
      </c>
      <c r="B448" s="10">
        <v>7592</v>
      </c>
      <c r="C448" s="10">
        <v>6244.1</v>
      </c>
      <c r="D448" s="10">
        <v>3880.79</v>
      </c>
      <c r="N448" s="10">
        <f>D448</f>
        <v>3880.79</v>
      </c>
      <c r="O448" s="10">
        <f>SUM(B448:M448)</f>
        <v>17716.89</v>
      </c>
      <c r="P448" s="129"/>
      <c r="Q448" s="130">
        <v>9.7000000000000003E-2</v>
      </c>
      <c r="R448" s="90">
        <f>IF(LEFT(AJ448,6)="Direct",N448,0)</f>
        <v>0</v>
      </c>
      <c r="S448" s="91">
        <f>N448-R448</f>
        <v>3880.79</v>
      </c>
      <c r="T448" s="92">
        <f>R448+S448</f>
        <v>3880.79</v>
      </c>
      <c r="U448" s="90">
        <f>IF(LEFT(AJ448,9)="direct-wa", N448,0)</f>
        <v>0</v>
      </c>
      <c r="V448" s="91">
        <f>IF(AJ448="direct-wa",0,N448*Q448)</f>
        <v>376.43662999999998</v>
      </c>
      <c r="W448" s="92">
        <f>U448+V448</f>
        <v>376.43662999999998</v>
      </c>
      <c r="X448" s="90">
        <f>IF(LEFT(AJ448,9)="direct-or",N448,0)</f>
        <v>0</v>
      </c>
      <c r="Y448" s="91">
        <f>S448-V448</f>
        <v>3504.3533699999998</v>
      </c>
      <c r="Z448" s="92">
        <f>X448+Y448</f>
        <v>3504.3533699999998</v>
      </c>
      <c r="AA448" s="90">
        <f>IF(LEFT(AJ448,6)="Direct",O448,0)</f>
        <v>0</v>
      </c>
      <c r="AB448" s="91">
        <f>O448-AA448</f>
        <v>17716.89</v>
      </c>
      <c r="AC448" s="92">
        <f>AA448+AB448</f>
        <v>17716.89</v>
      </c>
      <c r="AD448" s="90">
        <f>IF(LEFT(AJ448,9)="direct-wa", O448,0)</f>
        <v>0</v>
      </c>
      <c r="AE448" s="91">
        <f>IF(AJ448="direct-wa",0,O448*Q448)</f>
        <v>1718.5383300000001</v>
      </c>
      <c r="AF448" s="92">
        <f>AD448+AE448</f>
        <v>1718.5383300000001</v>
      </c>
      <c r="AG448" s="90">
        <f>IF(LEFT(AJ448,9)="direct-or",O448,0)</f>
        <v>0</v>
      </c>
      <c r="AH448" s="91">
        <f>AB448-AE448</f>
        <v>15998.35167</v>
      </c>
      <c r="AI448" s="91">
        <f>AG448+AH448</f>
        <v>15998.35167</v>
      </c>
      <c r="AJ448" s="7" t="s">
        <v>47</v>
      </c>
    </row>
    <row r="449" spans="1:36" outlineLevel="2" x14ac:dyDescent="0.25">
      <c r="A449" s="102"/>
      <c r="B449" s="108"/>
      <c r="C449" s="108"/>
      <c r="D449" s="108"/>
      <c r="E449" s="101"/>
      <c r="F449" s="101"/>
      <c r="G449" s="101"/>
      <c r="H449" s="101"/>
      <c r="I449" s="101"/>
      <c r="J449" s="101"/>
      <c r="K449" s="101"/>
      <c r="L449" s="101"/>
      <c r="M449" s="101"/>
      <c r="N449" s="108"/>
      <c r="O449" s="108"/>
      <c r="P449" s="129"/>
      <c r="Q449" s="130"/>
      <c r="R449" s="111">
        <f t="shared" ref="R449:Z449" si="567">SUBTOTAL(9,R447:R448)</f>
        <v>0</v>
      </c>
      <c r="S449" s="112">
        <f t="shared" si="567"/>
        <v>4275.79</v>
      </c>
      <c r="T449" s="113">
        <f t="shared" si="567"/>
        <v>4275.79</v>
      </c>
      <c r="U449" s="111">
        <f t="shared" si="567"/>
        <v>0</v>
      </c>
      <c r="V449" s="112">
        <f t="shared" si="567"/>
        <v>414.75162999999998</v>
      </c>
      <c r="W449" s="113">
        <f t="shared" si="567"/>
        <v>414.75162999999998</v>
      </c>
      <c r="X449" s="111">
        <f t="shared" si="567"/>
        <v>0</v>
      </c>
      <c r="Y449" s="112">
        <f t="shared" si="567"/>
        <v>3861.0383699999998</v>
      </c>
      <c r="Z449" s="113">
        <f t="shared" si="567"/>
        <v>3861.0383699999998</v>
      </c>
      <c r="AA449" s="111"/>
      <c r="AB449" s="112"/>
      <c r="AC449" s="113"/>
      <c r="AD449" s="111"/>
      <c r="AE449" s="112"/>
      <c r="AF449" s="113"/>
      <c r="AG449" s="111"/>
      <c r="AH449" s="112"/>
      <c r="AI449" s="112"/>
      <c r="AJ449" s="118" t="s">
        <v>283</v>
      </c>
    </row>
    <row r="450" spans="1:36" outlineLevel="3" x14ac:dyDescent="0.25">
      <c r="A450" s="102" t="s">
        <v>122</v>
      </c>
      <c r="B450" s="10">
        <v>309.67</v>
      </c>
      <c r="C450" s="10">
        <v>1219.83</v>
      </c>
      <c r="D450" s="10">
        <v>2348.15</v>
      </c>
      <c r="N450" s="10">
        <f>D450</f>
        <v>2348.15</v>
      </c>
      <c r="O450" s="10">
        <f>SUM(B450:M450)</f>
        <v>3877.65</v>
      </c>
      <c r="P450" s="129"/>
      <c r="Q450" s="130">
        <v>7.7100000000000002E-2</v>
      </c>
      <c r="R450" s="90">
        <f>IF(LEFT(AJ450,6)="Direct",N450,0)</f>
        <v>0</v>
      </c>
      <c r="S450" s="91">
        <f>N450-R450</f>
        <v>2348.15</v>
      </c>
      <c r="T450" s="92">
        <f>R450+S450</f>
        <v>2348.15</v>
      </c>
      <c r="U450" s="90">
        <f>IF(LEFT(AJ450,9)="direct-wa", N450,0)</f>
        <v>0</v>
      </c>
      <c r="V450" s="91">
        <f>IF(AJ450="direct-wa",0,N450*Q450)</f>
        <v>181.04236500000002</v>
      </c>
      <c r="W450" s="92">
        <f>U450+V450</f>
        <v>181.04236500000002</v>
      </c>
      <c r="X450" s="90">
        <f>IF(LEFT(AJ450,9)="direct-or",N450,0)</f>
        <v>0</v>
      </c>
      <c r="Y450" s="91">
        <f>S450-V450</f>
        <v>2167.1076350000003</v>
      </c>
      <c r="Z450" s="92">
        <f>X450+Y450</f>
        <v>2167.1076350000003</v>
      </c>
      <c r="AA450" s="90">
        <f>IF(LEFT(AJ450,6)="Direct",O450,0)</f>
        <v>0</v>
      </c>
      <c r="AB450" s="91">
        <f>O450-AA450</f>
        <v>3877.65</v>
      </c>
      <c r="AC450" s="92">
        <f>AA450+AB450</f>
        <v>3877.65</v>
      </c>
      <c r="AD450" s="90">
        <f>IF(LEFT(AJ450,9)="direct-wa", O450,0)</f>
        <v>0</v>
      </c>
      <c r="AE450" s="91">
        <f>IF(AJ450="direct-wa",0,O450*Q450)</f>
        <v>298.966815</v>
      </c>
      <c r="AF450" s="92">
        <f>AD450+AE450</f>
        <v>298.966815</v>
      </c>
      <c r="AG450" s="90">
        <f>IF(LEFT(AJ450,9)="direct-or",O450,0)</f>
        <v>0</v>
      </c>
      <c r="AH450" s="91">
        <f>AB450-AE450</f>
        <v>3578.6831849999999</v>
      </c>
      <c r="AI450" s="91">
        <f>AG450+AH450</f>
        <v>3578.6831849999999</v>
      </c>
      <c r="AJ450" s="7" t="s">
        <v>49</v>
      </c>
    </row>
    <row r="451" spans="1:36" outlineLevel="2" x14ac:dyDescent="0.25">
      <c r="A451" s="102"/>
      <c r="B451" s="108"/>
      <c r="C451" s="108"/>
      <c r="D451" s="108"/>
      <c r="E451" s="101"/>
      <c r="F451" s="101"/>
      <c r="G451" s="101"/>
      <c r="H451" s="101"/>
      <c r="I451" s="101"/>
      <c r="J451" s="101"/>
      <c r="K451" s="101"/>
      <c r="L451" s="101"/>
      <c r="M451" s="101"/>
      <c r="N451" s="108"/>
      <c r="O451" s="108"/>
      <c r="P451" s="129"/>
      <c r="Q451" s="130"/>
      <c r="R451" s="111">
        <f t="shared" ref="R451:Z451" si="568">SUBTOTAL(9,R450:R450)</f>
        <v>0</v>
      </c>
      <c r="S451" s="112">
        <f t="shared" si="568"/>
        <v>2348.15</v>
      </c>
      <c r="T451" s="113">
        <f t="shared" si="568"/>
        <v>2348.15</v>
      </c>
      <c r="U451" s="111">
        <f t="shared" si="568"/>
        <v>0</v>
      </c>
      <c r="V451" s="112">
        <f t="shared" si="568"/>
        <v>181.04236500000002</v>
      </c>
      <c r="W451" s="113">
        <f t="shared" si="568"/>
        <v>181.04236500000002</v>
      </c>
      <c r="X451" s="111">
        <f t="shared" si="568"/>
        <v>0</v>
      </c>
      <c r="Y451" s="112">
        <f t="shared" si="568"/>
        <v>2167.1076350000003</v>
      </c>
      <c r="Z451" s="113">
        <f t="shared" si="568"/>
        <v>2167.1076350000003</v>
      </c>
      <c r="AA451" s="111"/>
      <c r="AB451" s="112"/>
      <c r="AC451" s="113"/>
      <c r="AD451" s="111"/>
      <c r="AE451" s="112"/>
      <c r="AF451" s="113"/>
      <c r="AG451" s="111"/>
      <c r="AH451" s="112"/>
      <c r="AI451" s="112"/>
      <c r="AJ451" s="118" t="s">
        <v>277</v>
      </c>
    </row>
    <row r="452" spans="1:36" outlineLevel="3" x14ac:dyDescent="0.25">
      <c r="A452" s="102" t="s">
        <v>122</v>
      </c>
      <c r="B452" s="10">
        <v>21815.46</v>
      </c>
      <c r="C452" s="10">
        <v>15217.6</v>
      </c>
      <c r="D452" s="10">
        <v>16479.95</v>
      </c>
      <c r="N452" s="10">
        <f>D452</f>
        <v>16479.95</v>
      </c>
      <c r="O452" s="10">
        <f>SUM(B452:M452)</f>
        <v>53513.009999999995</v>
      </c>
      <c r="P452" s="129"/>
      <c r="Q452" s="130">
        <v>0.10979999999999999</v>
      </c>
      <c r="R452" s="90">
        <f>IF(LEFT(AJ452,6)="Direct",N452,0)</f>
        <v>0</v>
      </c>
      <c r="S452" s="91">
        <f>N452-R452</f>
        <v>16479.95</v>
      </c>
      <c r="T452" s="92">
        <f>R452+S452</f>
        <v>16479.95</v>
      </c>
      <c r="U452" s="90">
        <f>IF(LEFT(AJ452,9)="direct-wa", N452,0)</f>
        <v>0</v>
      </c>
      <c r="V452" s="91">
        <f>IF(AJ452="direct-wa",0,N452*Q452)</f>
        <v>1809.4985099999999</v>
      </c>
      <c r="W452" s="92">
        <f>U452+V452</f>
        <v>1809.4985099999999</v>
      </c>
      <c r="X452" s="90">
        <f>IF(LEFT(AJ452,9)="direct-or",N452,0)</f>
        <v>0</v>
      </c>
      <c r="Y452" s="91">
        <f>S452-V452</f>
        <v>14670.451490000001</v>
      </c>
      <c r="Z452" s="92">
        <f>X452+Y452</f>
        <v>14670.451490000001</v>
      </c>
      <c r="AA452" s="90">
        <f>IF(LEFT(AJ452,6)="Direct",O452,0)</f>
        <v>0</v>
      </c>
      <c r="AB452" s="91">
        <f>O452-AA452</f>
        <v>53513.009999999995</v>
      </c>
      <c r="AC452" s="92">
        <f>AA452+AB452</f>
        <v>53513.009999999995</v>
      </c>
      <c r="AD452" s="90">
        <f>IF(LEFT(AJ452,9)="direct-wa", O452,0)</f>
        <v>0</v>
      </c>
      <c r="AE452" s="91">
        <f>IF(AJ452="direct-wa",0,O452*Q452)</f>
        <v>5875.7284979999995</v>
      </c>
      <c r="AF452" s="92">
        <f>AD452+AE452</f>
        <v>5875.7284979999995</v>
      </c>
      <c r="AG452" s="90">
        <f>IF(LEFT(AJ452,9)="direct-or",O452,0)</f>
        <v>0</v>
      </c>
      <c r="AH452" s="91">
        <f>AB452-AE452</f>
        <v>47637.281501999998</v>
      </c>
      <c r="AI452" s="91">
        <f>AG452+AH452</f>
        <v>47637.281501999998</v>
      </c>
      <c r="AJ452" s="7" t="s">
        <v>46</v>
      </c>
    </row>
    <row r="453" spans="1:36" outlineLevel="3" x14ac:dyDescent="0.25">
      <c r="A453" s="102" t="s">
        <v>122</v>
      </c>
      <c r="B453" s="10">
        <v>527.12</v>
      </c>
      <c r="N453" s="10">
        <f>D453</f>
        <v>0</v>
      </c>
      <c r="O453" s="10">
        <f>SUM(B453:M453)</f>
        <v>527.12</v>
      </c>
      <c r="P453" s="129"/>
      <c r="Q453" s="130">
        <v>0.10979999999999999</v>
      </c>
      <c r="R453" s="90">
        <f>IF(LEFT(AJ453,6)="Direct",N453,0)</f>
        <v>0</v>
      </c>
      <c r="S453" s="91">
        <f>N453-R453</f>
        <v>0</v>
      </c>
      <c r="T453" s="92">
        <f>R453+S453</f>
        <v>0</v>
      </c>
      <c r="U453" s="90">
        <f>IF(LEFT(AJ453,9)="direct-wa", N453,0)</f>
        <v>0</v>
      </c>
      <c r="V453" s="91">
        <f>IF(AJ453="direct-wa",0,N453*Q453)</f>
        <v>0</v>
      </c>
      <c r="W453" s="92">
        <f>U453+V453</f>
        <v>0</v>
      </c>
      <c r="X453" s="90">
        <f>IF(LEFT(AJ453,9)="direct-or",N453,0)</f>
        <v>0</v>
      </c>
      <c r="Y453" s="91">
        <f>S453-V453</f>
        <v>0</v>
      </c>
      <c r="Z453" s="92">
        <f>X453+Y453</f>
        <v>0</v>
      </c>
      <c r="AA453" s="90">
        <f>IF(LEFT(AJ453,6)="Direct",O453,0)</f>
        <v>0</v>
      </c>
      <c r="AB453" s="91">
        <f>O453-AA453</f>
        <v>527.12</v>
      </c>
      <c r="AC453" s="92">
        <f>AA453+AB453</f>
        <v>527.12</v>
      </c>
      <c r="AD453" s="90">
        <f>IF(LEFT(AJ453,9)="direct-wa", O453,0)</f>
        <v>0</v>
      </c>
      <c r="AE453" s="91">
        <f>IF(AJ453="direct-wa",0,O453*Q453)</f>
        <v>57.877775999999997</v>
      </c>
      <c r="AF453" s="92">
        <f>AD453+AE453</f>
        <v>57.877775999999997</v>
      </c>
      <c r="AG453" s="90">
        <f>IF(LEFT(AJ453,9)="direct-or",O453,0)</f>
        <v>0</v>
      </c>
      <c r="AH453" s="91">
        <f>AB453-AE453</f>
        <v>469.24222400000002</v>
      </c>
      <c r="AI453" s="91">
        <f>AG453+AH453</f>
        <v>469.24222400000002</v>
      </c>
      <c r="AJ453" s="7" t="s">
        <v>46</v>
      </c>
    </row>
    <row r="454" spans="1:36" outlineLevel="3" x14ac:dyDescent="0.25">
      <c r="A454" s="102" t="s">
        <v>122</v>
      </c>
      <c r="B454" s="10">
        <v>864.68</v>
      </c>
      <c r="C454" s="10">
        <v>470.22</v>
      </c>
      <c r="D454" s="10">
        <v>139.07</v>
      </c>
      <c r="N454" s="10">
        <f>D454</f>
        <v>139.07</v>
      </c>
      <c r="O454" s="10">
        <f>SUM(B454:M454)</f>
        <v>1473.97</v>
      </c>
      <c r="P454" s="129"/>
      <c r="Q454" s="130">
        <v>0.10979999999999999</v>
      </c>
      <c r="R454" s="90">
        <f>IF(LEFT(AJ454,6)="Direct",N454,0)</f>
        <v>0</v>
      </c>
      <c r="S454" s="91">
        <f>N454-R454</f>
        <v>139.07</v>
      </c>
      <c r="T454" s="92">
        <f>R454+S454</f>
        <v>139.07</v>
      </c>
      <c r="U454" s="90">
        <f>IF(LEFT(AJ454,9)="direct-wa", N454,0)</f>
        <v>0</v>
      </c>
      <c r="V454" s="91">
        <f>IF(AJ454="direct-wa",0,N454*Q454)</f>
        <v>15.269885999999998</v>
      </c>
      <c r="W454" s="92">
        <f>U454+V454</f>
        <v>15.269885999999998</v>
      </c>
      <c r="X454" s="90">
        <f>IF(LEFT(AJ454,9)="direct-or",N454,0)</f>
        <v>0</v>
      </c>
      <c r="Y454" s="91">
        <f>S454-V454</f>
        <v>123.80011399999999</v>
      </c>
      <c r="Z454" s="92">
        <f>X454+Y454</f>
        <v>123.80011399999999</v>
      </c>
      <c r="AA454" s="90">
        <f>IF(LEFT(AJ454,6)="Direct",O454,0)</f>
        <v>0</v>
      </c>
      <c r="AB454" s="91">
        <f>O454-AA454</f>
        <v>1473.97</v>
      </c>
      <c r="AC454" s="92">
        <f>AA454+AB454</f>
        <v>1473.97</v>
      </c>
      <c r="AD454" s="90">
        <f>IF(LEFT(AJ454,9)="direct-wa", O454,0)</f>
        <v>0</v>
      </c>
      <c r="AE454" s="91">
        <f>IF(AJ454="direct-wa",0,O454*Q454)</f>
        <v>161.84190599999999</v>
      </c>
      <c r="AF454" s="92">
        <f>AD454+AE454</f>
        <v>161.84190599999999</v>
      </c>
      <c r="AG454" s="90">
        <f>IF(LEFT(AJ454,9)="direct-or",O454,0)</f>
        <v>0</v>
      </c>
      <c r="AH454" s="91">
        <f>AB454-AE454</f>
        <v>1312.1280940000001</v>
      </c>
      <c r="AI454" s="91">
        <f>AG454+AH454</f>
        <v>1312.1280940000001</v>
      </c>
      <c r="AJ454" s="7" t="s">
        <v>46</v>
      </c>
    </row>
    <row r="455" spans="1:36" outlineLevel="2" x14ac:dyDescent="0.25">
      <c r="A455" s="102"/>
      <c r="B455" s="108"/>
      <c r="C455" s="108"/>
      <c r="D455" s="108"/>
      <c r="E455" s="101"/>
      <c r="F455" s="101"/>
      <c r="G455" s="101"/>
      <c r="H455" s="101"/>
      <c r="I455" s="101"/>
      <c r="J455" s="101"/>
      <c r="K455" s="101"/>
      <c r="L455" s="101"/>
      <c r="M455" s="101"/>
      <c r="N455" s="108"/>
      <c r="O455" s="108"/>
      <c r="P455" s="129"/>
      <c r="Q455" s="130"/>
      <c r="R455" s="111">
        <f t="shared" ref="R455:Z455" si="569">SUBTOTAL(9,R452:R454)</f>
        <v>0</v>
      </c>
      <c r="S455" s="112">
        <f t="shared" si="569"/>
        <v>16619.02</v>
      </c>
      <c r="T455" s="113">
        <f t="shared" si="569"/>
        <v>16619.02</v>
      </c>
      <c r="U455" s="111">
        <f t="shared" si="569"/>
        <v>0</v>
      </c>
      <c r="V455" s="112">
        <f t="shared" si="569"/>
        <v>1824.7683959999999</v>
      </c>
      <c r="W455" s="113">
        <f t="shared" si="569"/>
        <v>1824.7683959999999</v>
      </c>
      <c r="X455" s="111">
        <f t="shared" si="569"/>
        <v>0</v>
      </c>
      <c r="Y455" s="112">
        <f t="shared" si="569"/>
        <v>14794.251604000001</v>
      </c>
      <c r="Z455" s="113">
        <f t="shared" si="569"/>
        <v>14794.251604000001</v>
      </c>
      <c r="AA455" s="111"/>
      <c r="AB455" s="112"/>
      <c r="AC455" s="113"/>
      <c r="AD455" s="111"/>
      <c r="AE455" s="112"/>
      <c r="AF455" s="113"/>
      <c r="AG455" s="111"/>
      <c r="AH455" s="112"/>
      <c r="AI455" s="112"/>
      <c r="AJ455" s="118" t="s">
        <v>284</v>
      </c>
    </row>
    <row r="456" spans="1:36" outlineLevel="3" x14ac:dyDescent="0.25">
      <c r="A456" s="102" t="s">
        <v>122</v>
      </c>
      <c r="D456" s="10">
        <v>662.73</v>
      </c>
      <c r="N456" s="10">
        <f>D456</f>
        <v>662.73</v>
      </c>
      <c r="O456" s="10">
        <f>SUM(B456:M456)</f>
        <v>662.73</v>
      </c>
      <c r="P456" s="129"/>
      <c r="Q456" s="130">
        <v>0</v>
      </c>
      <c r="R456" s="90">
        <f>IF(LEFT(AJ456,6)="Direct",N456,0)</f>
        <v>662.73</v>
      </c>
      <c r="S456" s="91">
        <f>N456-R456</f>
        <v>0</v>
      </c>
      <c r="T456" s="92">
        <f>R456+S456</f>
        <v>662.73</v>
      </c>
      <c r="U456" s="90">
        <f>IF(LEFT(AJ456,9)="direct-wa", N456,0)</f>
        <v>0</v>
      </c>
      <c r="V456" s="91">
        <f>IF(AJ456="direct-wa",0,N456*Q456)</f>
        <v>0</v>
      </c>
      <c r="W456" s="92">
        <f>U456+V456</f>
        <v>0</v>
      </c>
      <c r="X456" s="90">
        <f>IF(LEFT(AJ456,9)="direct-or",N456,0)</f>
        <v>662.73</v>
      </c>
      <c r="Y456" s="91">
        <f>S456-V456</f>
        <v>0</v>
      </c>
      <c r="Z456" s="92">
        <f>X456+Y456</f>
        <v>662.73</v>
      </c>
      <c r="AA456" s="90">
        <f>IF(LEFT(AJ456,6)="Direct",O456,0)</f>
        <v>662.73</v>
      </c>
      <c r="AB456" s="91">
        <f>O456-AA456</f>
        <v>0</v>
      </c>
      <c r="AC456" s="92">
        <f>AA456+AB456</f>
        <v>662.73</v>
      </c>
      <c r="AD456" s="90">
        <f>IF(LEFT(AJ456,9)="direct-wa", O456,0)</f>
        <v>0</v>
      </c>
      <c r="AE456" s="91">
        <f>IF(AJ456="direct-wa",0,O456*Q456)</f>
        <v>0</v>
      </c>
      <c r="AF456" s="92">
        <f>AD456+AE456</f>
        <v>0</v>
      </c>
      <c r="AG456" s="90">
        <f>IF(LEFT(AJ456,9)="direct-or",O456,0)</f>
        <v>662.73</v>
      </c>
      <c r="AH456" s="91">
        <f>AB456-AE456</f>
        <v>0</v>
      </c>
      <c r="AI456" s="91">
        <f>AG456+AH456</f>
        <v>662.73</v>
      </c>
      <c r="AJ456" s="7" t="s">
        <v>61</v>
      </c>
    </row>
    <row r="457" spans="1:36" outlineLevel="3" x14ac:dyDescent="0.25">
      <c r="A457" s="102" t="s">
        <v>122</v>
      </c>
      <c r="B457" s="10">
        <v>33.28</v>
      </c>
      <c r="C457" s="10">
        <v>-4216.33</v>
      </c>
      <c r="D457" s="10">
        <v>33.28</v>
      </c>
      <c r="N457" s="10">
        <f>D457</f>
        <v>33.28</v>
      </c>
      <c r="O457" s="10">
        <f>SUM(B457:M457)</f>
        <v>-4149.7700000000004</v>
      </c>
      <c r="P457" s="129"/>
      <c r="Q457" s="130">
        <v>0</v>
      </c>
      <c r="R457" s="90">
        <f>IF(LEFT(AJ457,6)="Direct",N457,0)</f>
        <v>33.28</v>
      </c>
      <c r="S457" s="91">
        <f>N457-R457</f>
        <v>0</v>
      </c>
      <c r="T457" s="92">
        <f>R457+S457</f>
        <v>33.28</v>
      </c>
      <c r="U457" s="90">
        <f>IF(LEFT(AJ457,9)="direct-wa", N457,0)</f>
        <v>0</v>
      </c>
      <c r="V457" s="91">
        <f>IF(AJ457="direct-wa",0,N457*Q457)</f>
        <v>0</v>
      </c>
      <c r="W457" s="92">
        <f>U457+V457</f>
        <v>0</v>
      </c>
      <c r="X457" s="90">
        <f>IF(LEFT(AJ457,9)="direct-or",N457,0)</f>
        <v>33.28</v>
      </c>
      <c r="Y457" s="91">
        <f>S457-V457</f>
        <v>0</v>
      </c>
      <c r="Z457" s="92">
        <f>X457+Y457</f>
        <v>33.28</v>
      </c>
      <c r="AA457" s="90">
        <f>IF(LEFT(AJ457,6)="Direct",O457,0)</f>
        <v>-4149.7700000000004</v>
      </c>
      <c r="AB457" s="91">
        <f>O457-AA457</f>
        <v>0</v>
      </c>
      <c r="AC457" s="92">
        <f>AA457+AB457</f>
        <v>-4149.7700000000004</v>
      </c>
      <c r="AD457" s="90">
        <f>IF(LEFT(AJ457,9)="direct-wa", O457,0)</f>
        <v>0</v>
      </c>
      <c r="AE457" s="91">
        <f>IF(AJ457="direct-wa",0,O457*Q457)</f>
        <v>0</v>
      </c>
      <c r="AF457" s="92">
        <f>AD457+AE457</f>
        <v>0</v>
      </c>
      <c r="AG457" s="90">
        <f>IF(LEFT(AJ457,9)="direct-or",O457,0)</f>
        <v>-4149.7700000000004</v>
      </c>
      <c r="AH457" s="91">
        <f>AB457-AE457</f>
        <v>0</v>
      </c>
      <c r="AI457" s="91">
        <f>AG457+AH457</f>
        <v>-4149.7700000000004</v>
      </c>
      <c r="AJ457" s="7" t="s">
        <v>61</v>
      </c>
    </row>
    <row r="458" spans="1:36" outlineLevel="3" x14ac:dyDescent="0.25">
      <c r="A458" s="102" t="s">
        <v>122</v>
      </c>
      <c r="D458" s="10">
        <v>65.62</v>
      </c>
      <c r="N458" s="10">
        <f>D458</f>
        <v>65.62</v>
      </c>
      <c r="O458" s="10">
        <f>SUM(B458:M458)</f>
        <v>65.62</v>
      </c>
      <c r="P458" s="129"/>
      <c r="Q458" s="130">
        <v>0</v>
      </c>
      <c r="R458" s="90">
        <f>IF(LEFT(AJ458,6)="Direct",N458,0)</f>
        <v>65.62</v>
      </c>
      <c r="S458" s="91">
        <f>N458-R458</f>
        <v>0</v>
      </c>
      <c r="T458" s="92">
        <f>R458+S458</f>
        <v>65.62</v>
      </c>
      <c r="U458" s="90">
        <f>IF(LEFT(AJ458,9)="direct-wa", N458,0)</f>
        <v>0</v>
      </c>
      <c r="V458" s="91">
        <f>IF(AJ458="direct-wa",0,N458*Q458)</f>
        <v>0</v>
      </c>
      <c r="W458" s="92">
        <f>U458+V458</f>
        <v>0</v>
      </c>
      <c r="X458" s="90">
        <f>IF(LEFT(AJ458,9)="direct-or",N458,0)</f>
        <v>65.62</v>
      </c>
      <c r="Y458" s="91">
        <f>S458-V458</f>
        <v>0</v>
      </c>
      <c r="Z458" s="92">
        <f>X458+Y458</f>
        <v>65.62</v>
      </c>
      <c r="AA458" s="90">
        <f>IF(LEFT(AJ458,6)="Direct",O458,0)</f>
        <v>65.62</v>
      </c>
      <c r="AB458" s="91">
        <f>O458-AA458</f>
        <v>0</v>
      </c>
      <c r="AC458" s="92">
        <f>AA458+AB458</f>
        <v>65.62</v>
      </c>
      <c r="AD458" s="90">
        <f>IF(LEFT(AJ458,9)="direct-wa", O458,0)</f>
        <v>0</v>
      </c>
      <c r="AE458" s="91">
        <f>IF(AJ458="direct-wa",0,O458*Q458)</f>
        <v>0</v>
      </c>
      <c r="AF458" s="92">
        <f>AD458+AE458</f>
        <v>0</v>
      </c>
      <c r="AG458" s="90">
        <f>IF(LEFT(AJ458,9)="direct-or",O458,0)</f>
        <v>65.62</v>
      </c>
      <c r="AH458" s="91">
        <f>AB458-AE458</f>
        <v>0</v>
      </c>
      <c r="AI458" s="91">
        <f>AG458+AH458</f>
        <v>65.62</v>
      </c>
      <c r="AJ458" s="7" t="s">
        <v>67</v>
      </c>
    </row>
    <row r="459" spans="1:36" outlineLevel="2" x14ac:dyDescent="0.25">
      <c r="A459" s="102"/>
      <c r="B459" s="108"/>
      <c r="C459" s="108"/>
      <c r="D459" s="108"/>
      <c r="E459" s="101"/>
      <c r="F459" s="101"/>
      <c r="G459" s="101"/>
      <c r="H459" s="101"/>
      <c r="I459" s="101"/>
      <c r="J459" s="101"/>
      <c r="K459" s="101"/>
      <c r="L459" s="101"/>
      <c r="M459" s="101"/>
      <c r="N459" s="108"/>
      <c r="O459" s="108"/>
      <c r="P459" s="129"/>
      <c r="Q459" s="130"/>
      <c r="R459" s="111">
        <f t="shared" ref="R459:Z459" si="570">SUBTOTAL(9,R456:R458)</f>
        <v>761.63</v>
      </c>
      <c r="S459" s="112">
        <f t="shared" si="570"/>
        <v>0</v>
      </c>
      <c r="T459" s="113">
        <f t="shared" si="570"/>
        <v>761.63</v>
      </c>
      <c r="U459" s="111">
        <f t="shared" si="570"/>
        <v>0</v>
      </c>
      <c r="V459" s="112">
        <f t="shared" si="570"/>
        <v>0</v>
      </c>
      <c r="W459" s="113">
        <f t="shared" si="570"/>
        <v>0</v>
      </c>
      <c r="X459" s="111">
        <f t="shared" si="570"/>
        <v>761.63</v>
      </c>
      <c r="Y459" s="112">
        <f t="shared" si="570"/>
        <v>0</v>
      </c>
      <c r="Z459" s="113">
        <f t="shared" si="570"/>
        <v>761.63</v>
      </c>
      <c r="AA459" s="111"/>
      <c r="AB459" s="112"/>
      <c r="AC459" s="113"/>
      <c r="AD459" s="111"/>
      <c r="AE459" s="112"/>
      <c r="AF459" s="113"/>
      <c r="AG459" s="111"/>
      <c r="AH459" s="112"/>
      <c r="AI459" s="112"/>
      <c r="AJ459" s="118" t="s">
        <v>267</v>
      </c>
    </row>
    <row r="460" spans="1:36" outlineLevel="3" x14ac:dyDescent="0.25">
      <c r="A460" s="102" t="s">
        <v>122</v>
      </c>
      <c r="B460" s="10">
        <v>34346.39</v>
      </c>
      <c r="C460" s="10">
        <v>38437.25</v>
      </c>
      <c r="D460" s="10">
        <v>41849.279999999999</v>
      </c>
      <c r="N460" s="10">
        <f t="shared" ref="N460:N470" si="571">D460</f>
        <v>41849.279999999999</v>
      </c>
      <c r="O460" s="10">
        <f t="shared" ref="O460:O470" si="572">SUM(B460:M460)</f>
        <v>114632.92</v>
      </c>
      <c r="P460" s="129"/>
      <c r="Q460" s="130">
        <v>7.9699999999999993E-2</v>
      </c>
      <c r="R460" s="90">
        <f t="shared" ref="R460:R470" si="573">IF(LEFT(AJ460,6)="Direct",N460,0)</f>
        <v>0</v>
      </c>
      <c r="S460" s="91">
        <f t="shared" ref="S460:S470" si="574">N460-R460</f>
        <v>41849.279999999999</v>
      </c>
      <c r="T460" s="92">
        <f t="shared" ref="T460:T470" si="575">R460+S460</f>
        <v>41849.279999999999</v>
      </c>
      <c r="U460" s="90">
        <f t="shared" ref="U460:U470" si="576">IF(LEFT(AJ460,9)="direct-wa", N460,0)</f>
        <v>0</v>
      </c>
      <c r="V460" s="91">
        <f t="shared" ref="V460:V470" si="577">IF(AJ460="direct-wa",0,N460*Q460)</f>
        <v>3335.3876159999995</v>
      </c>
      <c r="W460" s="92">
        <f t="shared" ref="W460:W470" si="578">U460+V460</f>
        <v>3335.3876159999995</v>
      </c>
      <c r="X460" s="90">
        <f t="shared" ref="X460:X470" si="579">IF(LEFT(AJ460,9)="direct-or",N460,0)</f>
        <v>0</v>
      </c>
      <c r="Y460" s="91">
        <f t="shared" ref="Y460:Y470" si="580">S460-V460</f>
        <v>38513.892383999999</v>
      </c>
      <c r="Z460" s="92">
        <f t="shared" ref="Z460:Z470" si="581">X460+Y460</f>
        <v>38513.892383999999</v>
      </c>
      <c r="AA460" s="90">
        <f t="shared" ref="AA460:AA470" si="582">IF(LEFT(AJ460,6)="Direct",O460,0)</f>
        <v>0</v>
      </c>
      <c r="AB460" s="91">
        <f t="shared" ref="AB460:AB470" si="583">O460-AA460</f>
        <v>114632.92</v>
      </c>
      <c r="AC460" s="92">
        <f t="shared" ref="AC460:AC470" si="584">AA460+AB460</f>
        <v>114632.92</v>
      </c>
      <c r="AD460" s="90">
        <f t="shared" ref="AD460:AD470" si="585">IF(LEFT(AJ460,9)="direct-wa", O460,0)</f>
        <v>0</v>
      </c>
      <c r="AE460" s="91">
        <f t="shared" ref="AE460:AE470" si="586">IF(AJ460="direct-wa",0,O460*Q460)</f>
        <v>9136.2437239999999</v>
      </c>
      <c r="AF460" s="92">
        <f t="shared" ref="AF460:AF470" si="587">AD460+AE460</f>
        <v>9136.2437239999999</v>
      </c>
      <c r="AG460" s="90">
        <f t="shared" ref="AG460:AG470" si="588">IF(LEFT(AJ460,9)="direct-or",O460,0)</f>
        <v>0</v>
      </c>
      <c r="AH460" s="91">
        <f t="shared" ref="AH460:AH470" si="589">AB460-AE460</f>
        <v>105496.676276</v>
      </c>
      <c r="AI460" s="91">
        <f t="shared" ref="AI460:AI470" si="590">AG460+AH460</f>
        <v>105496.676276</v>
      </c>
      <c r="AJ460" s="7" t="s">
        <v>48</v>
      </c>
    </row>
    <row r="461" spans="1:36" outlineLevel="3" x14ac:dyDescent="0.25">
      <c r="A461" s="102" t="s">
        <v>122</v>
      </c>
      <c r="B461" s="10">
        <v>17894.79</v>
      </c>
      <c r="C461" s="10">
        <v>12172.75</v>
      </c>
      <c r="D461" s="10">
        <v>15130.21</v>
      </c>
      <c r="N461" s="10">
        <f t="shared" si="571"/>
        <v>15130.21</v>
      </c>
      <c r="O461" s="10">
        <f t="shared" si="572"/>
        <v>45197.75</v>
      </c>
      <c r="P461" s="129"/>
      <c r="Q461" s="130">
        <v>7.9699999999999993E-2</v>
      </c>
      <c r="R461" s="90">
        <f t="shared" si="573"/>
        <v>0</v>
      </c>
      <c r="S461" s="91">
        <f t="shared" si="574"/>
        <v>15130.21</v>
      </c>
      <c r="T461" s="92">
        <f t="shared" si="575"/>
        <v>15130.21</v>
      </c>
      <c r="U461" s="90">
        <f t="shared" si="576"/>
        <v>0</v>
      </c>
      <c r="V461" s="91">
        <f t="shared" si="577"/>
        <v>1205.8777369999998</v>
      </c>
      <c r="W461" s="92">
        <f t="shared" si="578"/>
        <v>1205.8777369999998</v>
      </c>
      <c r="X461" s="90">
        <f t="shared" si="579"/>
        <v>0</v>
      </c>
      <c r="Y461" s="91">
        <f t="shared" si="580"/>
        <v>13924.332263</v>
      </c>
      <c r="Z461" s="92">
        <f t="shared" si="581"/>
        <v>13924.332263</v>
      </c>
      <c r="AA461" s="90">
        <f t="shared" si="582"/>
        <v>0</v>
      </c>
      <c r="AB461" s="91">
        <f t="shared" si="583"/>
        <v>45197.75</v>
      </c>
      <c r="AC461" s="92">
        <f t="shared" si="584"/>
        <v>45197.75</v>
      </c>
      <c r="AD461" s="90">
        <f t="shared" si="585"/>
        <v>0</v>
      </c>
      <c r="AE461" s="91">
        <f t="shared" si="586"/>
        <v>3602.2606749999995</v>
      </c>
      <c r="AF461" s="92">
        <f t="shared" si="587"/>
        <v>3602.2606749999995</v>
      </c>
      <c r="AG461" s="90">
        <f t="shared" si="588"/>
        <v>0</v>
      </c>
      <c r="AH461" s="91">
        <f t="shared" si="589"/>
        <v>41595.489325000002</v>
      </c>
      <c r="AI461" s="91">
        <f t="shared" si="590"/>
        <v>41595.489325000002</v>
      </c>
      <c r="AJ461" s="7" t="s">
        <v>48</v>
      </c>
    </row>
    <row r="462" spans="1:36" outlineLevel="3" x14ac:dyDescent="0.25">
      <c r="A462" s="102" t="s">
        <v>122</v>
      </c>
      <c r="B462" s="10">
        <v>9380.65</v>
      </c>
      <c r="C462" s="10">
        <v>328.09</v>
      </c>
      <c r="D462" s="10">
        <v>6502.66</v>
      </c>
      <c r="N462" s="10">
        <f t="shared" si="571"/>
        <v>6502.66</v>
      </c>
      <c r="O462" s="10">
        <f t="shared" si="572"/>
        <v>16211.4</v>
      </c>
      <c r="P462" s="129"/>
      <c r="Q462" s="130">
        <v>7.9699999999999993E-2</v>
      </c>
      <c r="R462" s="90">
        <f t="shared" si="573"/>
        <v>0</v>
      </c>
      <c r="S462" s="91">
        <f t="shared" si="574"/>
        <v>6502.66</v>
      </c>
      <c r="T462" s="92">
        <f t="shared" si="575"/>
        <v>6502.66</v>
      </c>
      <c r="U462" s="90">
        <f t="shared" si="576"/>
        <v>0</v>
      </c>
      <c r="V462" s="91">
        <f t="shared" si="577"/>
        <v>518.26200199999994</v>
      </c>
      <c r="W462" s="92">
        <f t="shared" si="578"/>
        <v>518.26200199999994</v>
      </c>
      <c r="X462" s="90">
        <f t="shared" si="579"/>
        <v>0</v>
      </c>
      <c r="Y462" s="91">
        <f t="shared" si="580"/>
        <v>5984.3979980000004</v>
      </c>
      <c r="Z462" s="92">
        <f t="shared" si="581"/>
        <v>5984.3979980000004</v>
      </c>
      <c r="AA462" s="90">
        <f t="shared" si="582"/>
        <v>0</v>
      </c>
      <c r="AB462" s="91">
        <f t="shared" si="583"/>
        <v>16211.4</v>
      </c>
      <c r="AC462" s="92">
        <f t="shared" si="584"/>
        <v>16211.4</v>
      </c>
      <c r="AD462" s="90">
        <f t="shared" si="585"/>
        <v>0</v>
      </c>
      <c r="AE462" s="91">
        <f t="shared" si="586"/>
        <v>1292.0485799999999</v>
      </c>
      <c r="AF462" s="92">
        <f t="shared" si="587"/>
        <v>1292.0485799999999</v>
      </c>
      <c r="AG462" s="90">
        <f t="shared" si="588"/>
        <v>0</v>
      </c>
      <c r="AH462" s="91">
        <f t="shared" si="589"/>
        <v>14919.351419999999</v>
      </c>
      <c r="AI462" s="91">
        <f t="shared" si="590"/>
        <v>14919.351419999999</v>
      </c>
      <c r="AJ462" s="7" t="s">
        <v>48</v>
      </c>
    </row>
    <row r="463" spans="1:36" outlineLevel="3" x14ac:dyDescent="0.25">
      <c r="A463" s="102" t="s">
        <v>122</v>
      </c>
      <c r="B463" s="10">
        <v>1867.27</v>
      </c>
      <c r="C463" s="10">
        <v>3797.65</v>
      </c>
      <c r="D463" s="10">
        <v>3339.7</v>
      </c>
      <c r="N463" s="10">
        <f t="shared" si="571"/>
        <v>3339.7</v>
      </c>
      <c r="O463" s="10">
        <f t="shared" si="572"/>
        <v>9004.619999999999</v>
      </c>
      <c r="P463" s="129"/>
      <c r="Q463" s="130">
        <v>7.9699999999999993E-2</v>
      </c>
      <c r="R463" s="90">
        <f t="shared" si="573"/>
        <v>0</v>
      </c>
      <c r="S463" s="91">
        <f t="shared" si="574"/>
        <v>3339.7</v>
      </c>
      <c r="T463" s="92">
        <f t="shared" si="575"/>
        <v>3339.7</v>
      </c>
      <c r="U463" s="90">
        <f t="shared" si="576"/>
        <v>0</v>
      </c>
      <c r="V463" s="91">
        <f t="shared" si="577"/>
        <v>266.17408999999998</v>
      </c>
      <c r="W463" s="92">
        <f t="shared" si="578"/>
        <v>266.17408999999998</v>
      </c>
      <c r="X463" s="90">
        <f t="shared" si="579"/>
        <v>0</v>
      </c>
      <c r="Y463" s="91">
        <f t="shared" si="580"/>
        <v>3073.5259099999998</v>
      </c>
      <c r="Z463" s="92">
        <f t="shared" si="581"/>
        <v>3073.5259099999998</v>
      </c>
      <c r="AA463" s="90">
        <f t="shared" si="582"/>
        <v>0</v>
      </c>
      <c r="AB463" s="91">
        <f t="shared" si="583"/>
        <v>9004.619999999999</v>
      </c>
      <c r="AC463" s="92">
        <f t="shared" si="584"/>
        <v>9004.619999999999</v>
      </c>
      <c r="AD463" s="90">
        <f t="shared" si="585"/>
        <v>0</v>
      </c>
      <c r="AE463" s="91">
        <f t="shared" si="586"/>
        <v>717.66821399999981</v>
      </c>
      <c r="AF463" s="92">
        <f t="shared" si="587"/>
        <v>717.66821399999981</v>
      </c>
      <c r="AG463" s="90">
        <f t="shared" si="588"/>
        <v>0</v>
      </c>
      <c r="AH463" s="91">
        <f t="shared" si="589"/>
        <v>8286.9517859999996</v>
      </c>
      <c r="AI463" s="91">
        <f t="shared" si="590"/>
        <v>8286.9517859999996</v>
      </c>
      <c r="AJ463" s="7" t="s">
        <v>48</v>
      </c>
    </row>
    <row r="464" spans="1:36" outlineLevel="3" x14ac:dyDescent="0.25">
      <c r="A464" s="102" t="s">
        <v>122</v>
      </c>
      <c r="B464" s="10">
        <v>7119.45</v>
      </c>
      <c r="C464" s="10">
        <v>11719.03</v>
      </c>
      <c r="D464" s="10">
        <v>6610.51</v>
      </c>
      <c r="N464" s="10">
        <f t="shared" si="571"/>
        <v>6610.51</v>
      </c>
      <c r="O464" s="10">
        <f t="shared" si="572"/>
        <v>25448.989999999998</v>
      </c>
      <c r="P464" s="129"/>
      <c r="Q464" s="130">
        <v>7.9699999999999993E-2</v>
      </c>
      <c r="R464" s="90">
        <f t="shared" si="573"/>
        <v>0</v>
      </c>
      <c r="S464" s="91">
        <f t="shared" si="574"/>
        <v>6610.51</v>
      </c>
      <c r="T464" s="92">
        <f t="shared" si="575"/>
        <v>6610.51</v>
      </c>
      <c r="U464" s="90">
        <f t="shared" si="576"/>
        <v>0</v>
      </c>
      <c r="V464" s="91">
        <f t="shared" si="577"/>
        <v>526.85764699999993</v>
      </c>
      <c r="W464" s="92">
        <f t="shared" si="578"/>
        <v>526.85764699999993</v>
      </c>
      <c r="X464" s="90">
        <f t="shared" si="579"/>
        <v>0</v>
      </c>
      <c r="Y464" s="91">
        <f t="shared" si="580"/>
        <v>6083.6523530000004</v>
      </c>
      <c r="Z464" s="92">
        <f t="shared" si="581"/>
        <v>6083.6523530000004</v>
      </c>
      <c r="AA464" s="90">
        <f t="shared" si="582"/>
        <v>0</v>
      </c>
      <c r="AB464" s="91">
        <f t="shared" si="583"/>
        <v>25448.989999999998</v>
      </c>
      <c r="AC464" s="92">
        <f t="shared" si="584"/>
        <v>25448.989999999998</v>
      </c>
      <c r="AD464" s="90">
        <f t="shared" si="585"/>
        <v>0</v>
      </c>
      <c r="AE464" s="91">
        <f t="shared" si="586"/>
        <v>2028.2845029999996</v>
      </c>
      <c r="AF464" s="92">
        <f t="shared" si="587"/>
        <v>2028.2845029999996</v>
      </c>
      <c r="AG464" s="90">
        <f t="shared" si="588"/>
        <v>0</v>
      </c>
      <c r="AH464" s="91">
        <f t="shared" si="589"/>
        <v>23420.705496999999</v>
      </c>
      <c r="AI464" s="91">
        <f t="shared" si="590"/>
        <v>23420.705496999999</v>
      </c>
      <c r="AJ464" s="7" t="s">
        <v>48</v>
      </c>
    </row>
    <row r="465" spans="1:36" outlineLevel="3" x14ac:dyDescent="0.25">
      <c r="A465" s="102" t="s">
        <v>122</v>
      </c>
      <c r="B465" s="10">
        <v>618.07000000000005</v>
      </c>
      <c r="C465" s="10">
        <v>570.53</v>
      </c>
      <c r="N465" s="10">
        <f t="shared" si="571"/>
        <v>0</v>
      </c>
      <c r="O465" s="10">
        <f t="shared" si="572"/>
        <v>1188.5999999999999</v>
      </c>
      <c r="P465" s="129"/>
      <c r="Q465" s="130">
        <v>7.9699999999999993E-2</v>
      </c>
      <c r="R465" s="90">
        <f t="shared" si="573"/>
        <v>0</v>
      </c>
      <c r="S465" s="91">
        <f t="shared" si="574"/>
        <v>0</v>
      </c>
      <c r="T465" s="92">
        <f t="shared" si="575"/>
        <v>0</v>
      </c>
      <c r="U465" s="90">
        <f t="shared" si="576"/>
        <v>0</v>
      </c>
      <c r="V465" s="91">
        <f t="shared" si="577"/>
        <v>0</v>
      </c>
      <c r="W465" s="92">
        <f t="shared" si="578"/>
        <v>0</v>
      </c>
      <c r="X465" s="90">
        <f t="shared" si="579"/>
        <v>0</v>
      </c>
      <c r="Y465" s="91">
        <f t="shared" si="580"/>
        <v>0</v>
      </c>
      <c r="Z465" s="92">
        <f t="shared" si="581"/>
        <v>0</v>
      </c>
      <c r="AA465" s="90">
        <f t="shared" si="582"/>
        <v>0</v>
      </c>
      <c r="AB465" s="91">
        <f t="shared" si="583"/>
        <v>1188.5999999999999</v>
      </c>
      <c r="AC465" s="92">
        <f t="shared" si="584"/>
        <v>1188.5999999999999</v>
      </c>
      <c r="AD465" s="90">
        <f t="shared" si="585"/>
        <v>0</v>
      </c>
      <c r="AE465" s="91">
        <f t="shared" si="586"/>
        <v>94.731419999999986</v>
      </c>
      <c r="AF465" s="92">
        <f t="shared" si="587"/>
        <v>94.731419999999986</v>
      </c>
      <c r="AG465" s="90">
        <f t="shared" si="588"/>
        <v>0</v>
      </c>
      <c r="AH465" s="91">
        <f t="shared" si="589"/>
        <v>1093.8685799999998</v>
      </c>
      <c r="AI465" s="91">
        <f t="shared" si="590"/>
        <v>1093.8685799999998</v>
      </c>
      <c r="AJ465" s="7" t="s">
        <v>48</v>
      </c>
    </row>
    <row r="466" spans="1:36" outlineLevel="3" x14ac:dyDescent="0.25">
      <c r="A466" s="102" t="s">
        <v>122</v>
      </c>
      <c r="B466" s="10">
        <v>2140.0300000000002</v>
      </c>
      <c r="C466" s="10">
        <v>9902.07</v>
      </c>
      <c r="D466" s="10">
        <v>7039.6</v>
      </c>
      <c r="N466" s="10">
        <f t="shared" si="571"/>
        <v>7039.6</v>
      </c>
      <c r="O466" s="10">
        <f t="shared" si="572"/>
        <v>19081.7</v>
      </c>
      <c r="P466" s="129"/>
      <c r="Q466" s="130">
        <v>7.9699999999999993E-2</v>
      </c>
      <c r="R466" s="90">
        <f t="shared" si="573"/>
        <v>0</v>
      </c>
      <c r="S466" s="91">
        <f t="shared" si="574"/>
        <v>7039.6</v>
      </c>
      <c r="T466" s="92">
        <f t="shared" si="575"/>
        <v>7039.6</v>
      </c>
      <c r="U466" s="90">
        <f t="shared" si="576"/>
        <v>0</v>
      </c>
      <c r="V466" s="91">
        <f t="shared" si="577"/>
        <v>561.05611999999996</v>
      </c>
      <c r="W466" s="92">
        <f t="shared" si="578"/>
        <v>561.05611999999996</v>
      </c>
      <c r="X466" s="90">
        <f t="shared" si="579"/>
        <v>0</v>
      </c>
      <c r="Y466" s="91">
        <f t="shared" si="580"/>
        <v>6478.5438800000002</v>
      </c>
      <c r="Z466" s="92">
        <f t="shared" si="581"/>
        <v>6478.5438800000002</v>
      </c>
      <c r="AA466" s="90">
        <f t="shared" si="582"/>
        <v>0</v>
      </c>
      <c r="AB466" s="91">
        <f t="shared" si="583"/>
        <v>19081.7</v>
      </c>
      <c r="AC466" s="92">
        <f t="shared" si="584"/>
        <v>19081.7</v>
      </c>
      <c r="AD466" s="90">
        <f t="shared" si="585"/>
        <v>0</v>
      </c>
      <c r="AE466" s="91">
        <f t="shared" si="586"/>
        <v>1520.8114899999998</v>
      </c>
      <c r="AF466" s="92">
        <f t="shared" si="587"/>
        <v>1520.8114899999998</v>
      </c>
      <c r="AG466" s="90">
        <f t="shared" si="588"/>
        <v>0</v>
      </c>
      <c r="AH466" s="91">
        <f t="shared" si="589"/>
        <v>17560.888510000001</v>
      </c>
      <c r="AI466" s="91">
        <f t="shared" si="590"/>
        <v>17560.888510000001</v>
      </c>
      <c r="AJ466" s="7" t="s">
        <v>48</v>
      </c>
    </row>
    <row r="467" spans="1:36" outlineLevel="3" x14ac:dyDescent="0.25">
      <c r="A467" s="102" t="s">
        <v>122</v>
      </c>
      <c r="B467" s="10">
        <v>22765.67</v>
      </c>
      <c r="C467" s="10">
        <v>28303.66</v>
      </c>
      <c r="D467" s="10">
        <v>20610.87</v>
      </c>
      <c r="N467" s="10">
        <f t="shared" si="571"/>
        <v>20610.87</v>
      </c>
      <c r="O467" s="10">
        <f t="shared" si="572"/>
        <v>71680.2</v>
      </c>
      <c r="P467" s="129"/>
      <c r="Q467" s="130">
        <v>7.9699999999999993E-2</v>
      </c>
      <c r="R467" s="90">
        <f t="shared" si="573"/>
        <v>0</v>
      </c>
      <c r="S467" s="91">
        <f t="shared" si="574"/>
        <v>20610.87</v>
      </c>
      <c r="T467" s="92">
        <f t="shared" si="575"/>
        <v>20610.87</v>
      </c>
      <c r="U467" s="90">
        <f t="shared" si="576"/>
        <v>0</v>
      </c>
      <c r="V467" s="91">
        <f t="shared" si="577"/>
        <v>1642.6863389999999</v>
      </c>
      <c r="W467" s="92">
        <f t="shared" si="578"/>
        <v>1642.6863389999999</v>
      </c>
      <c r="X467" s="90">
        <f t="shared" si="579"/>
        <v>0</v>
      </c>
      <c r="Y467" s="91">
        <f t="shared" si="580"/>
        <v>18968.183660999999</v>
      </c>
      <c r="Z467" s="92">
        <f t="shared" si="581"/>
        <v>18968.183660999999</v>
      </c>
      <c r="AA467" s="90">
        <f t="shared" si="582"/>
        <v>0</v>
      </c>
      <c r="AB467" s="91">
        <f t="shared" si="583"/>
        <v>71680.2</v>
      </c>
      <c r="AC467" s="92">
        <f t="shared" si="584"/>
        <v>71680.2</v>
      </c>
      <c r="AD467" s="90">
        <f t="shared" si="585"/>
        <v>0</v>
      </c>
      <c r="AE467" s="91">
        <f t="shared" si="586"/>
        <v>5712.911939999999</v>
      </c>
      <c r="AF467" s="92">
        <f t="shared" si="587"/>
        <v>5712.911939999999</v>
      </c>
      <c r="AG467" s="90">
        <f t="shared" si="588"/>
        <v>0</v>
      </c>
      <c r="AH467" s="91">
        <f t="shared" si="589"/>
        <v>65967.288059999992</v>
      </c>
      <c r="AI467" s="91">
        <f t="shared" si="590"/>
        <v>65967.288059999992</v>
      </c>
      <c r="AJ467" s="7" t="s">
        <v>48</v>
      </c>
    </row>
    <row r="468" spans="1:36" outlineLevel="3" x14ac:dyDescent="0.25">
      <c r="A468" s="102" t="s">
        <v>122</v>
      </c>
      <c r="B468" s="10">
        <v>7404.46</v>
      </c>
      <c r="C468" s="10">
        <v>4451.22</v>
      </c>
      <c r="D468" s="10">
        <v>5131.72</v>
      </c>
      <c r="N468" s="10">
        <f t="shared" si="571"/>
        <v>5131.72</v>
      </c>
      <c r="O468" s="10">
        <f t="shared" si="572"/>
        <v>16987.400000000001</v>
      </c>
      <c r="P468" s="129"/>
      <c r="Q468" s="130">
        <v>7.9699999999999993E-2</v>
      </c>
      <c r="R468" s="90">
        <f t="shared" si="573"/>
        <v>0</v>
      </c>
      <c r="S468" s="91">
        <f t="shared" si="574"/>
        <v>5131.72</v>
      </c>
      <c r="T468" s="92">
        <f t="shared" si="575"/>
        <v>5131.72</v>
      </c>
      <c r="U468" s="90">
        <f t="shared" si="576"/>
        <v>0</v>
      </c>
      <c r="V468" s="91">
        <f t="shared" si="577"/>
        <v>408.99808400000001</v>
      </c>
      <c r="W468" s="92">
        <f t="shared" si="578"/>
        <v>408.99808400000001</v>
      </c>
      <c r="X468" s="90">
        <f t="shared" si="579"/>
        <v>0</v>
      </c>
      <c r="Y468" s="91">
        <f t="shared" si="580"/>
        <v>4722.7219160000004</v>
      </c>
      <c r="Z468" s="92">
        <f t="shared" si="581"/>
        <v>4722.7219160000004</v>
      </c>
      <c r="AA468" s="90">
        <f t="shared" si="582"/>
        <v>0</v>
      </c>
      <c r="AB468" s="91">
        <f t="shared" si="583"/>
        <v>16987.400000000001</v>
      </c>
      <c r="AC468" s="92">
        <f t="shared" si="584"/>
        <v>16987.400000000001</v>
      </c>
      <c r="AD468" s="90">
        <f t="shared" si="585"/>
        <v>0</v>
      </c>
      <c r="AE468" s="91">
        <f t="shared" si="586"/>
        <v>1353.8957800000001</v>
      </c>
      <c r="AF468" s="92">
        <f t="shared" si="587"/>
        <v>1353.8957800000001</v>
      </c>
      <c r="AG468" s="90">
        <f t="shared" si="588"/>
        <v>0</v>
      </c>
      <c r="AH468" s="91">
        <f t="shared" si="589"/>
        <v>15633.504220000001</v>
      </c>
      <c r="AI468" s="91">
        <f t="shared" si="590"/>
        <v>15633.504220000001</v>
      </c>
      <c r="AJ468" s="7" t="s">
        <v>48</v>
      </c>
    </row>
    <row r="469" spans="1:36" outlineLevel="3" x14ac:dyDescent="0.25">
      <c r="A469" s="102" t="s">
        <v>122</v>
      </c>
      <c r="D469" s="10">
        <v>556.27</v>
      </c>
      <c r="N469" s="10">
        <f t="shared" si="571"/>
        <v>556.27</v>
      </c>
      <c r="O469" s="10">
        <f t="shared" si="572"/>
        <v>556.27</v>
      </c>
      <c r="P469" s="129"/>
      <c r="Q469" s="130">
        <v>7.9699999999999993E-2</v>
      </c>
      <c r="R469" s="90">
        <f t="shared" si="573"/>
        <v>0</v>
      </c>
      <c r="S469" s="91">
        <f t="shared" si="574"/>
        <v>556.27</v>
      </c>
      <c r="T469" s="92">
        <f t="shared" si="575"/>
        <v>556.27</v>
      </c>
      <c r="U469" s="90">
        <f t="shared" si="576"/>
        <v>0</v>
      </c>
      <c r="V469" s="91">
        <f t="shared" si="577"/>
        <v>44.334718999999993</v>
      </c>
      <c r="W469" s="92">
        <f t="shared" si="578"/>
        <v>44.334718999999993</v>
      </c>
      <c r="X469" s="90">
        <f t="shared" si="579"/>
        <v>0</v>
      </c>
      <c r="Y469" s="91">
        <f t="shared" si="580"/>
        <v>511.93528099999997</v>
      </c>
      <c r="Z469" s="92">
        <f t="shared" si="581"/>
        <v>511.93528099999997</v>
      </c>
      <c r="AA469" s="90">
        <f t="shared" si="582"/>
        <v>0</v>
      </c>
      <c r="AB469" s="91">
        <f t="shared" si="583"/>
        <v>556.27</v>
      </c>
      <c r="AC469" s="92">
        <f t="shared" si="584"/>
        <v>556.27</v>
      </c>
      <c r="AD469" s="90">
        <f t="shared" si="585"/>
        <v>0</v>
      </c>
      <c r="AE469" s="91">
        <f t="shared" si="586"/>
        <v>44.334718999999993</v>
      </c>
      <c r="AF469" s="92">
        <f t="shared" si="587"/>
        <v>44.334718999999993</v>
      </c>
      <c r="AG469" s="90">
        <f t="shared" si="588"/>
        <v>0</v>
      </c>
      <c r="AH469" s="91">
        <f t="shared" si="589"/>
        <v>511.93528099999997</v>
      </c>
      <c r="AI469" s="91">
        <f t="shared" si="590"/>
        <v>511.93528099999997</v>
      </c>
      <c r="AJ469" s="7" t="s">
        <v>50</v>
      </c>
    </row>
    <row r="470" spans="1:36" outlineLevel="3" x14ac:dyDescent="0.25">
      <c r="A470" s="102" t="s">
        <v>122</v>
      </c>
      <c r="B470" s="10">
        <v>1713.14</v>
      </c>
      <c r="C470" s="10">
        <v>1054.24</v>
      </c>
      <c r="D470" s="10">
        <v>263.56</v>
      </c>
      <c r="N470" s="10">
        <f t="shared" si="571"/>
        <v>263.56</v>
      </c>
      <c r="O470" s="10">
        <f t="shared" si="572"/>
        <v>3030.94</v>
      </c>
      <c r="P470" s="129"/>
      <c r="Q470" s="130">
        <v>7.9699999999999993E-2</v>
      </c>
      <c r="R470" s="90">
        <f t="shared" si="573"/>
        <v>0</v>
      </c>
      <c r="S470" s="91">
        <f t="shared" si="574"/>
        <v>263.56</v>
      </c>
      <c r="T470" s="92">
        <f t="shared" si="575"/>
        <v>263.56</v>
      </c>
      <c r="U470" s="90">
        <f t="shared" si="576"/>
        <v>0</v>
      </c>
      <c r="V470" s="91">
        <f t="shared" si="577"/>
        <v>21.005731999999998</v>
      </c>
      <c r="W470" s="92">
        <f t="shared" si="578"/>
        <v>21.005731999999998</v>
      </c>
      <c r="X470" s="90">
        <f t="shared" si="579"/>
        <v>0</v>
      </c>
      <c r="Y470" s="91">
        <f t="shared" si="580"/>
        <v>242.55426800000001</v>
      </c>
      <c r="Z470" s="92">
        <f t="shared" si="581"/>
        <v>242.55426800000001</v>
      </c>
      <c r="AA470" s="90">
        <f t="shared" si="582"/>
        <v>0</v>
      </c>
      <c r="AB470" s="91">
        <f t="shared" si="583"/>
        <v>3030.94</v>
      </c>
      <c r="AC470" s="92">
        <f t="shared" si="584"/>
        <v>3030.94</v>
      </c>
      <c r="AD470" s="90">
        <f t="shared" si="585"/>
        <v>0</v>
      </c>
      <c r="AE470" s="91">
        <f t="shared" si="586"/>
        <v>241.56591799999998</v>
      </c>
      <c r="AF470" s="92">
        <f t="shared" si="587"/>
        <v>241.56591799999998</v>
      </c>
      <c r="AG470" s="90">
        <f t="shared" si="588"/>
        <v>0</v>
      </c>
      <c r="AH470" s="91">
        <f t="shared" si="589"/>
        <v>2789.3740820000003</v>
      </c>
      <c r="AI470" s="91">
        <f t="shared" si="590"/>
        <v>2789.3740820000003</v>
      </c>
      <c r="AJ470" s="7" t="s">
        <v>48</v>
      </c>
    </row>
    <row r="471" spans="1:36" outlineLevel="2" x14ac:dyDescent="0.25">
      <c r="A471" s="102"/>
      <c r="B471" s="108"/>
      <c r="C471" s="108"/>
      <c r="D471" s="108"/>
      <c r="E471" s="101"/>
      <c r="F471" s="101"/>
      <c r="G471" s="101"/>
      <c r="H471" s="101"/>
      <c r="I471" s="101"/>
      <c r="J471" s="101"/>
      <c r="K471" s="101"/>
      <c r="L471" s="101"/>
      <c r="M471" s="101"/>
      <c r="N471" s="108"/>
      <c r="O471" s="108"/>
      <c r="P471" s="129"/>
      <c r="Q471" s="130"/>
      <c r="R471" s="111">
        <f t="shared" ref="R471:Z471" si="591">SUBTOTAL(9,R460:R470)</f>
        <v>0</v>
      </c>
      <c r="S471" s="112">
        <f t="shared" si="591"/>
        <v>107034.37999999999</v>
      </c>
      <c r="T471" s="113">
        <f t="shared" si="591"/>
        <v>107034.37999999999</v>
      </c>
      <c r="U471" s="111">
        <f t="shared" si="591"/>
        <v>0</v>
      </c>
      <c r="V471" s="112">
        <f t="shared" si="591"/>
        <v>8530.6400859999994</v>
      </c>
      <c r="W471" s="113">
        <f t="shared" si="591"/>
        <v>8530.6400859999994</v>
      </c>
      <c r="X471" s="111">
        <f t="shared" si="591"/>
        <v>0</v>
      </c>
      <c r="Y471" s="112">
        <f t="shared" si="591"/>
        <v>98503.739913999991</v>
      </c>
      <c r="Z471" s="113">
        <f t="shared" si="591"/>
        <v>98503.739913999991</v>
      </c>
      <c r="AA471" s="111"/>
      <c r="AB471" s="112"/>
      <c r="AC471" s="113"/>
      <c r="AD471" s="111"/>
      <c r="AE471" s="112"/>
      <c r="AF471" s="113"/>
      <c r="AG471" s="111"/>
      <c r="AH471" s="112"/>
      <c r="AI471" s="112"/>
      <c r="AJ471" s="118" t="s">
        <v>269</v>
      </c>
    </row>
    <row r="472" spans="1:36" outlineLevel="3" x14ac:dyDescent="0.25">
      <c r="A472" s="102" t="s">
        <v>122</v>
      </c>
      <c r="B472" s="10">
        <v>98</v>
      </c>
      <c r="C472" s="10">
        <v>-107.81</v>
      </c>
      <c r="D472" s="10">
        <v>695.76</v>
      </c>
      <c r="N472" s="10">
        <f>D472</f>
        <v>695.76</v>
      </c>
      <c r="O472" s="10">
        <f>SUM(B472:M472)</f>
        <v>685.95</v>
      </c>
      <c r="P472" s="129"/>
      <c r="Q472" s="130">
        <v>1.17E-2</v>
      </c>
      <c r="R472" s="90">
        <f>IF(LEFT(AJ472,6)="Direct",N472,0)</f>
        <v>0</v>
      </c>
      <c r="S472" s="91">
        <f>N472-R472</f>
        <v>695.76</v>
      </c>
      <c r="T472" s="92">
        <f>R472+S472</f>
        <v>695.76</v>
      </c>
      <c r="U472" s="90">
        <f>IF(LEFT(AJ472,9)="direct-wa", N472,0)</f>
        <v>0</v>
      </c>
      <c r="V472" s="91">
        <f>IF(AJ472="direct-wa",0,N472*Q472)</f>
        <v>8.1403920000000003</v>
      </c>
      <c r="W472" s="92">
        <f>U472+V472</f>
        <v>8.1403920000000003</v>
      </c>
      <c r="X472" s="90">
        <f>IF(LEFT(AJ472,9)="direct-or",N472,0)</f>
        <v>0</v>
      </c>
      <c r="Y472" s="91">
        <f>S472-V472</f>
        <v>687.61960799999997</v>
      </c>
      <c r="Z472" s="92">
        <f>X472+Y472</f>
        <v>687.61960799999997</v>
      </c>
      <c r="AA472" s="90">
        <f>IF(LEFT(AJ472,6)="Direct",O472,0)</f>
        <v>0</v>
      </c>
      <c r="AB472" s="91">
        <f>O472-AA472</f>
        <v>685.95</v>
      </c>
      <c r="AC472" s="92">
        <f>AA472+AB472</f>
        <v>685.95</v>
      </c>
      <c r="AD472" s="90">
        <f>IF(LEFT(AJ472,9)="direct-wa", O472,0)</f>
        <v>0</v>
      </c>
      <c r="AE472" s="91">
        <f>IF(AJ472="direct-wa",0,O472*Q472)</f>
        <v>8.0256150000000002</v>
      </c>
      <c r="AF472" s="92">
        <f>AD472+AE472</f>
        <v>8.0256150000000002</v>
      </c>
      <c r="AG472" s="90">
        <f>IF(LEFT(AJ472,9)="direct-or",O472,0)</f>
        <v>0</v>
      </c>
      <c r="AH472" s="91">
        <f>AB472-AE472</f>
        <v>677.92438500000003</v>
      </c>
      <c r="AI472" s="91">
        <f>AG472+AH472</f>
        <v>677.92438500000003</v>
      </c>
      <c r="AJ472" s="7" t="s">
        <v>262</v>
      </c>
    </row>
    <row r="473" spans="1:36" outlineLevel="3" x14ac:dyDescent="0.25">
      <c r="A473" s="102" t="s">
        <v>122</v>
      </c>
      <c r="B473" s="10">
        <v>2121.4499999999998</v>
      </c>
      <c r="C473" s="10">
        <v>-1870.25</v>
      </c>
      <c r="D473" s="10">
        <v>342.89</v>
      </c>
      <c r="N473" s="10">
        <f>D473</f>
        <v>342.89</v>
      </c>
      <c r="O473" s="10">
        <f>SUM(B473:M473)</f>
        <v>594.0899999999998</v>
      </c>
      <c r="P473" s="129"/>
      <c r="Q473" s="130">
        <v>1.17E-2</v>
      </c>
      <c r="R473" s="90">
        <f>IF(LEFT(AJ473,6)="Direct",N473,0)</f>
        <v>0</v>
      </c>
      <c r="S473" s="91">
        <f>N473-R473</f>
        <v>342.89</v>
      </c>
      <c r="T473" s="92">
        <f>R473+S473</f>
        <v>342.89</v>
      </c>
      <c r="U473" s="90">
        <f>IF(LEFT(AJ473,9)="direct-wa", N473,0)</f>
        <v>0</v>
      </c>
      <c r="V473" s="91">
        <f>IF(AJ473="direct-wa",0,N473*Q473)</f>
        <v>4.0118130000000001</v>
      </c>
      <c r="W473" s="92">
        <f>U473+V473</f>
        <v>4.0118130000000001</v>
      </c>
      <c r="X473" s="90">
        <f>IF(LEFT(AJ473,9)="direct-or",N473,0)</f>
        <v>0</v>
      </c>
      <c r="Y473" s="91">
        <f>S473-V473</f>
        <v>338.87818699999997</v>
      </c>
      <c r="Z473" s="92">
        <f>X473+Y473</f>
        <v>338.87818699999997</v>
      </c>
      <c r="AA473" s="90">
        <f>IF(LEFT(AJ473,6)="Direct",O473,0)</f>
        <v>0</v>
      </c>
      <c r="AB473" s="91">
        <f>O473-AA473</f>
        <v>594.0899999999998</v>
      </c>
      <c r="AC473" s="92">
        <f>AA473+AB473</f>
        <v>594.0899999999998</v>
      </c>
      <c r="AD473" s="90">
        <f>IF(LEFT(AJ473,9)="direct-wa", O473,0)</f>
        <v>0</v>
      </c>
      <c r="AE473" s="91">
        <f>IF(AJ473="direct-wa",0,O473*Q473)</f>
        <v>6.9508529999999977</v>
      </c>
      <c r="AF473" s="92">
        <f>AD473+AE473</f>
        <v>6.9508529999999977</v>
      </c>
      <c r="AG473" s="90">
        <f>IF(LEFT(AJ473,9)="direct-or",O473,0)</f>
        <v>0</v>
      </c>
      <c r="AH473" s="91">
        <f>AB473-AE473</f>
        <v>587.13914699999975</v>
      </c>
      <c r="AI473" s="91">
        <f>AG473+AH473</f>
        <v>587.13914699999975</v>
      </c>
      <c r="AJ473" s="7" t="s">
        <v>262</v>
      </c>
    </row>
    <row r="474" spans="1:36" outlineLevel="3" x14ac:dyDescent="0.25">
      <c r="A474" s="102" t="s">
        <v>122</v>
      </c>
      <c r="C474" s="10">
        <v>311.23</v>
      </c>
      <c r="N474" s="10">
        <f>D474</f>
        <v>0</v>
      </c>
      <c r="O474" s="10">
        <f>SUM(B474:M474)</f>
        <v>311.23</v>
      </c>
      <c r="P474" s="129"/>
      <c r="Q474" s="130">
        <v>1.17E-2</v>
      </c>
      <c r="R474" s="90">
        <f>IF(LEFT(AJ474,6)="Direct",N474,0)</f>
        <v>0</v>
      </c>
      <c r="S474" s="91">
        <f>N474-R474</f>
        <v>0</v>
      </c>
      <c r="T474" s="92">
        <f>R474+S474</f>
        <v>0</v>
      </c>
      <c r="U474" s="90">
        <f>IF(LEFT(AJ474,9)="direct-wa", N474,0)</f>
        <v>0</v>
      </c>
      <c r="V474" s="91">
        <f>IF(AJ474="direct-wa",0,N474*Q474)</f>
        <v>0</v>
      </c>
      <c r="W474" s="92">
        <f>U474+V474</f>
        <v>0</v>
      </c>
      <c r="X474" s="90">
        <f>IF(LEFT(AJ474,9)="direct-or",N474,0)</f>
        <v>0</v>
      </c>
      <c r="Y474" s="91">
        <f>S474-V474</f>
        <v>0</v>
      </c>
      <c r="Z474" s="92">
        <f>X474+Y474</f>
        <v>0</v>
      </c>
      <c r="AA474" s="90">
        <f>IF(LEFT(AJ474,6)="Direct",O474,0)</f>
        <v>0</v>
      </c>
      <c r="AB474" s="91">
        <f>O474-AA474</f>
        <v>311.23</v>
      </c>
      <c r="AC474" s="92">
        <f>AA474+AB474</f>
        <v>311.23</v>
      </c>
      <c r="AD474" s="90">
        <f>IF(LEFT(AJ474,9)="direct-wa", O474,0)</f>
        <v>0</v>
      </c>
      <c r="AE474" s="91">
        <f>IF(AJ474="direct-wa",0,O474*Q474)</f>
        <v>3.6413910000000005</v>
      </c>
      <c r="AF474" s="92">
        <f>AD474+AE474</f>
        <v>3.6413910000000005</v>
      </c>
      <c r="AG474" s="90">
        <f>IF(LEFT(AJ474,9)="direct-or",O474,0)</f>
        <v>0</v>
      </c>
      <c r="AH474" s="91">
        <f>AB474-AE474</f>
        <v>307.58860900000002</v>
      </c>
      <c r="AI474" s="91">
        <f>AG474+AH474</f>
        <v>307.58860900000002</v>
      </c>
      <c r="AJ474" s="7" t="s">
        <v>262</v>
      </c>
    </row>
    <row r="475" spans="1:36" outlineLevel="3" x14ac:dyDescent="0.25">
      <c r="A475" s="102" t="s">
        <v>122</v>
      </c>
      <c r="C475" s="10">
        <v>207.1</v>
      </c>
      <c r="N475" s="10">
        <f>D475</f>
        <v>0</v>
      </c>
      <c r="O475" s="10">
        <f>SUM(B475:M475)</f>
        <v>207.1</v>
      </c>
      <c r="P475" s="129"/>
      <c r="Q475" s="130">
        <v>1.17E-2</v>
      </c>
      <c r="R475" s="90">
        <f>IF(LEFT(AJ475,6)="Direct",N475,0)</f>
        <v>0</v>
      </c>
      <c r="S475" s="91">
        <f>N475-R475</f>
        <v>0</v>
      </c>
      <c r="T475" s="92">
        <f>R475+S475</f>
        <v>0</v>
      </c>
      <c r="U475" s="90">
        <f>IF(LEFT(AJ475,9)="direct-wa", N475,0)</f>
        <v>0</v>
      </c>
      <c r="V475" s="91">
        <f>IF(AJ475="direct-wa",0,N475*Q475)</f>
        <v>0</v>
      </c>
      <c r="W475" s="92">
        <f>U475+V475</f>
        <v>0</v>
      </c>
      <c r="X475" s="90">
        <f>IF(LEFT(AJ475,9)="direct-or",N475,0)</f>
        <v>0</v>
      </c>
      <c r="Y475" s="91">
        <f>S475-V475</f>
        <v>0</v>
      </c>
      <c r="Z475" s="92">
        <f>X475+Y475</f>
        <v>0</v>
      </c>
      <c r="AA475" s="90">
        <f>IF(LEFT(AJ475,6)="Direct",O475,0)</f>
        <v>0</v>
      </c>
      <c r="AB475" s="91">
        <f>O475-AA475</f>
        <v>207.1</v>
      </c>
      <c r="AC475" s="92">
        <f>AA475+AB475</f>
        <v>207.1</v>
      </c>
      <c r="AD475" s="90">
        <f>IF(LEFT(AJ475,9)="direct-wa", O475,0)</f>
        <v>0</v>
      </c>
      <c r="AE475" s="91">
        <f>IF(AJ475="direct-wa",0,O475*Q475)</f>
        <v>2.4230700000000001</v>
      </c>
      <c r="AF475" s="92">
        <f>AD475+AE475</f>
        <v>2.4230700000000001</v>
      </c>
      <c r="AG475" s="90">
        <f>IF(LEFT(AJ475,9)="direct-or",O475,0)</f>
        <v>0</v>
      </c>
      <c r="AH475" s="91">
        <f>AB475-AE475</f>
        <v>204.67693</v>
      </c>
      <c r="AI475" s="91">
        <f>AG475+AH475</f>
        <v>204.67693</v>
      </c>
      <c r="AJ475" s="7" t="s">
        <v>262</v>
      </c>
    </row>
    <row r="476" spans="1:36" outlineLevel="3" x14ac:dyDescent="0.25">
      <c r="A476" s="102" t="s">
        <v>122</v>
      </c>
      <c r="D476" s="10">
        <v>94.78</v>
      </c>
      <c r="N476" s="10">
        <f>D476</f>
        <v>94.78</v>
      </c>
      <c r="O476" s="10">
        <f>SUM(B476:M476)</f>
        <v>94.78</v>
      </c>
      <c r="P476" s="129"/>
      <c r="Q476" s="130">
        <v>1.17E-2</v>
      </c>
      <c r="R476" s="90">
        <f>IF(LEFT(AJ476,6)="Direct",N476,0)</f>
        <v>0</v>
      </c>
      <c r="S476" s="91">
        <f>N476-R476</f>
        <v>94.78</v>
      </c>
      <c r="T476" s="92">
        <f>R476+S476</f>
        <v>94.78</v>
      </c>
      <c r="U476" s="90">
        <f>IF(LEFT(AJ476,9)="direct-wa", N476,0)</f>
        <v>0</v>
      </c>
      <c r="V476" s="91">
        <f>IF(AJ476="direct-wa",0,N476*Q476)</f>
        <v>1.1089260000000001</v>
      </c>
      <c r="W476" s="92">
        <f>U476+V476</f>
        <v>1.1089260000000001</v>
      </c>
      <c r="X476" s="90">
        <f>IF(LEFT(AJ476,9)="direct-or",N476,0)</f>
        <v>0</v>
      </c>
      <c r="Y476" s="91">
        <f>S476-V476</f>
        <v>93.671074000000004</v>
      </c>
      <c r="Z476" s="92">
        <f>X476+Y476</f>
        <v>93.671074000000004</v>
      </c>
      <c r="AA476" s="90">
        <f>IF(LEFT(AJ476,6)="Direct",O476,0)</f>
        <v>0</v>
      </c>
      <c r="AB476" s="91">
        <f>O476-AA476</f>
        <v>94.78</v>
      </c>
      <c r="AC476" s="92">
        <f>AA476+AB476</f>
        <v>94.78</v>
      </c>
      <c r="AD476" s="90">
        <f>IF(LEFT(AJ476,9)="direct-wa", O476,0)</f>
        <v>0</v>
      </c>
      <c r="AE476" s="91">
        <f>IF(AJ476="direct-wa",0,O476*Q476)</f>
        <v>1.1089260000000001</v>
      </c>
      <c r="AF476" s="92">
        <f>AD476+AE476</f>
        <v>1.1089260000000001</v>
      </c>
      <c r="AG476" s="90">
        <f>IF(LEFT(AJ476,9)="direct-or",O476,0)</f>
        <v>0</v>
      </c>
      <c r="AH476" s="91">
        <f>AB476-AE476</f>
        <v>93.671074000000004</v>
      </c>
      <c r="AI476" s="91">
        <f>AG476+AH476</f>
        <v>93.671074000000004</v>
      </c>
      <c r="AJ476" s="7" t="s">
        <v>263</v>
      </c>
    </row>
    <row r="477" spans="1:36" outlineLevel="2" x14ac:dyDescent="0.25">
      <c r="A477" s="102"/>
      <c r="B477" s="108"/>
      <c r="C477" s="108"/>
      <c r="D477" s="108"/>
      <c r="E477" s="101"/>
      <c r="F477" s="101"/>
      <c r="G477" s="101"/>
      <c r="H477" s="101"/>
      <c r="I477" s="101"/>
      <c r="J477" s="101"/>
      <c r="K477" s="101"/>
      <c r="L477" s="101"/>
      <c r="M477" s="101"/>
      <c r="N477" s="108"/>
      <c r="O477" s="108"/>
      <c r="P477" s="129"/>
      <c r="Q477" s="130"/>
      <c r="R477" s="111">
        <f t="shared" ref="R477:Z477" si="592">SUBTOTAL(9,R472:R476)</f>
        <v>0</v>
      </c>
      <c r="S477" s="112">
        <f t="shared" si="592"/>
        <v>1133.43</v>
      </c>
      <c r="T477" s="113">
        <f t="shared" si="592"/>
        <v>1133.43</v>
      </c>
      <c r="U477" s="111">
        <f t="shared" si="592"/>
        <v>0</v>
      </c>
      <c r="V477" s="112">
        <f t="shared" si="592"/>
        <v>13.261131000000001</v>
      </c>
      <c r="W477" s="113">
        <f t="shared" si="592"/>
        <v>13.261131000000001</v>
      </c>
      <c r="X477" s="111">
        <f t="shared" si="592"/>
        <v>0</v>
      </c>
      <c r="Y477" s="112">
        <f t="shared" si="592"/>
        <v>1120.1688690000001</v>
      </c>
      <c r="Z477" s="113">
        <f t="shared" si="592"/>
        <v>1120.1688690000001</v>
      </c>
      <c r="AA477" s="111"/>
      <c r="AB477" s="112"/>
      <c r="AC477" s="113"/>
      <c r="AD477" s="111"/>
      <c r="AE477" s="112"/>
      <c r="AF477" s="113"/>
      <c r="AG477" s="111"/>
      <c r="AH477" s="112"/>
      <c r="AI477" s="112"/>
      <c r="AJ477" s="118" t="s">
        <v>270</v>
      </c>
    </row>
    <row r="478" spans="1:36" outlineLevel="1" x14ac:dyDescent="0.25">
      <c r="A478" s="128" t="s">
        <v>121</v>
      </c>
      <c r="B478" s="132"/>
      <c r="C478" s="132"/>
      <c r="D478" s="132"/>
      <c r="E478" s="120"/>
      <c r="F478" s="120"/>
      <c r="G478" s="120"/>
      <c r="H478" s="120"/>
      <c r="I478" s="120"/>
      <c r="J478" s="120"/>
      <c r="K478" s="120"/>
      <c r="L478" s="120"/>
      <c r="M478" s="120"/>
      <c r="N478" s="132"/>
      <c r="O478" s="132"/>
      <c r="P478" s="133"/>
      <c r="Q478" s="134"/>
      <c r="R478" s="138">
        <f t="shared" ref="R478:Z478" si="593">SUBTOTAL(9,R435:R476)</f>
        <v>761.63</v>
      </c>
      <c r="S478" s="132">
        <f t="shared" si="593"/>
        <v>274013.26000000007</v>
      </c>
      <c r="T478" s="139">
        <f t="shared" si="593"/>
        <v>274774.89000000007</v>
      </c>
      <c r="U478" s="138">
        <f t="shared" si="593"/>
        <v>0</v>
      </c>
      <c r="V478" s="132">
        <f t="shared" si="593"/>
        <v>26451.094022000001</v>
      </c>
      <c r="W478" s="139">
        <f t="shared" si="593"/>
        <v>26451.094022000001</v>
      </c>
      <c r="X478" s="138">
        <f t="shared" si="593"/>
        <v>761.63</v>
      </c>
      <c r="Y478" s="132">
        <f t="shared" si="593"/>
        <v>247562.16597800006</v>
      </c>
      <c r="Z478" s="139">
        <f t="shared" si="593"/>
        <v>248323.79597800007</v>
      </c>
      <c r="AA478" s="138"/>
      <c r="AB478" s="132"/>
      <c r="AC478" s="139"/>
      <c r="AD478" s="138"/>
      <c r="AE478" s="132"/>
      <c r="AF478" s="139"/>
      <c r="AG478" s="138"/>
      <c r="AH478" s="132"/>
      <c r="AI478" s="132"/>
      <c r="AJ478" s="127"/>
    </row>
    <row r="479" spans="1:36" outlineLevel="3" x14ac:dyDescent="0.25">
      <c r="A479" s="102" t="s">
        <v>124</v>
      </c>
      <c r="B479" s="10">
        <v>1375.08</v>
      </c>
      <c r="C479" s="10">
        <v>1572.87</v>
      </c>
      <c r="D479" s="10">
        <v>1595.52</v>
      </c>
      <c r="N479" s="10">
        <f>D479</f>
        <v>1595.52</v>
      </c>
      <c r="O479" s="10">
        <f>SUM(B479:M479)</f>
        <v>4543.4699999999993</v>
      </c>
      <c r="P479" s="129"/>
      <c r="Q479" s="130">
        <v>0.1013</v>
      </c>
      <c r="R479" s="90">
        <f>IF(LEFT(AJ479,6)="Direct",N479,0)</f>
        <v>0</v>
      </c>
      <c r="S479" s="91">
        <f>N479-R479</f>
        <v>1595.52</v>
      </c>
      <c r="T479" s="92">
        <f>R479+S479</f>
        <v>1595.52</v>
      </c>
      <c r="U479" s="90">
        <f>IF(LEFT(AJ479,9)="direct-wa", N479,0)</f>
        <v>0</v>
      </c>
      <c r="V479" s="91">
        <f>IF(AJ479="direct-wa",0,N479*Q479)</f>
        <v>161.62617599999999</v>
      </c>
      <c r="W479" s="92">
        <f>U479+V479</f>
        <v>161.62617599999999</v>
      </c>
      <c r="X479" s="90">
        <f>IF(LEFT(AJ479,9)="direct-or",N479,0)</f>
        <v>0</v>
      </c>
      <c r="Y479" s="91">
        <f>S479-V479</f>
        <v>1433.893824</v>
      </c>
      <c r="Z479" s="92">
        <f>X479+Y479</f>
        <v>1433.893824</v>
      </c>
      <c r="AA479" s="90">
        <f>IF(LEFT(AJ479,6)="Direct",O479,0)</f>
        <v>0</v>
      </c>
      <c r="AB479" s="91">
        <f>O479-AA479</f>
        <v>4543.4699999999993</v>
      </c>
      <c r="AC479" s="92">
        <f>AA479+AB479</f>
        <v>4543.4699999999993</v>
      </c>
      <c r="AD479" s="90">
        <f>IF(LEFT(AJ479,9)="direct-wa", O479,0)</f>
        <v>0</v>
      </c>
      <c r="AE479" s="91">
        <f>IF(AJ479="direct-wa",0,O479*Q479)</f>
        <v>460.25351099999995</v>
      </c>
      <c r="AF479" s="92">
        <f>AD479+AE479</f>
        <v>460.25351099999995</v>
      </c>
      <c r="AG479" s="90">
        <f>IF(LEFT(AJ479,9)="direct-or",O479,0)</f>
        <v>0</v>
      </c>
      <c r="AH479" s="91">
        <f>AB479-AE479</f>
        <v>4083.2164889999995</v>
      </c>
      <c r="AI479" s="91">
        <f>AG479+AH479</f>
        <v>4083.2164889999995</v>
      </c>
      <c r="AJ479" s="7" t="s">
        <v>52</v>
      </c>
    </row>
    <row r="480" spans="1:36" outlineLevel="2" x14ac:dyDescent="0.25">
      <c r="A480" s="102"/>
      <c r="B480" s="108"/>
      <c r="C480" s="108"/>
      <c r="D480" s="108"/>
      <c r="E480" s="101"/>
      <c r="F480" s="101"/>
      <c r="G480" s="101"/>
      <c r="H480" s="101"/>
      <c r="I480" s="101"/>
      <c r="J480" s="101"/>
      <c r="K480" s="101"/>
      <c r="L480" s="101"/>
      <c r="M480" s="101"/>
      <c r="N480" s="108"/>
      <c r="O480" s="108"/>
      <c r="P480" s="129"/>
      <c r="Q480" s="130"/>
      <c r="R480" s="111">
        <f t="shared" ref="R480:Z480" si="594">SUBTOTAL(9,R479:R479)</f>
        <v>0</v>
      </c>
      <c r="S480" s="112">
        <f t="shared" si="594"/>
        <v>1595.52</v>
      </c>
      <c r="T480" s="113">
        <f t="shared" si="594"/>
        <v>1595.52</v>
      </c>
      <c r="U480" s="111">
        <f t="shared" si="594"/>
        <v>0</v>
      </c>
      <c r="V480" s="112">
        <f t="shared" si="594"/>
        <v>161.62617599999999</v>
      </c>
      <c r="W480" s="113">
        <f t="shared" si="594"/>
        <v>161.62617599999999</v>
      </c>
      <c r="X480" s="111">
        <f t="shared" si="594"/>
        <v>0</v>
      </c>
      <c r="Y480" s="112">
        <f t="shared" si="594"/>
        <v>1433.893824</v>
      </c>
      <c r="Z480" s="113">
        <f t="shared" si="594"/>
        <v>1433.893824</v>
      </c>
      <c r="AA480" s="111"/>
      <c r="AB480" s="112"/>
      <c r="AC480" s="113"/>
      <c r="AD480" s="111"/>
      <c r="AE480" s="112"/>
      <c r="AF480" s="113"/>
      <c r="AG480" s="111"/>
      <c r="AH480" s="112"/>
      <c r="AI480" s="112"/>
      <c r="AJ480" s="118" t="s">
        <v>268</v>
      </c>
    </row>
    <row r="481" spans="1:36" outlineLevel="3" x14ac:dyDescent="0.25">
      <c r="A481" s="102" t="s">
        <v>124</v>
      </c>
      <c r="B481" s="10">
        <v>36.22</v>
      </c>
      <c r="C481" s="10">
        <v>1386.57</v>
      </c>
      <c r="D481" s="10">
        <v>673.61</v>
      </c>
      <c r="N481" s="10">
        <f>D481</f>
        <v>673.61</v>
      </c>
      <c r="O481" s="10">
        <f>SUM(B481:M481)</f>
        <v>2096.4</v>
      </c>
      <c r="P481" s="129"/>
      <c r="Q481" s="130">
        <v>1.17E-2</v>
      </c>
      <c r="R481" s="90">
        <f>IF(LEFT(AJ481,6)="Direct",N481,0)</f>
        <v>0</v>
      </c>
      <c r="S481" s="91">
        <f>N481-R481</f>
        <v>673.61</v>
      </c>
      <c r="T481" s="92">
        <f>R481+S481</f>
        <v>673.61</v>
      </c>
      <c r="U481" s="90">
        <f>IF(LEFT(AJ481,9)="direct-wa", N481,0)</f>
        <v>0</v>
      </c>
      <c r="V481" s="91">
        <f>IF(AJ481="direct-wa",0,N481*Q481)</f>
        <v>7.8812370000000005</v>
      </c>
      <c r="W481" s="92">
        <f>U481+V481</f>
        <v>7.8812370000000005</v>
      </c>
      <c r="X481" s="90">
        <f>IF(LEFT(AJ481,9)="direct-or",N481,0)</f>
        <v>0</v>
      </c>
      <c r="Y481" s="91">
        <f>S481-V481</f>
        <v>665.72876299999996</v>
      </c>
      <c r="Z481" s="92">
        <f>X481+Y481</f>
        <v>665.72876299999996</v>
      </c>
      <c r="AA481" s="90">
        <f>IF(LEFT(AJ481,6)="Direct",O481,0)</f>
        <v>0</v>
      </c>
      <c r="AB481" s="91">
        <f>O481-AA481</f>
        <v>2096.4</v>
      </c>
      <c r="AC481" s="92">
        <f>AA481+AB481</f>
        <v>2096.4</v>
      </c>
      <c r="AD481" s="90">
        <f>IF(LEFT(AJ481,9)="direct-wa", O481,0)</f>
        <v>0</v>
      </c>
      <c r="AE481" s="91">
        <f>IF(AJ481="direct-wa",0,O481*Q481)</f>
        <v>24.527880000000003</v>
      </c>
      <c r="AF481" s="92">
        <f>AD481+AE481</f>
        <v>24.527880000000003</v>
      </c>
      <c r="AG481" s="90">
        <f>IF(LEFT(AJ481,9)="direct-or",O481,0)</f>
        <v>0</v>
      </c>
      <c r="AH481" s="91">
        <f>AB481-AE481</f>
        <v>2071.87212</v>
      </c>
      <c r="AI481" s="91">
        <f>AG481+AH481</f>
        <v>2071.87212</v>
      </c>
      <c r="AJ481" s="7" t="s">
        <v>262</v>
      </c>
    </row>
    <row r="482" spans="1:36" outlineLevel="2" x14ac:dyDescent="0.25">
      <c r="A482" s="102"/>
      <c r="B482" s="108"/>
      <c r="C482" s="108"/>
      <c r="D482" s="108"/>
      <c r="E482" s="101"/>
      <c r="F482" s="101"/>
      <c r="G482" s="101"/>
      <c r="H482" s="101"/>
      <c r="I482" s="101"/>
      <c r="J482" s="101"/>
      <c r="K482" s="101"/>
      <c r="L482" s="101"/>
      <c r="M482" s="101"/>
      <c r="N482" s="108"/>
      <c r="O482" s="108"/>
      <c r="P482" s="129"/>
      <c r="Q482" s="130"/>
      <c r="R482" s="111">
        <f t="shared" ref="R482:Z482" si="595">SUBTOTAL(9,R481:R481)</f>
        <v>0</v>
      </c>
      <c r="S482" s="112">
        <f t="shared" si="595"/>
        <v>673.61</v>
      </c>
      <c r="T482" s="113">
        <f t="shared" si="595"/>
        <v>673.61</v>
      </c>
      <c r="U482" s="111">
        <f t="shared" si="595"/>
        <v>0</v>
      </c>
      <c r="V482" s="112">
        <f t="shared" si="595"/>
        <v>7.8812370000000005</v>
      </c>
      <c r="W482" s="113">
        <f t="shared" si="595"/>
        <v>7.8812370000000005</v>
      </c>
      <c r="X482" s="111">
        <f t="shared" si="595"/>
        <v>0</v>
      </c>
      <c r="Y482" s="112">
        <f t="shared" si="595"/>
        <v>665.72876299999996</v>
      </c>
      <c r="Z482" s="113">
        <f t="shared" si="595"/>
        <v>665.72876299999996</v>
      </c>
      <c r="AA482" s="111"/>
      <c r="AB482" s="112"/>
      <c r="AC482" s="113"/>
      <c r="AD482" s="111"/>
      <c r="AE482" s="112"/>
      <c r="AF482" s="113"/>
      <c r="AG482" s="111"/>
      <c r="AH482" s="112"/>
      <c r="AI482" s="112"/>
      <c r="AJ482" s="118" t="s">
        <v>270</v>
      </c>
    </row>
    <row r="483" spans="1:36" outlineLevel="1" x14ac:dyDescent="0.25">
      <c r="A483" s="128" t="s">
        <v>123</v>
      </c>
      <c r="B483" s="132"/>
      <c r="C483" s="132"/>
      <c r="D483" s="132"/>
      <c r="E483" s="120"/>
      <c r="F483" s="120"/>
      <c r="G483" s="120"/>
      <c r="H483" s="120"/>
      <c r="I483" s="120"/>
      <c r="J483" s="120"/>
      <c r="K483" s="120"/>
      <c r="L483" s="120"/>
      <c r="M483" s="120"/>
      <c r="N483" s="132"/>
      <c r="O483" s="132"/>
      <c r="P483" s="133"/>
      <c r="Q483" s="134"/>
      <c r="R483" s="138">
        <f t="shared" ref="R483:Z483" si="596">SUBTOTAL(9,R479:R481)</f>
        <v>0</v>
      </c>
      <c r="S483" s="132">
        <f t="shared" si="596"/>
        <v>2269.13</v>
      </c>
      <c r="T483" s="139">
        <f t="shared" si="596"/>
        <v>2269.13</v>
      </c>
      <c r="U483" s="138">
        <f t="shared" si="596"/>
        <v>0</v>
      </c>
      <c r="V483" s="132">
        <f t="shared" si="596"/>
        <v>169.50741299999999</v>
      </c>
      <c r="W483" s="139">
        <f t="shared" si="596"/>
        <v>169.50741299999999</v>
      </c>
      <c r="X483" s="138">
        <f t="shared" si="596"/>
        <v>0</v>
      </c>
      <c r="Y483" s="132">
        <f t="shared" si="596"/>
        <v>2099.6225869999998</v>
      </c>
      <c r="Z483" s="139">
        <f t="shared" si="596"/>
        <v>2099.6225869999998</v>
      </c>
      <c r="AA483" s="138"/>
      <c r="AB483" s="132"/>
      <c r="AC483" s="139"/>
      <c r="AD483" s="138"/>
      <c r="AE483" s="132"/>
      <c r="AF483" s="139"/>
      <c r="AG483" s="138"/>
      <c r="AH483" s="132"/>
      <c r="AI483" s="132"/>
      <c r="AJ483" s="127"/>
    </row>
    <row r="484" spans="1:36" outlineLevel="3" x14ac:dyDescent="0.25">
      <c r="A484" s="102" t="s">
        <v>126</v>
      </c>
      <c r="B484" s="10">
        <v>138411.53</v>
      </c>
      <c r="C484" s="10">
        <v>139855.96</v>
      </c>
      <c r="D484" s="10">
        <v>139081.65</v>
      </c>
      <c r="N484" s="10">
        <f>D484</f>
        <v>139081.65</v>
      </c>
      <c r="O484" s="10">
        <f>SUM(B484:M484)</f>
        <v>417349.14</v>
      </c>
      <c r="P484" s="129"/>
      <c r="Q484" s="130">
        <v>0.1086</v>
      </c>
      <c r="R484" s="90">
        <f>IF(LEFT(AJ484,6)="Direct",N484,0)</f>
        <v>0</v>
      </c>
      <c r="S484" s="91">
        <f>N484-R484</f>
        <v>139081.65</v>
      </c>
      <c r="T484" s="92">
        <f>R484+S484</f>
        <v>139081.65</v>
      </c>
      <c r="U484" s="90">
        <f>IF(LEFT(AJ484,9)="direct-wa", N484,0)</f>
        <v>0</v>
      </c>
      <c r="V484" s="91">
        <f>IF(AJ484="direct-wa",0,N484*Q484)</f>
        <v>15104.26719</v>
      </c>
      <c r="W484" s="92">
        <f>U484+V484</f>
        <v>15104.26719</v>
      </c>
      <c r="X484" s="90">
        <f>IF(LEFT(AJ484,9)="direct-or",N484,0)</f>
        <v>0</v>
      </c>
      <c r="Y484" s="91">
        <f>S484-V484</f>
        <v>123977.38281</v>
      </c>
      <c r="Z484" s="92">
        <f>X484+Y484</f>
        <v>123977.38281</v>
      </c>
      <c r="AA484" s="90">
        <f>IF(LEFT(AJ484,6)="Direct",O484,0)</f>
        <v>0</v>
      </c>
      <c r="AB484" s="91">
        <f>O484-AA484</f>
        <v>417349.14</v>
      </c>
      <c r="AC484" s="92">
        <f>AA484+AB484</f>
        <v>417349.14</v>
      </c>
      <c r="AD484" s="90">
        <f>IF(LEFT(AJ484,9)="direct-wa", O484,0)</f>
        <v>0</v>
      </c>
      <c r="AE484" s="91">
        <f>IF(AJ484="direct-wa",0,O484*Q484)</f>
        <v>45324.116604000003</v>
      </c>
      <c r="AF484" s="92">
        <f>AD484+AE484</f>
        <v>45324.116604000003</v>
      </c>
      <c r="AG484" s="90">
        <f>IF(LEFT(AJ484,9)="direct-or",O484,0)</f>
        <v>0</v>
      </c>
      <c r="AH484" s="91">
        <f>AB484-AE484</f>
        <v>372025.02339600003</v>
      </c>
      <c r="AI484" s="91">
        <f>AG484+AH484</f>
        <v>372025.02339600003</v>
      </c>
      <c r="AJ484" s="7" t="s">
        <v>60</v>
      </c>
    </row>
    <row r="485" spans="1:36" outlineLevel="2" x14ac:dyDescent="0.25">
      <c r="A485" s="102"/>
      <c r="B485" s="108"/>
      <c r="C485" s="108"/>
      <c r="D485" s="108"/>
      <c r="E485" s="101"/>
      <c r="F485" s="101"/>
      <c r="G485" s="101"/>
      <c r="H485" s="101"/>
      <c r="I485" s="101"/>
      <c r="J485" s="101"/>
      <c r="K485" s="101"/>
      <c r="L485" s="101"/>
      <c r="M485" s="101"/>
      <c r="N485" s="108"/>
      <c r="O485" s="108"/>
      <c r="P485" s="129"/>
      <c r="Q485" s="130"/>
      <c r="R485" s="111">
        <f t="shared" ref="R485:Z485" si="597">SUBTOTAL(9,R484:R484)</f>
        <v>0</v>
      </c>
      <c r="S485" s="112">
        <f t="shared" si="597"/>
        <v>139081.65</v>
      </c>
      <c r="T485" s="113">
        <f t="shared" si="597"/>
        <v>139081.65</v>
      </c>
      <c r="U485" s="111">
        <f t="shared" si="597"/>
        <v>0</v>
      </c>
      <c r="V485" s="112">
        <f t="shared" si="597"/>
        <v>15104.26719</v>
      </c>
      <c r="W485" s="113">
        <f t="shared" si="597"/>
        <v>15104.26719</v>
      </c>
      <c r="X485" s="111">
        <f t="shared" si="597"/>
        <v>0</v>
      </c>
      <c r="Y485" s="112">
        <f t="shared" si="597"/>
        <v>123977.38281</v>
      </c>
      <c r="Z485" s="113">
        <f t="shared" si="597"/>
        <v>123977.38281</v>
      </c>
      <c r="AA485" s="111"/>
      <c r="AB485" s="112"/>
      <c r="AC485" s="113"/>
      <c r="AD485" s="111"/>
      <c r="AE485" s="112"/>
      <c r="AF485" s="113"/>
      <c r="AG485" s="111"/>
      <c r="AH485" s="112"/>
      <c r="AI485" s="112"/>
      <c r="AJ485" s="118" t="s">
        <v>266</v>
      </c>
    </row>
    <row r="486" spans="1:36" outlineLevel="1" x14ac:dyDescent="0.25">
      <c r="A486" s="128" t="s">
        <v>125</v>
      </c>
      <c r="B486" s="132"/>
      <c r="C486" s="132"/>
      <c r="D486" s="132"/>
      <c r="E486" s="120"/>
      <c r="F486" s="120"/>
      <c r="G486" s="120"/>
      <c r="H486" s="120"/>
      <c r="I486" s="120"/>
      <c r="J486" s="120"/>
      <c r="K486" s="120"/>
      <c r="L486" s="120"/>
      <c r="M486" s="120"/>
      <c r="N486" s="132"/>
      <c r="O486" s="132"/>
      <c r="P486" s="133"/>
      <c r="Q486" s="134"/>
      <c r="R486" s="138">
        <f t="shared" ref="R486:Z486" si="598">SUBTOTAL(9,R484:R484)</f>
        <v>0</v>
      </c>
      <c r="S486" s="132">
        <f t="shared" si="598"/>
        <v>139081.65</v>
      </c>
      <c r="T486" s="139">
        <f t="shared" si="598"/>
        <v>139081.65</v>
      </c>
      <c r="U486" s="138">
        <f t="shared" si="598"/>
        <v>0</v>
      </c>
      <c r="V486" s="132">
        <f t="shared" si="598"/>
        <v>15104.26719</v>
      </c>
      <c r="W486" s="139">
        <f t="shared" si="598"/>
        <v>15104.26719</v>
      </c>
      <c r="X486" s="138">
        <f t="shared" si="598"/>
        <v>0</v>
      </c>
      <c r="Y486" s="132">
        <f t="shared" si="598"/>
        <v>123977.38281</v>
      </c>
      <c r="Z486" s="139">
        <f t="shared" si="598"/>
        <v>123977.38281</v>
      </c>
      <c r="AA486" s="138"/>
      <c r="AB486" s="132"/>
      <c r="AC486" s="139"/>
      <c r="AD486" s="138"/>
      <c r="AE486" s="132"/>
      <c r="AF486" s="139"/>
      <c r="AG486" s="138"/>
      <c r="AH486" s="132"/>
      <c r="AI486" s="132"/>
      <c r="AJ486" s="127"/>
    </row>
    <row r="487" spans="1:36" outlineLevel="3" x14ac:dyDescent="0.25">
      <c r="A487" s="102" t="s">
        <v>128</v>
      </c>
      <c r="B487" s="10">
        <v>31.45</v>
      </c>
      <c r="C487" s="10">
        <v>-31.45</v>
      </c>
      <c r="N487" s="10">
        <f>D487</f>
        <v>0</v>
      </c>
      <c r="O487" s="10">
        <f>SUM(B487:M487)</f>
        <v>0</v>
      </c>
      <c r="P487" s="129"/>
      <c r="Q487" s="130">
        <v>0.1086</v>
      </c>
      <c r="R487" s="90">
        <f>IF(LEFT(AJ487,6)="Direct",N487,0)</f>
        <v>0</v>
      </c>
      <c r="S487" s="91">
        <f>N487-R487</f>
        <v>0</v>
      </c>
      <c r="T487" s="92">
        <f>R487+S487</f>
        <v>0</v>
      </c>
      <c r="U487" s="90">
        <f>IF(LEFT(AJ487,9)="direct-wa", N487,0)</f>
        <v>0</v>
      </c>
      <c r="V487" s="91">
        <f>IF(AJ487="direct-wa",0,N487*Q487)</f>
        <v>0</v>
      </c>
      <c r="W487" s="92">
        <f>U487+V487</f>
        <v>0</v>
      </c>
      <c r="X487" s="90">
        <f>IF(LEFT(AJ487,9)="direct-or",N487,0)</f>
        <v>0</v>
      </c>
      <c r="Y487" s="91">
        <f>S487-V487</f>
        <v>0</v>
      </c>
      <c r="Z487" s="92">
        <f>X487+Y487</f>
        <v>0</v>
      </c>
      <c r="AA487" s="90">
        <f>IF(LEFT(AJ487,6)="Direct",O487,0)</f>
        <v>0</v>
      </c>
      <c r="AB487" s="91">
        <f>O487-AA487</f>
        <v>0</v>
      </c>
      <c r="AC487" s="92">
        <f>AA487+AB487</f>
        <v>0</v>
      </c>
      <c r="AD487" s="90">
        <f>IF(LEFT(AJ487,9)="direct-wa", O487,0)</f>
        <v>0</v>
      </c>
      <c r="AE487" s="91">
        <f>IF(AJ487="direct-wa",0,O487*Q487)</f>
        <v>0</v>
      </c>
      <c r="AF487" s="92">
        <f>AD487+AE487</f>
        <v>0</v>
      </c>
      <c r="AG487" s="90">
        <f>IF(LEFT(AJ487,9)="direct-or",O487,0)</f>
        <v>0</v>
      </c>
      <c r="AH487" s="91">
        <f>AB487-AE487</f>
        <v>0</v>
      </c>
      <c r="AI487" s="91">
        <f>AG487+AH487</f>
        <v>0</v>
      </c>
      <c r="AJ487" s="7" t="s">
        <v>64</v>
      </c>
    </row>
    <row r="488" spans="1:36" outlineLevel="3" x14ac:dyDescent="0.25">
      <c r="A488" s="102" t="s">
        <v>128</v>
      </c>
      <c r="B488" s="10">
        <v>6279.09</v>
      </c>
      <c r="C488" s="10">
        <v>5146.7</v>
      </c>
      <c r="D488" s="10">
        <v>6861.9</v>
      </c>
      <c r="N488" s="10">
        <f>D488</f>
        <v>6861.9</v>
      </c>
      <c r="O488" s="10">
        <f>SUM(B488:M488)</f>
        <v>18287.690000000002</v>
      </c>
      <c r="P488" s="129"/>
      <c r="Q488" s="130">
        <v>0.1086</v>
      </c>
      <c r="R488" s="90">
        <f>IF(LEFT(AJ488,6)="Direct",N488,0)</f>
        <v>0</v>
      </c>
      <c r="S488" s="91">
        <f>N488-R488</f>
        <v>6861.9</v>
      </c>
      <c r="T488" s="92">
        <f>R488+S488</f>
        <v>6861.9</v>
      </c>
      <c r="U488" s="90">
        <f>IF(LEFT(AJ488,9)="direct-wa", N488,0)</f>
        <v>0</v>
      </c>
      <c r="V488" s="91">
        <f>IF(AJ488="direct-wa",0,N488*Q488)</f>
        <v>745.20233999999994</v>
      </c>
      <c r="W488" s="92">
        <f>U488+V488</f>
        <v>745.20233999999994</v>
      </c>
      <c r="X488" s="90">
        <f>IF(LEFT(AJ488,9)="direct-or",N488,0)</f>
        <v>0</v>
      </c>
      <c r="Y488" s="91">
        <f>S488-V488</f>
        <v>6116.6976599999998</v>
      </c>
      <c r="Z488" s="92">
        <f>X488+Y488</f>
        <v>6116.6976599999998</v>
      </c>
      <c r="AA488" s="90">
        <f>IF(LEFT(AJ488,6)="Direct",O488,0)</f>
        <v>0</v>
      </c>
      <c r="AB488" s="91">
        <f>O488-AA488</f>
        <v>18287.690000000002</v>
      </c>
      <c r="AC488" s="92">
        <f>AA488+AB488</f>
        <v>18287.690000000002</v>
      </c>
      <c r="AD488" s="90">
        <f>IF(LEFT(AJ488,9)="direct-wa", O488,0)</f>
        <v>0</v>
      </c>
      <c r="AE488" s="91">
        <f>IF(AJ488="direct-wa",0,O488*Q488)</f>
        <v>1986.0431340000002</v>
      </c>
      <c r="AF488" s="92">
        <f>AD488+AE488</f>
        <v>1986.0431340000002</v>
      </c>
      <c r="AG488" s="90">
        <f>IF(LEFT(AJ488,9)="direct-or",O488,0)</f>
        <v>0</v>
      </c>
      <c r="AH488" s="91">
        <f>AB488-AE488</f>
        <v>16301.646866000003</v>
      </c>
      <c r="AI488" s="91">
        <f>AG488+AH488</f>
        <v>16301.646866000003</v>
      </c>
      <c r="AJ488" s="7" t="s">
        <v>60</v>
      </c>
    </row>
    <row r="489" spans="1:36" outlineLevel="3" x14ac:dyDescent="0.25">
      <c r="A489" s="102" t="s">
        <v>128</v>
      </c>
      <c r="D489" s="10">
        <v>1681.6</v>
      </c>
      <c r="N489" s="10">
        <f>D489</f>
        <v>1681.6</v>
      </c>
      <c r="O489" s="10">
        <f>SUM(B489:M489)</f>
        <v>1681.6</v>
      </c>
      <c r="P489" s="129"/>
      <c r="Q489" s="130">
        <v>0.1086</v>
      </c>
      <c r="R489" s="90">
        <f>IF(LEFT(AJ489,6)="Direct",N489,0)</f>
        <v>0</v>
      </c>
      <c r="S489" s="91">
        <f>N489-R489</f>
        <v>1681.6</v>
      </c>
      <c r="T489" s="92">
        <f>R489+S489</f>
        <v>1681.6</v>
      </c>
      <c r="U489" s="90">
        <f>IF(LEFT(AJ489,9)="direct-wa", N489,0)</f>
        <v>0</v>
      </c>
      <c r="V489" s="91">
        <f>IF(AJ489="direct-wa",0,N489*Q489)</f>
        <v>182.62175999999999</v>
      </c>
      <c r="W489" s="92">
        <f>U489+V489</f>
        <v>182.62175999999999</v>
      </c>
      <c r="X489" s="90">
        <f>IF(LEFT(AJ489,9)="direct-or",N489,0)</f>
        <v>0</v>
      </c>
      <c r="Y489" s="91">
        <f>S489-V489</f>
        <v>1498.9782399999999</v>
      </c>
      <c r="Z489" s="92">
        <f>X489+Y489</f>
        <v>1498.9782399999999</v>
      </c>
      <c r="AA489" s="90">
        <f>IF(LEFT(AJ489,6)="Direct",O489,0)</f>
        <v>0</v>
      </c>
      <c r="AB489" s="91">
        <f>O489-AA489</f>
        <v>1681.6</v>
      </c>
      <c r="AC489" s="92">
        <f>AA489+AB489</f>
        <v>1681.6</v>
      </c>
      <c r="AD489" s="90">
        <f>IF(LEFT(AJ489,9)="direct-wa", O489,0)</f>
        <v>0</v>
      </c>
      <c r="AE489" s="91">
        <f>IF(AJ489="direct-wa",0,O489*Q489)</f>
        <v>182.62175999999999</v>
      </c>
      <c r="AF489" s="92">
        <f>AD489+AE489</f>
        <v>182.62175999999999</v>
      </c>
      <c r="AG489" s="90">
        <f>IF(LEFT(AJ489,9)="direct-or",O489,0)</f>
        <v>0</v>
      </c>
      <c r="AH489" s="91">
        <f>AB489-AE489</f>
        <v>1498.9782399999999</v>
      </c>
      <c r="AI489" s="91">
        <f>AG489+AH489</f>
        <v>1498.9782399999999</v>
      </c>
      <c r="AJ489" s="7" t="s">
        <v>60</v>
      </c>
    </row>
    <row r="490" spans="1:36" outlineLevel="3" x14ac:dyDescent="0.25">
      <c r="A490" s="102" t="s">
        <v>128</v>
      </c>
      <c r="B490" s="10">
        <v>72914.11</v>
      </c>
      <c r="C490" s="10">
        <v>62698.55</v>
      </c>
      <c r="D490" s="10">
        <v>66496.95</v>
      </c>
      <c r="N490" s="10">
        <f>D490</f>
        <v>66496.95</v>
      </c>
      <c r="O490" s="10">
        <f>SUM(B490:M490)</f>
        <v>202109.61</v>
      </c>
      <c r="P490" s="129"/>
      <c r="Q490" s="130">
        <v>0.1086</v>
      </c>
      <c r="R490" s="90">
        <f>IF(LEFT(AJ490,6)="Direct",N490,0)</f>
        <v>0</v>
      </c>
      <c r="S490" s="91">
        <f>N490-R490</f>
        <v>66496.95</v>
      </c>
      <c r="T490" s="92">
        <f>R490+S490</f>
        <v>66496.95</v>
      </c>
      <c r="U490" s="90">
        <f>IF(LEFT(AJ490,9)="direct-wa", N490,0)</f>
        <v>0</v>
      </c>
      <c r="V490" s="91">
        <f>IF(AJ490="direct-wa",0,N490*Q490)</f>
        <v>7221.5687699999999</v>
      </c>
      <c r="W490" s="92">
        <f>U490+V490</f>
        <v>7221.5687699999999</v>
      </c>
      <c r="X490" s="90">
        <f>IF(LEFT(AJ490,9)="direct-or",N490,0)</f>
        <v>0</v>
      </c>
      <c r="Y490" s="91">
        <f>S490-V490</f>
        <v>59275.381229999999</v>
      </c>
      <c r="Z490" s="92">
        <f>X490+Y490</f>
        <v>59275.381229999999</v>
      </c>
      <c r="AA490" s="90">
        <f>IF(LEFT(AJ490,6)="Direct",O490,0)</f>
        <v>0</v>
      </c>
      <c r="AB490" s="91">
        <f>O490-AA490</f>
        <v>202109.61</v>
      </c>
      <c r="AC490" s="92">
        <f>AA490+AB490</f>
        <v>202109.61</v>
      </c>
      <c r="AD490" s="90">
        <f>IF(LEFT(AJ490,9)="direct-wa", O490,0)</f>
        <v>0</v>
      </c>
      <c r="AE490" s="91">
        <f>IF(AJ490="direct-wa",0,O490*Q490)</f>
        <v>21949.103646</v>
      </c>
      <c r="AF490" s="92">
        <f>AD490+AE490</f>
        <v>21949.103646</v>
      </c>
      <c r="AG490" s="90">
        <f>IF(LEFT(AJ490,9)="direct-or",O490,0)</f>
        <v>0</v>
      </c>
      <c r="AH490" s="91">
        <f>AB490-AE490</f>
        <v>180160.50635399998</v>
      </c>
      <c r="AI490" s="91">
        <f>AG490+AH490</f>
        <v>180160.50635399998</v>
      </c>
      <c r="AJ490" s="7" t="s">
        <v>60</v>
      </c>
    </row>
    <row r="491" spans="1:36" outlineLevel="2" x14ac:dyDescent="0.25">
      <c r="A491" s="102"/>
      <c r="B491" s="108"/>
      <c r="C491" s="108"/>
      <c r="D491" s="108"/>
      <c r="E491" s="101"/>
      <c r="F491" s="101"/>
      <c r="G491" s="101"/>
      <c r="H491" s="101"/>
      <c r="I491" s="101"/>
      <c r="J491" s="101"/>
      <c r="K491" s="101"/>
      <c r="L491" s="101"/>
      <c r="M491" s="101"/>
      <c r="N491" s="108"/>
      <c r="O491" s="108"/>
      <c r="P491" s="129"/>
      <c r="Q491" s="130"/>
      <c r="R491" s="111">
        <f t="shared" ref="R491:Z491" si="599">SUBTOTAL(9,R487:R490)</f>
        <v>0</v>
      </c>
      <c r="S491" s="112">
        <f t="shared" si="599"/>
        <v>75040.45</v>
      </c>
      <c r="T491" s="113">
        <f t="shared" si="599"/>
        <v>75040.45</v>
      </c>
      <c r="U491" s="111">
        <f t="shared" si="599"/>
        <v>0</v>
      </c>
      <c r="V491" s="112">
        <f t="shared" si="599"/>
        <v>8149.3928699999997</v>
      </c>
      <c r="W491" s="113">
        <f t="shared" si="599"/>
        <v>8149.3928699999997</v>
      </c>
      <c r="X491" s="111">
        <f t="shared" si="599"/>
        <v>0</v>
      </c>
      <c r="Y491" s="112">
        <f t="shared" si="599"/>
        <v>66891.057130000001</v>
      </c>
      <c r="Z491" s="113">
        <f t="shared" si="599"/>
        <v>66891.057130000001</v>
      </c>
      <c r="AA491" s="111"/>
      <c r="AB491" s="112"/>
      <c r="AC491" s="113"/>
      <c r="AD491" s="111"/>
      <c r="AE491" s="112"/>
      <c r="AF491" s="113"/>
      <c r="AG491" s="111"/>
      <c r="AH491" s="112"/>
      <c r="AI491" s="112"/>
      <c r="AJ491" s="118" t="s">
        <v>278</v>
      </c>
    </row>
    <row r="492" spans="1:36" outlineLevel="1" x14ac:dyDescent="0.25">
      <c r="A492" s="128" t="s">
        <v>127</v>
      </c>
      <c r="B492" s="132"/>
      <c r="C492" s="132"/>
      <c r="D492" s="132"/>
      <c r="E492" s="120"/>
      <c r="F492" s="120"/>
      <c r="G492" s="120"/>
      <c r="H492" s="120"/>
      <c r="I492" s="120"/>
      <c r="J492" s="120"/>
      <c r="K492" s="120"/>
      <c r="L492" s="120"/>
      <c r="M492" s="120"/>
      <c r="N492" s="132"/>
      <c r="O492" s="132"/>
      <c r="P492" s="133"/>
      <c r="Q492" s="134"/>
      <c r="R492" s="138">
        <f t="shared" ref="R492:Z492" si="600">SUBTOTAL(9,R487:R490)</f>
        <v>0</v>
      </c>
      <c r="S492" s="132">
        <f t="shared" si="600"/>
        <v>75040.45</v>
      </c>
      <c r="T492" s="139">
        <f t="shared" si="600"/>
        <v>75040.45</v>
      </c>
      <c r="U492" s="138">
        <f t="shared" si="600"/>
        <v>0</v>
      </c>
      <c r="V492" s="132">
        <f t="shared" si="600"/>
        <v>8149.3928699999997</v>
      </c>
      <c r="W492" s="139">
        <f t="shared" si="600"/>
        <v>8149.3928699999997</v>
      </c>
      <c r="X492" s="138">
        <f t="shared" si="600"/>
        <v>0</v>
      </c>
      <c r="Y492" s="132">
        <f t="shared" si="600"/>
        <v>66891.057130000001</v>
      </c>
      <c r="Z492" s="139">
        <f t="shared" si="600"/>
        <v>66891.057130000001</v>
      </c>
      <c r="AA492" s="138"/>
      <c r="AB492" s="132"/>
      <c r="AC492" s="139"/>
      <c r="AD492" s="138"/>
      <c r="AE492" s="132"/>
      <c r="AF492" s="139"/>
      <c r="AG492" s="138"/>
      <c r="AH492" s="132"/>
      <c r="AI492" s="132"/>
      <c r="AJ492" s="127"/>
    </row>
    <row r="493" spans="1:36" outlineLevel="3" x14ac:dyDescent="0.25">
      <c r="A493" s="102" t="s">
        <v>130</v>
      </c>
      <c r="B493" s="10">
        <v>20721.38</v>
      </c>
      <c r="C493" s="10">
        <v>11283.28</v>
      </c>
      <c r="D493" s="10">
        <v>4150.75</v>
      </c>
      <c r="N493" s="10">
        <f>D493</f>
        <v>4150.75</v>
      </c>
      <c r="O493" s="10">
        <f>SUM(B493:M493)</f>
        <v>36155.410000000003</v>
      </c>
      <c r="P493" s="129"/>
      <c r="Q493" s="130">
        <v>0.1013</v>
      </c>
      <c r="R493" s="90">
        <f>IF(LEFT(AJ493,6)="Direct",N493,0)</f>
        <v>0</v>
      </c>
      <c r="S493" s="91">
        <f>N493-R493</f>
        <v>4150.75</v>
      </c>
      <c r="T493" s="92">
        <f>R493+S493</f>
        <v>4150.75</v>
      </c>
      <c r="U493" s="90">
        <f>IF(LEFT(AJ493,9)="direct-wa", N493,0)</f>
        <v>0</v>
      </c>
      <c r="V493" s="91">
        <f>IF(AJ493="direct-wa",0,N493*Q493)</f>
        <v>420.47097500000001</v>
      </c>
      <c r="W493" s="92">
        <f>U493+V493</f>
        <v>420.47097500000001</v>
      </c>
      <c r="X493" s="90">
        <f>IF(LEFT(AJ493,9)="direct-or",N493,0)</f>
        <v>0</v>
      </c>
      <c r="Y493" s="91">
        <f>S493-V493</f>
        <v>3730.2790249999998</v>
      </c>
      <c r="Z493" s="92">
        <f>X493+Y493</f>
        <v>3730.2790249999998</v>
      </c>
      <c r="AA493" s="90">
        <f>IF(LEFT(AJ493,6)="Direct",O493,0)</f>
        <v>0</v>
      </c>
      <c r="AB493" s="91">
        <f>O493-AA493</f>
        <v>36155.410000000003</v>
      </c>
      <c r="AC493" s="92">
        <f>AA493+AB493</f>
        <v>36155.410000000003</v>
      </c>
      <c r="AD493" s="90">
        <f>IF(LEFT(AJ493,9)="direct-wa", O493,0)</f>
        <v>0</v>
      </c>
      <c r="AE493" s="91">
        <f>IF(AJ493="direct-wa",0,O493*Q493)</f>
        <v>3662.5430330000004</v>
      </c>
      <c r="AF493" s="92">
        <f>AD493+AE493</f>
        <v>3662.5430330000004</v>
      </c>
      <c r="AG493" s="90">
        <f>IF(LEFT(AJ493,9)="direct-or",O493,0)</f>
        <v>0</v>
      </c>
      <c r="AH493" s="91">
        <f>AB493-AE493</f>
        <v>32492.866967000002</v>
      </c>
      <c r="AI493" s="91">
        <f>AG493+AH493</f>
        <v>32492.866967000002</v>
      </c>
      <c r="AJ493" s="7" t="s">
        <v>52</v>
      </c>
    </row>
    <row r="494" spans="1:36" outlineLevel="3" x14ac:dyDescent="0.25">
      <c r="A494" s="102" t="s">
        <v>130</v>
      </c>
      <c r="B494" s="10">
        <v>774.93</v>
      </c>
      <c r="C494" s="10">
        <v>306.83</v>
      </c>
      <c r="D494" s="10">
        <v>1224.78</v>
      </c>
      <c r="N494" s="10">
        <f>D494</f>
        <v>1224.78</v>
      </c>
      <c r="O494" s="10">
        <f>SUM(B494:M494)</f>
        <v>2306.54</v>
      </c>
      <c r="P494" s="129"/>
      <c r="Q494" s="130">
        <v>0.1013</v>
      </c>
      <c r="R494" s="90">
        <f>IF(LEFT(AJ494,6)="Direct",N494,0)</f>
        <v>0</v>
      </c>
      <c r="S494" s="91">
        <f>N494-R494</f>
        <v>1224.78</v>
      </c>
      <c r="T494" s="92">
        <f>R494+S494</f>
        <v>1224.78</v>
      </c>
      <c r="U494" s="90">
        <f>IF(LEFT(AJ494,9)="direct-wa", N494,0)</f>
        <v>0</v>
      </c>
      <c r="V494" s="91">
        <f>IF(AJ494="direct-wa",0,N494*Q494)</f>
        <v>124.07021399999999</v>
      </c>
      <c r="W494" s="92">
        <f>U494+V494</f>
        <v>124.07021399999999</v>
      </c>
      <c r="X494" s="90">
        <f>IF(LEFT(AJ494,9)="direct-or",N494,0)</f>
        <v>0</v>
      </c>
      <c r="Y494" s="91">
        <f>S494-V494</f>
        <v>1100.7097859999999</v>
      </c>
      <c r="Z494" s="92">
        <f>X494+Y494</f>
        <v>1100.7097859999999</v>
      </c>
      <c r="AA494" s="90">
        <f>IF(LEFT(AJ494,6)="Direct",O494,0)</f>
        <v>0</v>
      </c>
      <c r="AB494" s="91">
        <f>O494-AA494</f>
        <v>2306.54</v>
      </c>
      <c r="AC494" s="92">
        <f>AA494+AB494</f>
        <v>2306.54</v>
      </c>
      <c r="AD494" s="90">
        <f>IF(LEFT(AJ494,9)="direct-wa", O494,0)</f>
        <v>0</v>
      </c>
      <c r="AE494" s="91">
        <f>IF(AJ494="direct-wa",0,O494*Q494)</f>
        <v>233.652502</v>
      </c>
      <c r="AF494" s="92">
        <f>AD494+AE494</f>
        <v>233.652502</v>
      </c>
      <c r="AG494" s="90">
        <f>IF(LEFT(AJ494,9)="direct-or",O494,0)</f>
        <v>0</v>
      </c>
      <c r="AH494" s="91">
        <f>AB494-AE494</f>
        <v>2072.8874980000001</v>
      </c>
      <c r="AI494" s="91">
        <f>AG494+AH494</f>
        <v>2072.8874980000001</v>
      </c>
      <c r="AJ494" s="7" t="s">
        <v>52</v>
      </c>
    </row>
    <row r="495" spans="1:36" outlineLevel="3" x14ac:dyDescent="0.25">
      <c r="A495" s="102" t="s">
        <v>130</v>
      </c>
      <c r="B495" s="10">
        <v>468.82</v>
      </c>
      <c r="C495" s="10">
        <v>561.24</v>
      </c>
      <c r="D495" s="10">
        <v>828.42</v>
      </c>
      <c r="N495" s="10">
        <f>D495</f>
        <v>828.42</v>
      </c>
      <c r="O495" s="10">
        <f>SUM(B495:M495)</f>
        <v>1858.48</v>
      </c>
      <c r="P495" s="129"/>
      <c r="Q495" s="130">
        <v>0.1013</v>
      </c>
      <c r="R495" s="90">
        <f>IF(LEFT(AJ495,6)="Direct",N495,0)</f>
        <v>0</v>
      </c>
      <c r="S495" s="91">
        <f>N495-R495</f>
        <v>828.42</v>
      </c>
      <c r="T495" s="92">
        <f>R495+S495</f>
        <v>828.42</v>
      </c>
      <c r="U495" s="90">
        <f>IF(LEFT(AJ495,9)="direct-wa", N495,0)</f>
        <v>0</v>
      </c>
      <c r="V495" s="91">
        <f>IF(AJ495="direct-wa",0,N495*Q495)</f>
        <v>83.918945999999991</v>
      </c>
      <c r="W495" s="92">
        <f>U495+V495</f>
        <v>83.918945999999991</v>
      </c>
      <c r="X495" s="90">
        <f>IF(LEFT(AJ495,9)="direct-or",N495,0)</f>
        <v>0</v>
      </c>
      <c r="Y495" s="91">
        <f>S495-V495</f>
        <v>744.50105399999995</v>
      </c>
      <c r="Z495" s="92">
        <f>X495+Y495</f>
        <v>744.50105399999995</v>
      </c>
      <c r="AA495" s="90">
        <f>IF(LEFT(AJ495,6)="Direct",O495,0)</f>
        <v>0</v>
      </c>
      <c r="AB495" s="91">
        <f>O495-AA495</f>
        <v>1858.48</v>
      </c>
      <c r="AC495" s="92">
        <f>AA495+AB495</f>
        <v>1858.48</v>
      </c>
      <c r="AD495" s="90">
        <f>IF(LEFT(AJ495,9)="direct-wa", O495,0)</f>
        <v>0</v>
      </c>
      <c r="AE495" s="91">
        <f>IF(AJ495="direct-wa",0,O495*Q495)</f>
        <v>188.26402400000001</v>
      </c>
      <c r="AF495" s="92">
        <f>AD495+AE495</f>
        <v>188.26402400000001</v>
      </c>
      <c r="AG495" s="90">
        <f>IF(LEFT(AJ495,9)="direct-or",O495,0)</f>
        <v>0</v>
      </c>
      <c r="AH495" s="91">
        <f>AB495-AE495</f>
        <v>1670.215976</v>
      </c>
      <c r="AI495" s="91">
        <f>AG495+AH495</f>
        <v>1670.215976</v>
      </c>
      <c r="AJ495" s="7" t="s">
        <v>52</v>
      </c>
    </row>
    <row r="496" spans="1:36" outlineLevel="3" x14ac:dyDescent="0.25">
      <c r="A496" s="102" t="s">
        <v>130</v>
      </c>
      <c r="B496" s="10">
        <v>169.12</v>
      </c>
      <c r="C496" s="10">
        <v>116.89</v>
      </c>
      <c r="D496" s="10">
        <v>234.68</v>
      </c>
      <c r="N496" s="10">
        <f>D496</f>
        <v>234.68</v>
      </c>
      <c r="O496" s="10">
        <f>SUM(B496:M496)</f>
        <v>520.69000000000005</v>
      </c>
      <c r="P496" s="129"/>
      <c r="Q496" s="130">
        <v>0.1013</v>
      </c>
      <c r="R496" s="90">
        <f>IF(LEFT(AJ496,6)="Direct",N496,0)</f>
        <v>0</v>
      </c>
      <c r="S496" s="91">
        <f>N496-R496</f>
        <v>234.68</v>
      </c>
      <c r="T496" s="92">
        <f>R496+S496</f>
        <v>234.68</v>
      </c>
      <c r="U496" s="90">
        <f>IF(LEFT(AJ496,9)="direct-wa", N496,0)</f>
        <v>0</v>
      </c>
      <c r="V496" s="91">
        <f>IF(AJ496="direct-wa",0,N496*Q496)</f>
        <v>23.773084000000001</v>
      </c>
      <c r="W496" s="92">
        <f>U496+V496</f>
        <v>23.773084000000001</v>
      </c>
      <c r="X496" s="90">
        <f>IF(LEFT(AJ496,9)="direct-or",N496,0)</f>
        <v>0</v>
      </c>
      <c r="Y496" s="91">
        <f>S496-V496</f>
        <v>210.906916</v>
      </c>
      <c r="Z496" s="92">
        <f>X496+Y496</f>
        <v>210.906916</v>
      </c>
      <c r="AA496" s="90">
        <f>IF(LEFT(AJ496,6)="Direct",O496,0)</f>
        <v>0</v>
      </c>
      <c r="AB496" s="91">
        <f>O496-AA496</f>
        <v>520.69000000000005</v>
      </c>
      <c r="AC496" s="92">
        <f>AA496+AB496</f>
        <v>520.69000000000005</v>
      </c>
      <c r="AD496" s="90">
        <f>IF(LEFT(AJ496,9)="direct-wa", O496,0)</f>
        <v>0</v>
      </c>
      <c r="AE496" s="91">
        <f>IF(AJ496="direct-wa",0,O496*Q496)</f>
        <v>52.745897000000006</v>
      </c>
      <c r="AF496" s="92">
        <f>AD496+AE496</f>
        <v>52.745897000000006</v>
      </c>
      <c r="AG496" s="90">
        <f>IF(LEFT(AJ496,9)="direct-or",O496,0)</f>
        <v>0</v>
      </c>
      <c r="AH496" s="91">
        <f>AB496-AE496</f>
        <v>467.94410300000004</v>
      </c>
      <c r="AI496" s="91">
        <f>AG496+AH496</f>
        <v>467.94410300000004</v>
      </c>
      <c r="AJ496" s="7" t="s">
        <v>52</v>
      </c>
    </row>
    <row r="497" spans="1:36" outlineLevel="3" x14ac:dyDescent="0.25">
      <c r="A497" s="102" t="s">
        <v>130</v>
      </c>
      <c r="B497" s="10">
        <v>21043.1</v>
      </c>
      <c r="C497" s="10">
        <v>4621.07</v>
      </c>
      <c r="D497" s="10">
        <v>12541.67</v>
      </c>
      <c r="N497" s="10">
        <f>D497</f>
        <v>12541.67</v>
      </c>
      <c r="O497" s="10">
        <f>SUM(B497:M497)</f>
        <v>38205.839999999997</v>
      </c>
      <c r="P497" s="129"/>
      <c r="Q497" s="130">
        <v>0.1013</v>
      </c>
      <c r="R497" s="90">
        <f>IF(LEFT(AJ497,6)="Direct",N497,0)</f>
        <v>0</v>
      </c>
      <c r="S497" s="91">
        <f>N497-R497</f>
        <v>12541.67</v>
      </c>
      <c r="T497" s="92">
        <f>R497+S497</f>
        <v>12541.67</v>
      </c>
      <c r="U497" s="90">
        <f>IF(LEFT(AJ497,9)="direct-wa", N497,0)</f>
        <v>0</v>
      </c>
      <c r="V497" s="91">
        <f>IF(AJ497="direct-wa",0,N497*Q497)</f>
        <v>1270.4711709999999</v>
      </c>
      <c r="W497" s="92">
        <f>U497+V497</f>
        <v>1270.4711709999999</v>
      </c>
      <c r="X497" s="90">
        <f>IF(LEFT(AJ497,9)="direct-or",N497,0)</f>
        <v>0</v>
      </c>
      <c r="Y497" s="91">
        <f>S497-V497</f>
        <v>11271.198829000001</v>
      </c>
      <c r="Z497" s="92">
        <f>X497+Y497</f>
        <v>11271.198829000001</v>
      </c>
      <c r="AA497" s="90">
        <f>IF(LEFT(AJ497,6)="Direct",O497,0)</f>
        <v>0</v>
      </c>
      <c r="AB497" s="91">
        <f>O497-AA497</f>
        <v>38205.839999999997</v>
      </c>
      <c r="AC497" s="92">
        <f>AA497+AB497</f>
        <v>38205.839999999997</v>
      </c>
      <c r="AD497" s="90">
        <f>IF(LEFT(AJ497,9)="direct-wa", O497,0)</f>
        <v>0</v>
      </c>
      <c r="AE497" s="91">
        <f>IF(AJ497="direct-wa",0,O497*Q497)</f>
        <v>3870.2515919999996</v>
      </c>
      <c r="AF497" s="92">
        <f>AD497+AE497</f>
        <v>3870.2515919999996</v>
      </c>
      <c r="AG497" s="90">
        <f>IF(LEFT(AJ497,9)="direct-or",O497,0)</f>
        <v>0</v>
      </c>
      <c r="AH497" s="91">
        <f>AB497-AE497</f>
        <v>34335.588407999996</v>
      </c>
      <c r="AI497" s="91">
        <f>AG497+AH497</f>
        <v>34335.588407999996</v>
      </c>
      <c r="AJ497" s="7" t="s">
        <v>52</v>
      </c>
    </row>
    <row r="498" spans="1:36" outlineLevel="2" x14ac:dyDescent="0.25">
      <c r="A498" s="102"/>
      <c r="B498" s="108"/>
      <c r="C498" s="108"/>
      <c r="D498" s="108"/>
      <c r="E498" s="101"/>
      <c r="F498" s="101"/>
      <c r="G498" s="101"/>
      <c r="H498" s="101"/>
      <c r="I498" s="101"/>
      <c r="J498" s="101"/>
      <c r="K498" s="101"/>
      <c r="L498" s="101"/>
      <c r="M498" s="101"/>
      <c r="N498" s="108"/>
      <c r="O498" s="108"/>
      <c r="P498" s="129"/>
      <c r="Q498" s="130"/>
      <c r="R498" s="111">
        <f t="shared" ref="R498:Z498" si="601">SUBTOTAL(9,R493:R497)</f>
        <v>0</v>
      </c>
      <c r="S498" s="112">
        <f t="shared" si="601"/>
        <v>18980.3</v>
      </c>
      <c r="T498" s="113">
        <f t="shared" si="601"/>
        <v>18980.3</v>
      </c>
      <c r="U498" s="111">
        <f t="shared" si="601"/>
        <v>0</v>
      </c>
      <c r="V498" s="112">
        <f t="shared" si="601"/>
        <v>1922.7043899999999</v>
      </c>
      <c r="W498" s="113">
        <f t="shared" si="601"/>
        <v>1922.7043899999999</v>
      </c>
      <c r="X498" s="111">
        <f t="shared" si="601"/>
        <v>0</v>
      </c>
      <c r="Y498" s="112">
        <f t="shared" si="601"/>
        <v>17057.59561</v>
      </c>
      <c r="Z498" s="113">
        <f t="shared" si="601"/>
        <v>17057.59561</v>
      </c>
      <c r="AA498" s="111"/>
      <c r="AB498" s="112"/>
      <c r="AC498" s="113"/>
      <c r="AD498" s="111"/>
      <c r="AE498" s="112"/>
      <c r="AF498" s="113"/>
      <c r="AG498" s="111"/>
      <c r="AH498" s="112"/>
      <c r="AI498" s="112"/>
      <c r="AJ498" s="118" t="s">
        <v>268</v>
      </c>
    </row>
    <row r="499" spans="1:36" outlineLevel="3" x14ac:dyDescent="0.25">
      <c r="A499" s="102" t="s">
        <v>130</v>
      </c>
      <c r="B499" s="10">
        <v>55.53</v>
      </c>
      <c r="C499" s="10">
        <v>222.12</v>
      </c>
      <c r="D499" s="10">
        <v>148.08000000000001</v>
      </c>
      <c r="N499" s="10">
        <f t="shared" ref="N499:N507" si="602">D499</f>
        <v>148.08000000000001</v>
      </c>
      <c r="O499" s="10">
        <f t="shared" ref="O499:O507" si="603">SUM(B499:M499)</f>
        <v>425.73</v>
      </c>
      <c r="P499" s="129"/>
      <c r="Q499" s="130">
        <v>0.1086</v>
      </c>
      <c r="R499" s="90">
        <f t="shared" ref="R499:R507" si="604">IF(LEFT(AJ499,6)="Direct",N499,0)</f>
        <v>0</v>
      </c>
      <c r="S499" s="91">
        <f t="shared" ref="S499:S507" si="605">N499-R499</f>
        <v>148.08000000000001</v>
      </c>
      <c r="T499" s="92">
        <f t="shared" ref="T499:T507" si="606">R499+S499</f>
        <v>148.08000000000001</v>
      </c>
      <c r="U499" s="90">
        <f t="shared" ref="U499:U507" si="607">IF(LEFT(AJ499,9)="direct-wa", N499,0)</f>
        <v>0</v>
      </c>
      <c r="V499" s="91">
        <f t="shared" ref="V499:V507" si="608">IF(AJ499="direct-wa",0,N499*Q499)</f>
        <v>16.081488</v>
      </c>
      <c r="W499" s="92">
        <f t="shared" ref="W499:W507" si="609">U499+V499</f>
        <v>16.081488</v>
      </c>
      <c r="X499" s="90">
        <f t="shared" ref="X499:X507" si="610">IF(LEFT(AJ499,9)="direct-or",N499,0)</f>
        <v>0</v>
      </c>
      <c r="Y499" s="91">
        <f t="shared" ref="Y499:Y507" si="611">S499-V499</f>
        <v>131.99851200000001</v>
      </c>
      <c r="Z499" s="92">
        <f t="shared" ref="Z499:Z507" si="612">X499+Y499</f>
        <v>131.99851200000001</v>
      </c>
      <c r="AA499" s="90">
        <f t="shared" ref="AA499:AA507" si="613">IF(LEFT(AJ499,6)="Direct",O499,0)</f>
        <v>0</v>
      </c>
      <c r="AB499" s="91">
        <f t="shared" ref="AB499:AB507" si="614">O499-AA499</f>
        <v>425.73</v>
      </c>
      <c r="AC499" s="92">
        <f t="shared" ref="AC499:AC507" si="615">AA499+AB499</f>
        <v>425.73</v>
      </c>
      <c r="AD499" s="90">
        <f t="shared" ref="AD499:AD507" si="616">IF(LEFT(AJ499,9)="direct-wa", O499,0)</f>
        <v>0</v>
      </c>
      <c r="AE499" s="91">
        <f t="shared" ref="AE499:AE507" si="617">IF(AJ499="direct-wa",0,O499*Q499)</f>
        <v>46.234278000000003</v>
      </c>
      <c r="AF499" s="92">
        <f t="shared" ref="AF499:AF507" si="618">AD499+AE499</f>
        <v>46.234278000000003</v>
      </c>
      <c r="AG499" s="90">
        <f t="shared" ref="AG499:AG507" si="619">IF(LEFT(AJ499,9)="direct-or",O499,0)</f>
        <v>0</v>
      </c>
      <c r="AH499" s="91">
        <f t="shared" ref="AH499:AH507" si="620">AB499-AE499</f>
        <v>379.495722</v>
      </c>
      <c r="AI499" s="91">
        <f t="shared" ref="AI499:AI507" si="621">AG499+AH499</f>
        <v>379.495722</v>
      </c>
      <c r="AJ499" s="7" t="s">
        <v>64</v>
      </c>
    </row>
    <row r="500" spans="1:36" outlineLevel="3" x14ac:dyDescent="0.25">
      <c r="A500" s="102" t="s">
        <v>130</v>
      </c>
      <c r="B500" s="10">
        <v>995001.89</v>
      </c>
      <c r="C500" s="10">
        <v>840127.06</v>
      </c>
      <c r="D500" s="10">
        <v>1063009.48</v>
      </c>
      <c r="N500" s="10">
        <f t="shared" si="602"/>
        <v>1063009.48</v>
      </c>
      <c r="O500" s="10">
        <f t="shared" si="603"/>
        <v>2898138.43</v>
      </c>
      <c r="P500" s="129"/>
      <c r="Q500" s="130">
        <v>0.1086</v>
      </c>
      <c r="R500" s="90">
        <f t="shared" si="604"/>
        <v>0</v>
      </c>
      <c r="S500" s="91">
        <f t="shared" si="605"/>
        <v>1063009.48</v>
      </c>
      <c r="T500" s="92">
        <f t="shared" si="606"/>
        <v>1063009.48</v>
      </c>
      <c r="U500" s="90">
        <f t="shared" si="607"/>
        <v>0</v>
      </c>
      <c r="V500" s="91">
        <f t="shared" si="608"/>
        <v>115442.829528</v>
      </c>
      <c r="W500" s="92">
        <f t="shared" si="609"/>
        <v>115442.829528</v>
      </c>
      <c r="X500" s="90">
        <f t="shared" si="610"/>
        <v>0</v>
      </c>
      <c r="Y500" s="91">
        <f t="shared" si="611"/>
        <v>947566.65047200001</v>
      </c>
      <c r="Z500" s="92">
        <f t="shared" si="612"/>
        <v>947566.65047200001</v>
      </c>
      <c r="AA500" s="90">
        <f t="shared" si="613"/>
        <v>0</v>
      </c>
      <c r="AB500" s="91">
        <f t="shared" si="614"/>
        <v>2898138.43</v>
      </c>
      <c r="AC500" s="92">
        <f t="shared" si="615"/>
        <v>2898138.43</v>
      </c>
      <c r="AD500" s="90">
        <f t="shared" si="616"/>
        <v>0</v>
      </c>
      <c r="AE500" s="91">
        <f t="shared" si="617"/>
        <v>314737.83349800005</v>
      </c>
      <c r="AF500" s="92">
        <f t="shared" si="618"/>
        <v>314737.83349800005</v>
      </c>
      <c r="AG500" s="90">
        <f t="shared" si="619"/>
        <v>0</v>
      </c>
      <c r="AH500" s="91">
        <f t="shared" si="620"/>
        <v>2583400.596502</v>
      </c>
      <c r="AI500" s="91">
        <f t="shared" si="621"/>
        <v>2583400.596502</v>
      </c>
      <c r="AJ500" s="7" t="s">
        <v>60</v>
      </c>
    </row>
    <row r="501" spans="1:36" outlineLevel="3" x14ac:dyDescent="0.25">
      <c r="A501" s="102" t="s">
        <v>130</v>
      </c>
      <c r="B501" s="10">
        <v>52.33</v>
      </c>
      <c r="C501" s="10">
        <v>96.91</v>
      </c>
      <c r="D501" s="10">
        <v>87.22</v>
      </c>
      <c r="N501" s="10">
        <f t="shared" si="602"/>
        <v>87.22</v>
      </c>
      <c r="O501" s="10">
        <f t="shared" si="603"/>
        <v>236.46</v>
      </c>
      <c r="P501" s="129"/>
      <c r="Q501" s="130">
        <v>0.1086</v>
      </c>
      <c r="R501" s="90">
        <f t="shared" si="604"/>
        <v>0</v>
      </c>
      <c r="S501" s="91">
        <f t="shared" si="605"/>
        <v>87.22</v>
      </c>
      <c r="T501" s="92">
        <f t="shared" si="606"/>
        <v>87.22</v>
      </c>
      <c r="U501" s="90">
        <f t="shared" si="607"/>
        <v>0</v>
      </c>
      <c r="V501" s="91">
        <f t="shared" si="608"/>
        <v>9.472092</v>
      </c>
      <c r="W501" s="92">
        <f t="shared" si="609"/>
        <v>9.472092</v>
      </c>
      <c r="X501" s="90">
        <f t="shared" si="610"/>
        <v>0</v>
      </c>
      <c r="Y501" s="91">
        <f t="shared" si="611"/>
        <v>77.747907999999995</v>
      </c>
      <c r="Z501" s="92">
        <f t="shared" si="612"/>
        <v>77.747907999999995</v>
      </c>
      <c r="AA501" s="90">
        <f t="shared" si="613"/>
        <v>0</v>
      </c>
      <c r="AB501" s="91">
        <f t="shared" si="614"/>
        <v>236.46</v>
      </c>
      <c r="AC501" s="92">
        <f t="shared" si="615"/>
        <v>236.46</v>
      </c>
      <c r="AD501" s="90">
        <f t="shared" si="616"/>
        <v>0</v>
      </c>
      <c r="AE501" s="91">
        <f t="shared" si="617"/>
        <v>25.679556000000002</v>
      </c>
      <c r="AF501" s="92">
        <f t="shared" si="618"/>
        <v>25.679556000000002</v>
      </c>
      <c r="AG501" s="90">
        <f t="shared" si="619"/>
        <v>0</v>
      </c>
      <c r="AH501" s="91">
        <f t="shared" si="620"/>
        <v>210.78044400000002</v>
      </c>
      <c r="AI501" s="91">
        <f t="shared" si="621"/>
        <v>210.78044400000002</v>
      </c>
      <c r="AJ501" s="7" t="s">
        <v>60</v>
      </c>
    </row>
    <row r="502" spans="1:36" outlineLevel="3" x14ac:dyDescent="0.25">
      <c r="A502" s="102" t="s">
        <v>130</v>
      </c>
      <c r="B502" s="10">
        <v>98412.18</v>
      </c>
      <c r="C502" s="10">
        <v>170656.42</v>
      </c>
      <c r="D502" s="10">
        <v>248392.67</v>
      </c>
      <c r="N502" s="10">
        <f t="shared" si="602"/>
        <v>248392.67</v>
      </c>
      <c r="O502" s="10">
        <f t="shared" si="603"/>
        <v>517461.27</v>
      </c>
      <c r="P502" s="129"/>
      <c r="Q502" s="130">
        <v>0.1086</v>
      </c>
      <c r="R502" s="90">
        <f t="shared" si="604"/>
        <v>0</v>
      </c>
      <c r="S502" s="91">
        <f t="shared" si="605"/>
        <v>248392.67</v>
      </c>
      <c r="T502" s="92">
        <f t="shared" si="606"/>
        <v>248392.67</v>
      </c>
      <c r="U502" s="90">
        <f t="shared" si="607"/>
        <v>0</v>
      </c>
      <c r="V502" s="91">
        <f t="shared" si="608"/>
        <v>26975.443962000001</v>
      </c>
      <c r="W502" s="92">
        <f t="shared" si="609"/>
        <v>26975.443962000001</v>
      </c>
      <c r="X502" s="90">
        <f t="shared" si="610"/>
        <v>0</v>
      </c>
      <c r="Y502" s="91">
        <f t="shared" si="611"/>
        <v>221417.22603800002</v>
      </c>
      <c r="Z502" s="92">
        <f t="shared" si="612"/>
        <v>221417.22603800002</v>
      </c>
      <c r="AA502" s="90">
        <f t="shared" si="613"/>
        <v>0</v>
      </c>
      <c r="AB502" s="91">
        <f t="shared" si="614"/>
        <v>517461.27</v>
      </c>
      <c r="AC502" s="92">
        <f t="shared" si="615"/>
        <v>517461.27</v>
      </c>
      <c r="AD502" s="90">
        <f t="shared" si="616"/>
        <v>0</v>
      </c>
      <c r="AE502" s="91">
        <f t="shared" si="617"/>
        <v>56196.293922000004</v>
      </c>
      <c r="AF502" s="92">
        <f t="shared" si="618"/>
        <v>56196.293922000004</v>
      </c>
      <c r="AG502" s="90">
        <f t="shared" si="619"/>
        <v>0</v>
      </c>
      <c r="AH502" s="91">
        <f t="shared" si="620"/>
        <v>461264.97607800004</v>
      </c>
      <c r="AI502" s="91">
        <f t="shared" si="621"/>
        <v>461264.97607800004</v>
      </c>
      <c r="AJ502" s="7" t="s">
        <v>60</v>
      </c>
    </row>
    <row r="503" spans="1:36" outlineLevel="3" x14ac:dyDescent="0.25">
      <c r="A503" s="102" t="s">
        <v>130</v>
      </c>
      <c r="B503" s="10">
        <v>334547.3</v>
      </c>
      <c r="C503" s="10">
        <v>337456.01</v>
      </c>
      <c r="D503" s="10">
        <v>352489.92</v>
      </c>
      <c r="N503" s="10">
        <f t="shared" si="602"/>
        <v>352489.92</v>
      </c>
      <c r="O503" s="10">
        <f t="shared" si="603"/>
        <v>1024493.23</v>
      </c>
      <c r="P503" s="129"/>
      <c r="Q503" s="130">
        <v>0.1086</v>
      </c>
      <c r="R503" s="90">
        <f t="shared" si="604"/>
        <v>0</v>
      </c>
      <c r="S503" s="91">
        <f t="shared" si="605"/>
        <v>352489.92</v>
      </c>
      <c r="T503" s="92">
        <f t="shared" si="606"/>
        <v>352489.92</v>
      </c>
      <c r="U503" s="90">
        <f t="shared" si="607"/>
        <v>0</v>
      </c>
      <c r="V503" s="91">
        <f t="shared" si="608"/>
        <v>38280.405312000003</v>
      </c>
      <c r="W503" s="92">
        <f t="shared" si="609"/>
        <v>38280.405312000003</v>
      </c>
      <c r="X503" s="90">
        <f t="shared" si="610"/>
        <v>0</v>
      </c>
      <c r="Y503" s="91">
        <f t="shared" si="611"/>
        <v>314209.51468799997</v>
      </c>
      <c r="Z503" s="92">
        <f t="shared" si="612"/>
        <v>314209.51468799997</v>
      </c>
      <c r="AA503" s="90">
        <f t="shared" si="613"/>
        <v>0</v>
      </c>
      <c r="AB503" s="91">
        <f t="shared" si="614"/>
        <v>1024493.23</v>
      </c>
      <c r="AC503" s="92">
        <f t="shared" si="615"/>
        <v>1024493.23</v>
      </c>
      <c r="AD503" s="90">
        <f t="shared" si="616"/>
        <v>0</v>
      </c>
      <c r="AE503" s="91">
        <f t="shared" si="617"/>
        <v>111259.96477799999</v>
      </c>
      <c r="AF503" s="92">
        <f t="shared" si="618"/>
        <v>111259.96477799999</v>
      </c>
      <c r="AG503" s="90">
        <f t="shared" si="619"/>
        <v>0</v>
      </c>
      <c r="AH503" s="91">
        <f t="shared" si="620"/>
        <v>913233.26522199996</v>
      </c>
      <c r="AI503" s="91">
        <f t="shared" si="621"/>
        <v>913233.26522199996</v>
      </c>
      <c r="AJ503" s="7" t="s">
        <v>64</v>
      </c>
    </row>
    <row r="504" spans="1:36" outlineLevel="3" x14ac:dyDescent="0.25">
      <c r="A504" s="102" t="s">
        <v>130</v>
      </c>
      <c r="B504" s="10">
        <v>50002.559999999998</v>
      </c>
      <c r="C504" s="10">
        <v>47030.43</v>
      </c>
      <c r="D504" s="10">
        <v>57661.78</v>
      </c>
      <c r="N504" s="10">
        <f t="shared" si="602"/>
        <v>57661.78</v>
      </c>
      <c r="O504" s="10">
        <f t="shared" si="603"/>
        <v>154694.76999999999</v>
      </c>
      <c r="P504" s="129"/>
      <c r="Q504" s="130">
        <v>0.1086</v>
      </c>
      <c r="R504" s="90">
        <f t="shared" si="604"/>
        <v>0</v>
      </c>
      <c r="S504" s="91">
        <f t="shared" si="605"/>
        <v>57661.78</v>
      </c>
      <c r="T504" s="92">
        <f t="shared" si="606"/>
        <v>57661.78</v>
      </c>
      <c r="U504" s="90">
        <f t="shared" si="607"/>
        <v>0</v>
      </c>
      <c r="V504" s="91">
        <f t="shared" si="608"/>
        <v>6262.0693080000001</v>
      </c>
      <c r="W504" s="92">
        <f t="shared" si="609"/>
        <v>6262.0693080000001</v>
      </c>
      <c r="X504" s="90">
        <f t="shared" si="610"/>
        <v>0</v>
      </c>
      <c r="Y504" s="91">
        <f t="shared" si="611"/>
        <v>51399.710692000001</v>
      </c>
      <c r="Z504" s="92">
        <f t="shared" si="612"/>
        <v>51399.710692000001</v>
      </c>
      <c r="AA504" s="90">
        <f t="shared" si="613"/>
        <v>0</v>
      </c>
      <c r="AB504" s="91">
        <f t="shared" si="614"/>
        <v>154694.76999999999</v>
      </c>
      <c r="AC504" s="92">
        <f t="shared" si="615"/>
        <v>154694.76999999999</v>
      </c>
      <c r="AD504" s="90">
        <f t="shared" si="616"/>
        <v>0</v>
      </c>
      <c r="AE504" s="91">
        <f t="shared" si="617"/>
        <v>16799.852021999999</v>
      </c>
      <c r="AF504" s="92">
        <f t="shared" si="618"/>
        <v>16799.852021999999</v>
      </c>
      <c r="AG504" s="90">
        <f t="shared" si="619"/>
        <v>0</v>
      </c>
      <c r="AH504" s="91">
        <f t="shared" si="620"/>
        <v>137894.91797799998</v>
      </c>
      <c r="AI504" s="91">
        <f t="shared" si="621"/>
        <v>137894.91797799998</v>
      </c>
      <c r="AJ504" s="7" t="s">
        <v>45</v>
      </c>
    </row>
    <row r="505" spans="1:36" outlineLevel="3" x14ac:dyDescent="0.25">
      <c r="A505" s="102" t="s">
        <v>130</v>
      </c>
      <c r="B505" s="10">
        <v>17520.64</v>
      </c>
      <c r="C505" s="10">
        <v>16765.560000000001</v>
      </c>
      <c r="D505" s="10">
        <v>16654.41</v>
      </c>
      <c r="N505" s="10">
        <f t="shared" si="602"/>
        <v>16654.41</v>
      </c>
      <c r="O505" s="10">
        <f t="shared" si="603"/>
        <v>50940.61</v>
      </c>
      <c r="P505" s="129"/>
      <c r="Q505" s="130">
        <v>0.1086</v>
      </c>
      <c r="R505" s="90">
        <f t="shared" si="604"/>
        <v>0</v>
      </c>
      <c r="S505" s="91">
        <f t="shared" si="605"/>
        <v>16654.41</v>
      </c>
      <c r="T505" s="92">
        <f t="shared" si="606"/>
        <v>16654.41</v>
      </c>
      <c r="U505" s="90">
        <f t="shared" si="607"/>
        <v>0</v>
      </c>
      <c r="V505" s="91">
        <f t="shared" si="608"/>
        <v>1808.6689260000001</v>
      </c>
      <c r="W505" s="92">
        <f t="shared" si="609"/>
        <v>1808.6689260000001</v>
      </c>
      <c r="X505" s="90">
        <f t="shared" si="610"/>
        <v>0</v>
      </c>
      <c r="Y505" s="91">
        <f t="shared" si="611"/>
        <v>14845.741074</v>
      </c>
      <c r="Z505" s="92">
        <f t="shared" si="612"/>
        <v>14845.741074</v>
      </c>
      <c r="AA505" s="90">
        <f t="shared" si="613"/>
        <v>0</v>
      </c>
      <c r="AB505" s="91">
        <f t="shared" si="614"/>
        <v>50940.61</v>
      </c>
      <c r="AC505" s="92">
        <f t="shared" si="615"/>
        <v>50940.61</v>
      </c>
      <c r="AD505" s="90">
        <f t="shared" si="616"/>
        <v>0</v>
      </c>
      <c r="AE505" s="91">
        <f t="shared" si="617"/>
        <v>5532.1502460000002</v>
      </c>
      <c r="AF505" s="92">
        <f t="shared" si="618"/>
        <v>5532.1502460000002</v>
      </c>
      <c r="AG505" s="90">
        <f t="shared" si="619"/>
        <v>0</v>
      </c>
      <c r="AH505" s="91">
        <f t="shared" si="620"/>
        <v>45408.459754000003</v>
      </c>
      <c r="AI505" s="91">
        <f t="shared" si="621"/>
        <v>45408.459754000003</v>
      </c>
      <c r="AJ505" s="7" t="s">
        <v>60</v>
      </c>
    </row>
    <row r="506" spans="1:36" outlineLevel="3" x14ac:dyDescent="0.25">
      <c r="A506" s="102" t="s">
        <v>130</v>
      </c>
      <c r="D506" s="10">
        <v>131.71</v>
      </c>
      <c r="N506" s="10">
        <f t="shared" si="602"/>
        <v>131.71</v>
      </c>
      <c r="O506" s="10">
        <f t="shared" si="603"/>
        <v>131.71</v>
      </c>
      <c r="P506" s="129"/>
      <c r="Q506" s="130">
        <v>0.1086</v>
      </c>
      <c r="R506" s="90">
        <f t="shared" si="604"/>
        <v>0</v>
      </c>
      <c r="S506" s="91">
        <f t="shared" si="605"/>
        <v>131.71</v>
      </c>
      <c r="T506" s="92">
        <f t="shared" si="606"/>
        <v>131.71</v>
      </c>
      <c r="U506" s="90">
        <f t="shared" si="607"/>
        <v>0</v>
      </c>
      <c r="V506" s="91">
        <f t="shared" si="608"/>
        <v>14.303706000000002</v>
      </c>
      <c r="W506" s="92">
        <f t="shared" si="609"/>
        <v>14.303706000000002</v>
      </c>
      <c r="X506" s="90">
        <f t="shared" si="610"/>
        <v>0</v>
      </c>
      <c r="Y506" s="91">
        <f t="shared" si="611"/>
        <v>117.406294</v>
      </c>
      <c r="Z506" s="92">
        <f t="shared" si="612"/>
        <v>117.406294</v>
      </c>
      <c r="AA506" s="90">
        <f t="shared" si="613"/>
        <v>0</v>
      </c>
      <c r="AB506" s="91">
        <f t="shared" si="614"/>
        <v>131.71</v>
      </c>
      <c r="AC506" s="92">
        <f t="shared" si="615"/>
        <v>131.71</v>
      </c>
      <c r="AD506" s="90">
        <f t="shared" si="616"/>
        <v>0</v>
      </c>
      <c r="AE506" s="91">
        <f t="shared" si="617"/>
        <v>14.303706000000002</v>
      </c>
      <c r="AF506" s="92">
        <f t="shared" si="618"/>
        <v>14.303706000000002</v>
      </c>
      <c r="AG506" s="90">
        <f t="shared" si="619"/>
        <v>0</v>
      </c>
      <c r="AH506" s="91">
        <f t="shared" si="620"/>
        <v>117.406294</v>
      </c>
      <c r="AI506" s="91">
        <f t="shared" si="621"/>
        <v>117.406294</v>
      </c>
      <c r="AJ506" s="7" t="s">
        <v>64</v>
      </c>
    </row>
    <row r="507" spans="1:36" outlineLevel="3" x14ac:dyDescent="0.25">
      <c r="A507" s="102" t="s">
        <v>130</v>
      </c>
      <c r="C507" s="10">
        <v>1434.92</v>
      </c>
      <c r="N507" s="10">
        <f t="shared" si="602"/>
        <v>0</v>
      </c>
      <c r="O507" s="10">
        <f t="shared" si="603"/>
        <v>1434.92</v>
      </c>
      <c r="P507" s="129"/>
      <c r="Q507" s="130">
        <v>0.1086</v>
      </c>
      <c r="R507" s="90">
        <f t="shared" si="604"/>
        <v>0</v>
      </c>
      <c r="S507" s="91">
        <f t="shared" si="605"/>
        <v>0</v>
      </c>
      <c r="T507" s="92">
        <f t="shared" si="606"/>
        <v>0</v>
      </c>
      <c r="U507" s="90">
        <f t="shared" si="607"/>
        <v>0</v>
      </c>
      <c r="V507" s="91">
        <f t="shared" si="608"/>
        <v>0</v>
      </c>
      <c r="W507" s="92">
        <f t="shared" si="609"/>
        <v>0</v>
      </c>
      <c r="X507" s="90">
        <f t="shared" si="610"/>
        <v>0</v>
      </c>
      <c r="Y507" s="91">
        <f t="shared" si="611"/>
        <v>0</v>
      </c>
      <c r="Z507" s="92">
        <f t="shared" si="612"/>
        <v>0</v>
      </c>
      <c r="AA507" s="90">
        <f t="shared" si="613"/>
        <v>0</v>
      </c>
      <c r="AB507" s="91">
        <f t="shared" si="614"/>
        <v>1434.92</v>
      </c>
      <c r="AC507" s="92">
        <f t="shared" si="615"/>
        <v>1434.92</v>
      </c>
      <c r="AD507" s="90">
        <f t="shared" si="616"/>
        <v>0</v>
      </c>
      <c r="AE507" s="91">
        <f t="shared" si="617"/>
        <v>155.832312</v>
      </c>
      <c r="AF507" s="92">
        <f t="shared" si="618"/>
        <v>155.832312</v>
      </c>
      <c r="AG507" s="90">
        <f t="shared" si="619"/>
        <v>0</v>
      </c>
      <c r="AH507" s="91">
        <f t="shared" si="620"/>
        <v>1279.0876880000001</v>
      </c>
      <c r="AI507" s="91">
        <f t="shared" si="621"/>
        <v>1279.0876880000001</v>
      </c>
      <c r="AJ507" s="7" t="s">
        <v>64</v>
      </c>
    </row>
    <row r="508" spans="1:36" outlineLevel="2" x14ac:dyDescent="0.25">
      <c r="A508" s="102"/>
      <c r="B508" s="108"/>
      <c r="C508" s="108"/>
      <c r="D508" s="108"/>
      <c r="E508" s="101"/>
      <c r="F508" s="101"/>
      <c r="G508" s="101"/>
      <c r="H508" s="101"/>
      <c r="I508" s="101"/>
      <c r="J508" s="101"/>
      <c r="K508" s="101"/>
      <c r="L508" s="101"/>
      <c r="M508" s="101"/>
      <c r="N508" s="108"/>
      <c r="O508" s="108"/>
      <c r="P508" s="129"/>
      <c r="Q508" s="130"/>
      <c r="R508" s="111">
        <f t="shared" ref="R508:Z508" si="622">SUBTOTAL(9,R499:R507)</f>
        <v>0</v>
      </c>
      <c r="S508" s="112">
        <f t="shared" si="622"/>
        <v>1738575.2699999998</v>
      </c>
      <c r="T508" s="113">
        <f t="shared" si="622"/>
        <v>1738575.2699999998</v>
      </c>
      <c r="U508" s="111">
        <f t="shared" si="622"/>
        <v>0</v>
      </c>
      <c r="V508" s="112">
        <f t="shared" si="622"/>
        <v>188809.27432200004</v>
      </c>
      <c r="W508" s="113">
        <f t="shared" si="622"/>
        <v>188809.27432200004</v>
      </c>
      <c r="X508" s="111">
        <f t="shared" si="622"/>
        <v>0</v>
      </c>
      <c r="Y508" s="112">
        <f t="shared" si="622"/>
        <v>1549765.9956780004</v>
      </c>
      <c r="Z508" s="113">
        <f t="shared" si="622"/>
        <v>1549765.9956780004</v>
      </c>
      <c r="AA508" s="111"/>
      <c r="AB508" s="112"/>
      <c r="AC508" s="113"/>
      <c r="AD508" s="111"/>
      <c r="AE508" s="112"/>
      <c r="AF508" s="113"/>
      <c r="AG508" s="111"/>
      <c r="AH508" s="112"/>
      <c r="AI508" s="112"/>
      <c r="AJ508" s="118" t="s">
        <v>278</v>
      </c>
    </row>
    <row r="509" spans="1:36" outlineLevel="3" x14ac:dyDescent="0.25">
      <c r="A509" s="102" t="s">
        <v>130</v>
      </c>
      <c r="B509" s="10">
        <v>33849.980000000003</v>
      </c>
      <c r="C509" s="10">
        <v>28149.46</v>
      </c>
      <c r="D509" s="10">
        <v>36848.089999999997</v>
      </c>
      <c r="N509" s="10">
        <f>D509</f>
        <v>36848.089999999997</v>
      </c>
      <c r="O509" s="10">
        <f>SUM(B509:M509)</f>
        <v>98847.53</v>
      </c>
      <c r="P509" s="129"/>
      <c r="Q509" s="130">
        <v>7.7100000000000002E-2</v>
      </c>
      <c r="R509" s="90">
        <f>IF(LEFT(AJ509,6)="Direct",N509,0)</f>
        <v>0</v>
      </c>
      <c r="S509" s="91">
        <f>N509-R509</f>
        <v>36848.089999999997</v>
      </c>
      <c r="T509" s="92">
        <f>R509+S509</f>
        <v>36848.089999999997</v>
      </c>
      <c r="U509" s="90">
        <f>IF(LEFT(AJ509,9)="direct-wa", N509,0)</f>
        <v>0</v>
      </c>
      <c r="V509" s="91">
        <f>IF(AJ509="direct-wa",0,N509*Q509)</f>
        <v>2840.9877389999997</v>
      </c>
      <c r="W509" s="92">
        <f>U509+V509</f>
        <v>2840.9877389999997</v>
      </c>
      <c r="X509" s="90">
        <f>IF(LEFT(AJ509,9)="direct-or",N509,0)</f>
        <v>0</v>
      </c>
      <c r="Y509" s="91">
        <f>S509-V509</f>
        <v>34007.102261</v>
      </c>
      <c r="Z509" s="92">
        <f>X509+Y509</f>
        <v>34007.102261</v>
      </c>
      <c r="AA509" s="90">
        <f>IF(LEFT(AJ509,6)="Direct",O509,0)</f>
        <v>0</v>
      </c>
      <c r="AB509" s="91">
        <f>O509-AA509</f>
        <v>98847.53</v>
      </c>
      <c r="AC509" s="92">
        <f>AA509+AB509</f>
        <v>98847.53</v>
      </c>
      <c r="AD509" s="90">
        <f>IF(LEFT(AJ509,9)="direct-wa", O509,0)</f>
        <v>0</v>
      </c>
      <c r="AE509" s="91">
        <f>IF(AJ509="direct-wa",0,O509*Q509)</f>
        <v>7621.1445629999998</v>
      </c>
      <c r="AF509" s="92">
        <f>AD509+AE509</f>
        <v>7621.1445629999998</v>
      </c>
      <c r="AG509" s="90">
        <f>IF(LEFT(AJ509,9)="direct-or",O509,0)</f>
        <v>0</v>
      </c>
      <c r="AH509" s="91">
        <f>AB509-AE509</f>
        <v>91226.385437000004</v>
      </c>
      <c r="AI509" s="91">
        <f>AG509+AH509</f>
        <v>91226.385437000004</v>
      </c>
      <c r="AJ509" s="7" t="s">
        <v>49</v>
      </c>
    </row>
    <row r="510" spans="1:36" outlineLevel="2" x14ac:dyDescent="0.25">
      <c r="A510" s="102"/>
      <c r="B510" s="108"/>
      <c r="C510" s="108"/>
      <c r="D510" s="108"/>
      <c r="E510" s="101"/>
      <c r="F510" s="101"/>
      <c r="G510" s="101"/>
      <c r="H510" s="101"/>
      <c r="I510" s="101"/>
      <c r="J510" s="101"/>
      <c r="K510" s="101"/>
      <c r="L510" s="101"/>
      <c r="M510" s="101"/>
      <c r="N510" s="108"/>
      <c r="O510" s="108"/>
      <c r="P510" s="129"/>
      <c r="Q510" s="130"/>
      <c r="R510" s="111">
        <f t="shared" ref="R510:Z510" si="623">SUBTOTAL(9,R509:R509)</f>
        <v>0</v>
      </c>
      <c r="S510" s="112">
        <f t="shared" si="623"/>
        <v>36848.089999999997</v>
      </c>
      <c r="T510" s="113">
        <f t="shared" si="623"/>
        <v>36848.089999999997</v>
      </c>
      <c r="U510" s="111">
        <f t="shared" si="623"/>
        <v>0</v>
      </c>
      <c r="V510" s="112">
        <f t="shared" si="623"/>
        <v>2840.9877389999997</v>
      </c>
      <c r="W510" s="113">
        <f t="shared" si="623"/>
        <v>2840.9877389999997</v>
      </c>
      <c r="X510" s="111">
        <f t="shared" si="623"/>
        <v>0</v>
      </c>
      <c r="Y510" s="112">
        <f t="shared" si="623"/>
        <v>34007.102261</v>
      </c>
      <c r="Z510" s="113">
        <f t="shared" si="623"/>
        <v>34007.102261</v>
      </c>
      <c r="AA510" s="111"/>
      <c r="AB510" s="112"/>
      <c r="AC510" s="113"/>
      <c r="AD510" s="111"/>
      <c r="AE510" s="112"/>
      <c r="AF510" s="113"/>
      <c r="AG510" s="111"/>
      <c r="AH510" s="112"/>
      <c r="AI510" s="112"/>
      <c r="AJ510" s="118" t="s">
        <v>277</v>
      </c>
    </row>
    <row r="511" spans="1:36" outlineLevel="3" x14ac:dyDescent="0.25">
      <c r="A511" s="102" t="s">
        <v>130</v>
      </c>
      <c r="B511" s="10">
        <v>276.69</v>
      </c>
      <c r="N511" s="10">
        <f>D511</f>
        <v>0</v>
      </c>
      <c r="O511" s="10">
        <f>SUM(B511:M511)</f>
        <v>276.69</v>
      </c>
      <c r="P511" s="129"/>
      <c r="Q511" s="130">
        <v>0</v>
      </c>
      <c r="R511" s="90">
        <f>IF(LEFT(AJ511,6)="Direct",N511,0)</f>
        <v>0</v>
      </c>
      <c r="S511" s="91">
        <f>N511-R511</f>
        <v>0</v>
      </c>
      <c r="T511" s="92">
        <f>R511+S511</f>
        <v>0</v>
      </c>
      <c r="U511" s="90">
        <f>IF(LEFT(AJ511,9)="direct-wa", N511,0)</f>
        <v>0</v>
      </c>
      <c r="V511" s="91">
        <f>IF(AJ511="direct-wa",0,N511*Q511)</f>
        <v>0</v>
      </c>
      <c r="W511" s="92">
        <f>U511+V511</f>
        <v>0</v>
      </c>
      <c r="X511" s="90">
        <f>IF(LEFT(AJ511,9)="direct-or",N511,0)</f>
        <v>0</v>
      </c>
      <c r="Y511" s="91">
        <f>S511-V511</f>
        <v>0</v>
      </c>
      <c r="Z511" s="92">
        <f>X511+Y511</f>
        <v>0</v>
      </c>
      <c r="AA511" s="90">
        <f>IF(LEFT(AJ511,6)="Direct",O511,0)</f>
        <v>276.69</v>
      </c>
      <c r="AB511" s="91">
        <f>O511-AA511</f>
        <v>0</v>
      </c>
      <c r="AC511" s="92">
        <f>AA511+AB511</f>
        <v>276.69</v>
      </c>
      <c r="AD511" s="90">
        <f>IF(LEFT(AJ511,9)="direct-wa", O511,0)</f>
        <v>0</v>
      </c>
      <c r="AE511" s="91">
        <f>IF(AJ511="direct-wa",0,O511*Q511)</f>
        <v>0</v>
      </c>
      <c r="AF511" s="92">
        <f>AD511+AE511</f>
        <v>0</v>
      </c>
      <c r="AG511" s="90">
        <f>IF(LEFT(AJ511,9)="direct-or",O511,0)</f>
        <v>276.69</v>
      </c>
      <c r="AH511" s="91">
        <f>AB511-AE511</f>
        <v>0</v>
      </c>
      <c r="AI511" s="91">
        <f>AG511+AH511</f>
        <v>276.69</v>
      </c>
      <c r="AJ511" s="7" t="s">
        <v>61</v>
      </c>
    </row>
    <row r="512" spans="1:36" outlineLevel="2" x14ac:dyDescent="0.25">
      <c r="A512" s="102"/>
      <c r="B512" s="108"/>
      <c r="C512" s="108"/>
      <c r="D512" s="108"/>
      <c r="E512" s="101"/>
      <c r="F512" s="101"/>
      <c r="G512" s="101"/>
      <c r="H512" s="101"/>
      <c r="I512" s="101"/>
      <c r="J512" s="101"/>
      <c r="K512" s="101"/>
      <c r="L512" s="101"/>
      <c r="M512" s="101"/>
      <c r="N512" s="108"/>
      <c r="O512" s="108"/>
      <c r="P512" s="129"/>
      <c r="Q512" s="130"/>
      <c r="R512" s="111">
        <f t="shared" ref="R512:Z512" si="624">SUBTOTAL(9,R511:R511)</f>
        <v>0</v>
      </c>
      <c r="S512" s="112">
        <f t="shared" si="624"/>
        <v>0</v>
      </c>
      <c r="T512" s="113">
        <f t="shared" si="624"/>
        <v>0</v>
      </c>
      <c r="U512" s="111">
        <f t="shared" si="624"/>
        <v>0</v>
      </c>
      <c r="V512" s="112">
        <f t="shared" si="624"/>
        <v>0</v>
      </c>
      <c r="W512" s="113">
        <f t="shared" si="624"/>
        <v>0</v>
      </c>
      <c r="X512" s="111">
        <f t="shared" si="624"/>
        <v>0</v>
      </c>
      <c r="Y512" s="112">
        <f t="shared" si="624"/>
        <v>0</v>
      </c>
      <c r="Z512" s="113">
        <f t="shared" si="624"/>
        <v>0</v>
      </c>
      <c r="AA512" s="111"/>
      <c r="AB512" s="112"/>
      <c r="AC512" s="113"/>
      <c r="AD512" s="111"/>
      <c r="AE512" s="112"/>
      <c r="AF512" s="113"/>
      <c r="AG512" s="111"/>
      <c r="AH512" s="112"/>
      <c r="AI512" s="112"/>
      <c r="AJ512" s="118" t="s">
        <v>267</v>
      </c>
    </row>
    <row r="513" spans="1:36" outlineLevel="1" x14ac:dyDescent="0.25">
      <c r="A513" s="128" t="s">
        <v>129</v>
      </c>
      <c r="B513" s="132"/>
      <c r="C513" s="132"/>
      <c r="D513" s="132"/>
      <c r="E513" s="120"/>
      <c r="F513" s="120"/>
      <c r="G513" s="120"/>
      <c r="H513" s="120"/>
      <c r="I513" s="120"/>
      <c r="J513" s="120"/>
      <c r="K513" s="120"/>
      <c r="L513" s="120"/>
      <c r="M513" s="120"/>
      <c r="N513" s="132"/>
      <c r="O513" s="132"/>
      <c r="P513" s="133"/>
      <c r="Q513" s="134"/>
      <c r="R513" s="138">
        <f t="shared" ref="R513:Z513" si="625">SUBTOTAL(9,R493:R511)</f>
        <v>0</v>
      </c>
      <c r="S513" s="132">
        <f t="shared" si="625"/>
        <v>1794403.6599999997</v>
      </c>
      <c r="T513" s="139">
        <f t="shared" si="625"/>
        <v>1794403.6599999997</v>
      </c>
      <c r="U513" s="138">
        <f t="shared" si="625"/>
        <v>0</v>
      </c>
      <c r="V513" s="132">
        <f t="shared" si="625"/>
        <v>193572.96645100001</v>
      </c>
      <c r="W513" s="139">
        <f t="shared" si="625"/>
        <v>193572.96645100001</v>
      </c>
      <c r="X513" s="138">
        <f t="shared" si="625"/>
        <v>0</v>
      </c>
      <c r="Y513" s="132">
        <f t="shared" si="625"/>
        <v>1600830.6935490002</v>
      </c>
      <c r="Z513" s="139">
        <f t="shared" si="625"/>
        <v>1600830.6935490002</v>
      </c>
      <c r="AA513" s="138"/>
      <c r="AB513" s="132"/>
      <c r="AC513" s="139"/>
      <c r="AD513" s="138"/>
      <c r="AE513" s="132"/>
      <c r="AF513" s="139"/>
      <c r="AG513" s="138"/>
      <c r="AH513" s="132"/>
      <c r="AI513" s="132"/>
      <c r="AJ513" s="127"/>
    </row>
    <row r="514" spans="1:36" outlineLevel="3" x14ac:dyDescent="0.25">
      <c r="A514" s="102" t="s">
        <v>132</v>
      </c>
      <c r="D514" s="10">
        <v>67000</v>
      </c>
      <c r="N514" s="10">
        <f>D514</f>
        <v>67000</v>
      </c>
      <c r="O514" s="10">
        <f>SUM(B514:M514)</f>
        <v>67000</v>
      </c>
      <c r="P514" s="129"/>
      <c r="Q514" s="130">
        <v>0.1086</v>
      </c>
      <c r="R514" s="90">
        <f>IF(LEFT(AJ514,6)="Direct",N514,0)</f>
        <v>0</v>
      </c>
      <c r="S514" s="91">
        <f>N514-R514</f>
        <v>67000</v>
      </c>
      <c r="T514" s="92">
        <f>R514+S514</f>
        <v>67000</v>
      </c>
      <c r="U514" s="90">
        <f>IF(LEFT(AJ514,9)="direct-wa", N514,0)</f>
        <v>0</v>
      </c>
      <c r="V514" s="91">
        <f>IF(AJ514="direct-wa",0,N514*Q514)</f>
        <v>7276.2</v>
      </c>
      <c r="W514" s="92">
        <f>U514+V514</f>
        <v>7276.2</v>
      </c>
      <c r="X514" s="90">
        <f>IF(LEFT(AJ514,9)="direct-or",N514,0)</f>
        <v>0</v>
      </c>
      <c r="Y514" s="91">
        <f>S514-V514</f>
        <v>59723.8</v>
      </c>
      <c r="Z514" s="92">
        <f>X514+Y514</f>
        <v>59723.8</v>
      </c>
      <c r="AA514" s="90">
        <f>IF(LEFT(AJ514,6)="Direct",O514,0)</f>
        <v>0</v>
      </c>
      <c r="AB514" s="91">
        <f>O514-AA514</f>
        <v>67000</v>
      </c>
      <c r="AC514" s="92">
        <f>AA514+AB514</f>
        <v>67000</v>
      </c>
      <c r="AD514" s="90">
        <f>IF(LEFT(AJ514,9)="direct-wa", O514,0)</f>
        <v>0</v>
      </c>
      <c r="AE514" s="91">
        <f>IF(AJ514="direct-wa",0,O514*Q514)</f>
        <v>7276.2</v>
      </c>
      <c r="AF514" s="92">
        <f>AD514+AE514</f>
        <v>7276.2</v>
      </c>
      <c r="AG514" s="90">
        <f>IF(LEFT(AJ514,9)="direct-or",O514,0)</f>
        <v>0</v>
      </c>
      <c r="AH514" s="91">
        <f>AB514-AE514</f>
        <v>59723.8</v>
      </c>
      <c r="AI514" s="91">
        <f>AG514+AH514</f>
        <v>59723.8</v>
      </c>
      <c r="AJ514" s="7" t="s">
        <v>60</v>
      </c>
    </row>
    <row r="515" spans="1:36" outlineLevel="3" x14ac:dyDescent="0.25">
      <c r="A515" s="102" t="s">
        <v>132</v>
      </c>
      <c r="B515" s="10">
        <v>-9033</v>
      </c>
      <c r="C515" s="10">
        <v>-28900</v>
      </c>
      <c r="D515" s="10">
        <v>-14020</v>
      </c>
      <c r="N515" s="10">
        <f>D515</f>
        <v>-14020</v>
      </c>
      <c r="O515" s="10">
        <f>SUM(B515:M515)</f>
        <v>-51953</v>
      </c>
      <c r="P515" s="129"/>
      <c r="Q515" s="130">
        <v>0.1086</v>
      </c>
      <c r="R515" s="90">
        <f>IF(LEFT(AJ515,6)="Direct",N515,0)</f>
        <v>0</v>
      </c>
      <c r="S515" s="91">
        <f>N515-R515</f>
        <v>-14020</v>
      </c>
      <c r="T515" s="92">
        <f>R515+S515</f>
        <v>-14020</v>
      </c>
      <c r="U515" s="90">
        <f>IF(LEFT(AJ515,9)="direct-wa", N515,0)</f>
        <v>0</v>
      </c>
      <c r="V515" s="91">
        <f>IF(AJ515="direct-wa",0,N515*Q515)</f>
        <v>-1522.5720000000001</v>
      </c>
      <c r="W515" s="92">
        <f>U515+V515</f>
        <v>-1522.5720000000001</v>
      </c>
      <c r="X515" s="90">
        <f>IF(LEFT(AJ515,9)="direct-or",N515,0)</f>
        <v>0</v>
      </c>
      <c r="Y515" s="91">
        <f>S515-V515</f>
        <v>-12497.428</v>
      </c>
      <c r="Z515" s="92">
        <f>X515+Y515</f>
        <v>-12497.428</v>
      </c>
      <c r="AA515" s="90">
        <f>IF(LEFT(AJ515,6)="Direct",O515,0)</f>
        <v>0</v>
      </c>
      <c r="AB515" s="91">
        <f>O515-AA515</f>
        <v>-51953</v>
      </c>
      <c r="AC515" s="92">
        <f>AA515+AB515</f>
        <v>-51953</v>
      </c>
      <c r="AD515" s="90">
        <f>IF(LEFT(AJ515,9)="direct-wa", O515,0)</f>
        <v>0</v>
      </c>
      <c r="AE515" s="91">
        <f>IF(AJ515="direct-wa",0,O515*Q515)</f>
        <v>-5642.0958000000001</v>
      </c>
      <c r="AF515" s="92">
        <f>AD515+AE515</f>
        <v>-5642.0958000000001</v>
      </c>
      <c r="AG515" s="90">
        <f>IF(LEFT(AJ515,9)="direct-or",O515,0)</f>
        <v>0</v>
      </c>
      <c r="AH515" s="91">
        <f>AB515-AE515</f>
        <v>-46310.904199999997</v>
      </c>
      <c r="AI515" s="91">
        <f>AG515+AH515</f>
        <v>-46310.904199999997</v>
      </c>
      <c r="AJ515" s="7" t="s">
        <v>60</v>
      </c>
    </row>
    <row r="516" spans="1:36" outlineLevel="2" x14ac:dyDescent="0.25">
      <c r="A516" s="102"/>
      <c r="B516" s="108"/>
      <c r="C516" s="108"/>
      <c r="D516" s="108"/>
      <c r="E516" s="101"/>
      <c r="F516" s="101"/>
      <c r="G516" s="101"/>
      <c r="H516" s="101"/>
      <c r="I516" s="101"/>
      <c r="J516" s="101"/>
      <c r="K516" s="101"/>
      <c r="L516" s="101"/>
      <c r="M516" s="101"/>
      <c r="N516" s="108"/>
      <c r="O516" s="108"/>
      <c r="P516" s="129"/>
      <c r="Q516" s="130"/>
      <c r="R516" s="111">
        <f t="shared" ref="R516:Z516" si="626">SUBTOTAL(9,R514:R515)</f>
        <v>0</v>
      </c>
      <c r="S516" s="112">
        <f t="shared" si="626"/>
        <v>52980</v>
      </c>
      <c r="T516" s="113">
        <f t="shared" si="626"/>
        <v>52980</v>
      </c>
      <c r="U516" s="111">
        <f t="shared" si="626"/>
        <v>0</v>
      </c>
      <c r="V516" s="112">
        <f t="shared" si="626"/>
        <v>5753.6279999999997</v>
      </c>
      <c r="W516" s="113">
        <f t="shared" si="626"/>
        <v>5753.6279999999997</v>
      </c>
      <c r="X516" s="111">
        <f t="shared" si="626"/>
        <v>0</v>
      </c>
      <c r="Y516" s="112">
        <f t="shared" si="626"/>
        <v>47226.372000000003</v>
      </c>
      <c r="Z516" s="113">
        <f t="shared" si="626"/>
        <v>47226.372000000003</v>
      </c>
      <c r="AA516" s="111"/>
      <c r="AB516" s="112"/>
      <c r="AC516" s="113"/>
      <c r="AD516" s="111"/>
      <c r="AE516" s="112"/>
      <c r="AF516" s="113"/>
      <c r="AG516" s="111"/>
      <c r="AH516" s="112"/>
      <c r="AI516" s="112"/>
      <c r="AJ516" s="118" t="s">
        <v>266</v>
      </c>
    </row>
    <row r="517" spans="1:36" outlineLevel="3" x14ac:dyDescent="0.25">
      <c r="A517" s="102" t="s">
        <v>132</v>
      </c>
      <c r="B517" s="10">
        <v>17452.259999999998</v>
      </c>
      <c r="C517" s="10">
        <v>14105.98</v>
      </c>
      <c r="D517" s="10">
        <v>1333.98</v>
      </c>
      <c r="N517" s="10">
        <f>D517</f>
        <v>1333.98</v>
      </c>
      <c r="O517" s="10">
        <f>SUM(B517:M517)</f>
        <v>32892.22</v>
      </c>
      <c r="P517" s="129"/>
      <c r="Q517" s="130">
        <v>9.7000000000000003E-2</v>
      </c>
      <c r="R517" s="90">
        <f>IF(LEFT(AJ517,6)="Direct",N517,0)</f>
        <v>0</v>
      </c>
      <c r="S517" s="91">
        <f>N517-R517</f>
        <v>1333.98</v>
      </c>
      <c r="T517" s="92">
        <f>R517+S517</f>
        <v>1333.98</v>
      </c>
      <c r="U517" s="90">
        <f>IF(LEFT(AJ517,9)="direct-wa", N517,0)</f>
        <v>0</v>
      </c>
      <c r="V517" s="91">
        <f>IF(AJ517="direct-wa",0,N517*Q517)</f>
        <v>129.39606000000001</v>
      </c>
      <c r="W517" s="92">
        <f>U517+V517</f>
        <v>129.39606000000001</v>
      </c>
      <c r="X517" s="90">
        <f>IF(LEFT(AJ517,9)="direct-or",N517,0)</f>
        <v>0</v>
      </c>
      <c r="Y517" s="91">
        <f>S517-V517</f>
        <v>1204.58394</v>
      </c>
      <c r="Z517" s="92">
        <f>X517+Y517</f>
        <v>1204.58394</v>
      </c>
      <c r="AA517" s="90">
        <f>IF(LEFT(AJ517,6)="Direct",O517,0)</f>
        <v>0</v>
      </c>
      <c r="AB517" s="91">
        <f>O517-AA517</f>
        <v>32892.22</v>
      </c>
      <c r="AC517" s="92">
        <f>AA517+AB517</f>
        <v>32892.22</v>
      </c>
      <c r="AD517" s="90">
        <f>IF(LEFT(AJ517,9)="direct-wa", O517,0)</f>
        <v>0</v>
      </c>
      <c r="AE517" s="91">
        <f>IF(AJ517="direct-wa",0,O517*Q517)</f>
        <v>3190.5453400000001</v>
      </c>
      <c r="AF517" s="92">
        <f>AD517+AE517</f>
        <v>3190.5453400000001</v>
      </c>
      <c r="AG517" s="90">
        <f>IF(LEFT(AJ517,9)="direct-or",O517,0)</f>
        <v>0</v>
      </c>
      <c r="AH517" s="91">
        <f>AB517-AE517</f>
        <v>29701.674660000001</v>
      </c>
      <c r="AI517" s="91">
        <f>AG517+AH517</f>
        <v>29701.674660000001</v>
      </c>
      <c r="AJ517" s="7" t="s">
        <v>47</v>
      </c>
    </row>
    <row r="518" spans="1:36" outlineLevel="2" x14ac:dyDescent="0.25">
      <c r="A518" s="102"/>
      <c r="B518" s="108"/>
      <c r="C518" s="108"/>
      <c r="D518" s="108"/>
      <c r="E518" s="101"/>
      <c r="F518" s="101"/>
      <c r="G518" s="101"/>
      <c r="H518" s="101"/>
      <c r="I518" s="101"/>
      <c r="J518" s="101"/>
      <c r="K518" s="101"/>
      <c r="L518" s="101"/>
      <c r="M518" s="101"/>
      <c r="N518" s="108"/>
      <c r="O518" s="108"/>
      <c r="P518" s="129"/>
      <c r="Q518" s="130"/>
      <c r="R518" s="111">
        <f t="shared" ref="R518:Z518" si="627">SUBTOTAL(9,R517:R517)</f>
        <v>0</v>
      </c>
      <c r="S518" s="112">
        <f t="shared" si="627"/>
        <v>1333.98</v>
      </c>
      <c r="T518" s="113">
        <f t="shared" si="627"/>
        <v>1333.98</v>
      </c>
      <c r="U518" s="111">
        <f t="shared" si="627"/>
        <v>0</v>
      </c>
      <c r="V518" s="112">
        <f t="shared" si="627"/>
        <v>129.39606000000001</v>
      </c>
      <c r="W518" s="113">
        <f t="shared" si="627"/>
        <v>129.39606000000001</v>
      </c>
      <c r="X518" s="111">
        <f t="shared" si="627"/>
        <v>0</v>
      </c>
      <c r="Y518" s="112">
        <f t="shared" si="627"/>
        <v>1204.58394</v>
      </c>
      <c r="Z518" s="113">
        <f t="shared" si="627"/>
        <v>1204.58394</v>
      </c>
      <c r="AA518" s="111"/>
      <c r="AB518" s="112"/>
      <c r="AC518" s="113"/>
      <c r="AD518" s="111"/>
      <c r="AE518" s="112"/>
      <c r="AF518" s="113"/>
      <c r="AG518" s="111"/>
      <c r="AH518" s="112"/>
      <c r="AI518" s="112"/>
      <c r="AJ518" s="118" t="s">
        <v>283</v>
      </c>
    </row>
    <row r="519" spans="1:36" outlineLevel="3" x14ac:dyDescent="0.25">
      <c r="A519" s="102" t="s">
        <v>132</v>
      </c>
      <c r="B519" s="10">
        <v>1370.61</v>
      </c>
      <c r="C519" s="10">
        <v>1232.78</v>
      </c>
      <c r="D519" s="10">
        <v>1169.21</v>
      </c>
      <c r="N519" s="10">
        <f>D519</f>
        <v>1169.21</v>
      </c>
      <c r="O519" s="10">
        <f>SUM(B519:M519)</f>
        <v>3772.6</v>
      </c>
      <c r="P519" s="129"/>
      <c r="Q519" s="130">
        <v>7.7100000000000002E-2</v>
      </c>
      <c r="R519" s="90">
        <f>IF(LEFT(AJ519,6)="Direct",N519,0)</f>
        <v>0</v>
      </c>
      <c r="S519" s="91">
        <f>N519-R519</f>
        <v>1169.21</v>
      </c>
      <c r="T519" s="92">
        <f>R519+S519</f>
        <v>1169.21</v>
      </c>
      <c r="U519" s="90">
        <f>IF(LEFT(AJ519,9)="direct-wa", N519,0)</f>
        <v>0</v>
      </c>
      <c r="V519" s="91">
        <f>IF(AJ519="direct-wa",0,N519*Q519)</f>
        <v>90.146090999999998</v>
      </c>
      <c r="W519" s="92">
        <f>U519+V519</f>
        <v>90.146090999999998</v>
      </c>
      <c r="X519" s="90">
        <f>IF(LEFT(AJ519,9)="direct-or",N519,0)</f>
        <v>0</v>
      </c>
      <c r="Y519" s="91">
        <f>S519-V519</f>
        <v>1079.063909</v>
      </c>
      <c r="Z519" s="92">
        <f>X519+Y519</f>
        <v>1079.063909</v>
      </c>
      <c r="AA519" s="90">
        <f>IF(LEFT(AJ519,6)="Direct",O519,0)</f>
        <v>0</v>
      </c>
      <c r="AB519" s="91">
        <f>O519-AA519</f>
        <v>3772.6</v>
      </c>
      <c r="AC519" s="92">
        <f>AA519+AB519</f>
        <v>3772.6</v>
      </c>
      <c r="AD519" s="90">
        <f>IF(LEFT(AJ519,9)="direct-wa", O519,0)</f>
        <v>0</v>
      </c>
      <c r="AE519" s="91">
        <f>IF(AJ519="direct-wa",0,O519*Q519)</f>
        <v>290.86745999999999</v>
      </c>
      <c r="AF519" s="92">
        <f>AD519+AE519</f>
        <v>290.86745999999999</v>
      </c>
      <c r="AG519" s="90">
        <f>IF(LEFT(AJ519,9)="direct-or",O519,0)</f>
        <v>0</v>
      </c>
      <c r="AH519" s="91">
        <f>AB519-AE519</f>
        <v>3481.73254</v>
      </c>
      <c r="AI519" s="91">
        <f>AG519+AH519</f>
        <v>3481.73254</v>
      </c>
      <c r="AJ519" s="7" t="s">
        <v>49</v>
      </c>
    </row>
    <row r="520" spans="1:36" outlineLevel="3" x14ac:dyDescent="0.25">
      <c r="A520" s="102" t="s">
        <v>132</v>
      </c>
      <c r="B520" s="10">
        <v>1410.99</v>
      </c>
      <c r="C520" s="10">
        <v>1186.31</v>
      </c>
      <c r="D520" s="10">
        <v>-9741.4</v>
      </c>
      <c r="N520" s="10">
        <f>D520</f>
        <v>-9741.4</v>
      </c>
      <c r="O520" s="10">
        <f>SUM(B520:M520)</f>
        <v>-7144.0999999999995</v>
      </c>
      <c r="P520" s="129"/>
      <c r="Q520" s="130">
        <v>7.7100000000000002E-2</v>
      </c>
      <c r="R520" s="90">
        <f>IF(LEFT(AJ520,6)="Direct",N520,0)</f>
        <v>0</v>
      </c>
      <c r="S520" s="91">
        <f>N520-R520</f>
        <v>-9741.4</v>
      </c>
      <c r="T520" s="92">
        <f>R520+S520</f>
        <v>-9741.4</v>
      </c>
      <c r="U520" s="90">
        <f>IF(LEFT(AJ520,9)="direct-wa", N520,0)</f>
        <v>0</v>
      </c>
      <c r="V520" s="91">
        <f>IF(AJ520="direct-wa",0,N520*Q520)</f>
        <v>-751.06193999999994</v>
      </c>
      <c r="W520" s="92">
        <f>U520+V520</f>
        <v>-751.06193999999994</v>
      </c>
      <c r="X520" s="90">
        <f>IF(LEFT(AJ520,9)="direct-or",N520,0)</f>
        <v>0</v>
      </c>
      <c r="Y520" s="91">
        <f>S520-V520</f>
        <v>-8990.33806</v>
      </c>
      <c r="Z520" s="92">
        <f>X520+Y520</f>
        <v>-8990.33806</v>
      </c>
      <c r="AA520" s="90">
        <f>IF(LEFT(AJ520,6)="Direct",O520,0)</f>
        <v>0</v>
      </c>
      <c r="AB520" s="91">
        <f>O520-AA520</f>
        <v>-7144.0999999999995</v>
      </c>
      <c r="AC520" s="92">
        <f>AA520+AB520</f>
        <v>-7144.0999999999995</v>
      </c>
      <c r="AD520" s="90">
        <f>IF(LEFT(AJ520,9)="direct-wa", O520,0)</f>
        <v>0</v>
      </c>
      <c r="AE520" s="91">
        <f>IF(AJ520="direct-wa",0,O520*Q520)</f>
        <v>-550.81011000000001</v>
      </c>
      <c r="AF520" s="92">
        <f>AD520+AE520</f>
        <v>-550.81011000000001</v>
      </c>
      <c r="AG520" s="90">
        <f>IF(LEFT(AJ520,9)="direct-or",O520,0)</f>
        <v>0</v>
      </c>
      <c r="AH520" s="91">
        <f>AB520-AE520</f>
        <v>-6593.2898899999991</v>
      </c>
      <c r="AI520" s="91">
        <f>AG520+AH520</f>
        <v>-6593.2898899999991</v>
      </c>
      <c r="AJ520" s="7" t="s">
        <v>49</v>
      </c>
    </row>
    <row r="521" spans="1:36" outlineLevel="2" x14ac:dyDescent="0.25">
      <c r="A521" s="102"/>
      <c r="B521" s="108"/>
      <c r="C521" s="108"/>
      <c r="D521" s="108"/>
      <c r="E521" s="101"/>
      <c r="F521" s="101"/>
      <c r="G521" s="101"/>
      <c r="H521" s="101"/>
      <c r="I521" s="101"/>
      <c r="J521" s="101"/>
      <c r="K521" s="101"/>
      <c r="L521" s="101"/>
      <c r="M521" s="101"/>
      <c r="N521" s="108"/>
      <c r="O521" s="108"/>
      <c r="P521" s="129"/>
      <c r="Q521" s="130"/>
      <c r="R521" s="111">
        <f t="shared" ref="R521:Z521" si="628">SUBTOTAL(9,R519:R520)</f>
        <v>0</v>
      </c>
      <c r="S521" s="112">
        <f t="shared" si="628"/>
        <v>-8572.1899999999987</v>
      </c>
      <c r="T521" s="113">
        <f t="shared" si="628"/>
        <v>-8572.1899999999987</v>
      </c>
      <c r="U521" s="111">
        <f t="shared" si="628"/>
        <v>0</v>
      </c>
      <c r="V521" s="112">
        <f t="shared" si="628"/>
        <v>-660.91584899999998</v>
      </c>
      <c r="W521" s="113">
        <f t="shared" si="628"/>
        <v>-660.91584899999998</v>
      </c>
      <c r="X521" s="111">
        <f t="shared" si="628"/>
        <v>0</v>
      </c>
      <c r="Y521" s="112">
        <f t="shared" si="628"/>
        <v>-7911.2741509999996</v>
      </c>
      <c r="Z521" s="113">
        <f t="shared" si="628"/>
        <v>-7911.2741509999996</v>
      </c>
      <c r="AA521" s="111"/>
      <c r="AB521" s="112"/>
      <c r="AC521" s="113"/>
      <c r="AD521" s="111"/>
      <c r="AE521" s="112"/>
      <c r="AF521" s="113"/>
      <c r="AG521" s="111"/>
      <c r="AH521" s="112"/>
      <c r="AI521" s="112"/>
      <c r="AJ521" s="118" t="s">
        <v>277</v>
      </c>
    </row>
    <row r="522" spans="1:36" outlineLevel="3" x14ac:dyDescent="0.25">
      <c r="A522" s="102" t="s">
        <v>132</v>
      </c>
      <c r="B522" s="10">
        <v>165016.9</v>
      </c>
      <c r="C522" s="10">
        <v>131594.14000000001</v>
      </c>
      <c r="D522" s="10">
        <v>41619.72</v>
      </c>
      <c r="N522" s="10">
        <f>D522</f>
        <v>41619.72</v>
      </c>
      <c r="O522" s="10">
        <f>SUM(B522:M522)</f>
        <v>338230.76</v>
      </c>
      <c r="P522" s="129"/>
      <c r="Q522" s="130">
        <v>0.10979999999999999</v>
      </c>
      <c r="R522" s="90">
        <f>IF(LEFT(AJ522,6)="Direct",N522,0)</f>
        <v>0</v>
      </c>
      <c r="S522" s="91">
        <f>N522-R522</f>
        <v>41619.72</v>
      </c>
      <c r="T522" s="92">
        <f>R522+S522</f>
        <v>41619.72</v>
      </c>
      <c r="U522" s="90">
        <f>IF(LEFT(AJ522,9)="direct-wa", N522,0)</f>
        <v>0</v>
      </c>
      <c r="V522" s="91">
        <f>IF(AJ522="direct-wa",0,N522*Q522)</f>
        <v>4569.8452559999996</v>
      </c>
      <c r="W522" s="92">
        <f>U522+V522</f>
        <v>4569.8452559999996</v>
      </c>
      <c r="X522" s="90">
        <f>IF(LEFT(AJ522,9)="direct-or",N522,0)</f>
        <v>0</v>
      </c>
      <c r="Y522" s="91">
        <f>S522-V522</f>
        <v>37049.874744000001</v>
      </c>
      <c r="Z522" s="92">
        <f>X522+Y522</f>
        <v>37049.874744000001</v>
      </c>
      <c r="AA522" s="90">
        <f>IF(LEFT(AJ522,6)="Direct",O522,0)</f>
        <v>0</v>
      </c>
      <c r="AB522" s="91">
        <f>O522-AA522</f>
        <v>338230.76</v>
      </c>
      <c r="AC522" s="92">
        <f>AA522+AB522</f>
        <v>338230.76</v>
      </c>
      <c r="AD522" s="90">
        <f>IF(LEFT(AJ522,9)="direct-wa", O522,0)</f>
        <v>0</v>
      </c>
      <c r="AE522" s="91">
        <f>IF(AJ522="direct-wa",0,O522*Q522)</f>
        <v>37137.737448</v>
      </c>
      <c r="AF522" s="92">
        <f>AD522+AE522</f>
        <v>37137.737448</v>
      </c>
      <c r="AG522" s="90">
        <f>IF(LEFT(AJ522,9)="direct-or",O522,0)</f>
        <v>0</v>
      </c>
      <c r="AH522" s="91">
        <f>AB522-AE522</f>
        <v>301093.02255200001</v>
      </c>
      <c r="AI522" s="91">
        <f>AG522+AH522</f>
        <v>301093.02255200001</v>
      </c>
      <c r="AJ522" s="7" t="s">
        <v>46</v>
      </c>
    </row>
    <row r="523" spans="1:36" outlineLevel="2" x14ac:dyDescent="0.25">
      <c r="A523" s="102"/>
      <c r="B523" s="108"/>
      <c r="C523" s="108"/>
      <c r="D523" s="108"/>
      <c r="E523" s="101"/>
      <c r="F523" s="101"/>
      <c r="G523" s="101"/>
      <c r="H523" s="101"/>
      <c r="I523" s="101"/>
      <c r="J523" s="101"/>
      <c r="K523" s="101"/>
      <c r="L523" s="101"/>
      <c r="M523" s="101"/>
      <c r="N523" s="108"/>
      <c r="O523" s="108"/>
      <c r="P523" s="129"/>
      <c r="Q523" s="130"/>
      <c r="R523" s="111">
        <f t="shared" ref="R523:Z523" si="629">SUBTOTAL(9,R522:R522)</f>
        <v>0</v>
      </c>
      <c r="S523" s="112">
        <f t="shared" si="629"/>
        <v>41619.72</v>
      </c>
      <c r="T523" s="113">
        <f t="shared" si="629"/>
        <v>41619.72</v>
      </c>
      <c r="U523" s="111">
        <f t="shared" si="629"/>
        <v>0</v>
      </c>
      <c r="V523" s="112">
        <f t="shared" si="629"/>
        <v>4569.8452559999996</v>
      </c>
      <c r="W523" s="113">
        <f t="shared" si="629"/>
        <v>4569.8452559999996</v>
      </c>
      <c r="X523" s="111">
        <f t="shared" si="629"/>
        <v>0</v>
      </c>
      <c r="Y523" s="112">
        <f t="shared" si="629"/>
        <v>37049.874744000001</v>
      </c>
      <c r="Z523" s="113">
        <f t="shared" si="629"/>
        <v>37049.874744000001</v>
      </c>
      <c r="AA523" s="111"/>
      <c r="AB523" s="112"/>
      <c r="AC523" s="113"/>
      <c r="AD523" s="111"/>
      <c r="AE523" s="112"/>
      <c r="AF523" s="113"/>
      <c r="AG523" s="111"/>
      <c r="AH523" s="112"/>
      <c r="AI523" s="112"/>
      <c r="AJ523" s="118" t="s">
        <v>284</v>
      </c>
    </row>
    <row r="524" spans="1:36" outlineLevel="3" x14ac:dyDescent="0.25">
      <c r="A524" s="102" t="s">
        <v>132</v>
      </c>
      <c r="B524" s="10">
        <v>-1564.45</v>
      </c>
      <c r="C524" s="10">
        <v>3732.1</v>
      </c>
      <c r="D524" s="10">
        <v>4006.51</v>
      </c>
      <c r="N524" s="10">
        <f>D524</f>
        <v>4006.51</v>
      </c>
      <c r="O524" s="10">
        <f>SUM(B524:M524)</f>
        <v>6174.16</v>
      </c>
      <c r="P524" s="129"/>
      <c r="Q524" s="130">
        <v>0</v>
      </c>
      <c r="R524" s="90">
        <f>IF(LEFT(AJ524,6)="Direct",N524,0)</f>
        <v>4006.51</v>
      </c>
      <c r="S524" s="91">
        <f>N524-R524</f>
        <v>0</v>
      </c>
      <c r="T524" s="92">
        <f>R524+S524</f>
        <v>4006.51</v>
      </c>
      <c r="U524" s="90">
        <f>IF(LEFT(AJ524,9)="direct-wa", N524,0)</f>
        <v>0</v>
      </c>
      <c r="V524" s="91">
        <f>IF(AJ524="direct-wa",0,N524*Q524)</f>
        <v>0</v>
      </c>
      <c r="W524" s="92">
        <f>U524+V524</f>
        <v>0</v>
      </c>
      <c r="X524" s="90">
        <f>IF(LEFT(AJ524,9)="direct-or",N524,0)</f>
        <v>4006.51</v>
      </c>
      <c r="Y524" s="91">
        <f>S524-V524</f>
        <v>0</v>
      </c>
      <c r="Z524" s="92">
        <f>X524+Y524</f>
        <v>4006.51</v>
      </c>
      <c r="AA524" s="90">
        <f>IF(LEFT(AJ524,6)="Direct",O524,0)</f>
        <v>6174.16</v>
      </c>
      <c r="AB524" s="91">
        <f>O524-AA524</f>
        <v>0</v>
      </c>
      <c r="AC524" s="92">
        <f>AA524+AB524</f>
        <v>6174.16</v>
      </c>
      <c r="AD524" s="90">
        <f>IF(LEFT(AJ524,9)="direct-wa", O524,0)</f>
        <v>0</v>
      </c>
      <c r="AE524" s="91">
        <f>IF(AJ524="direct-wa",0,O524*Q524)</f>
        <v>0</v>
      </c>
      <c r="AF524" s="92">
        <f>AD524+AE524</f>
        <v>0</v>
      </c>
      <c r="AG524" s="90">
        <f>IF(LEFT(AJ524,9)="direct-or",O524,0)</f>
        <v>6174.16</v>
      </c>
      <c r="AH524" s="91">
        <f>AB524-AE524</f>
        <v>0</v>
      </c>
      <c r="AI524" s="91">
        <f>AG524+AH524</f>
        <v>6174.16</v>
      </c>
      <c r="AJ524" s="7" t="s">
        <v>61</v>
      </c>
    </row>
    <row r="525" spans="1:36" outlineLevel="2" x14ac:dyDescent="0.25">
      <c r="A525" s="102"/>
      <c r="B525" s="108"/>
      <c r="C525" s="108"/>
      <c r="D525" s="108"/>
      <c r="E525" s="101"/>
      <c r="F525" s="101"/>
      <c r="G525" s="101"/>
      <c r="H525" s="101"/>
      <c r="I525" s="101"/>
      <c r="J525" s="101"/>
      <c r="K525" s="101"/>
      <c r="L525" s="101"/>
      <c r="M525" s="101"/>
      <c r="N525" s="108"/>
      <c r="O525" s="108"/>
      <c r="P525" s="129"/>
      <c r="Q525" s="130"/>
      <c r="R525" s="111">
        <f t="shared" ref="R525:Z525" si="630">SUBTOTAL(9,R524:R524)</f>
        <v>4006.51</v>
      </c>
      <c r="S525" s="112">
        <f t="shared" si="630"/>
        <v>0</v>
      </c>
      <c r="T525" s="113">
        <f t="shared" si="630"/>
        <v>4006.51</v>
      </c>
      <c r="U525" s="111">
        <f t="shared" si="630"/>
        <v>0</v>
      </c>
      <c r="V525" s="112">
        <f t="shared" si="630"/>
        <v>0</v>
      </c>
      <c r="W525" s="113">
        <f t="shared" si="630"/>
        <v>0</v>
      </c>
      <c r="X525" s="111">
        <f t="shared" si="630"/>
        <v>4006.51</v>
      </c>
      <c r="Y525" s="112">
        <f t="shared" si="630"/>
        <v>0</v>
      </c>
      <c r="Z525" s="113">
        <f t="shared" si="630"/>
        <v>4006.51</v>
      </c>
      <c r="AA525" s="111"/>
      <c r="AB525" s="112"/>
      <c r="AC525" s="113"/>
      <c r="AD525" s="111"/>
      <c r="AE525" s="112"/>
      <c r="AF525" s="113"/>
      <c r="AG525" s="111"/>
      <c r="AH525" s="112"/>
      <c r="AI525" s="112"/>
      <c r="AJ525" s="118" t="s">
        <v>267</v>
      </c>
    </row>
    <row r="526" spans="1:36" outlineLevel="1" x14ac:dyDescent="0.25">
      <c r="A526" s="128" t="s">
        <v>131</v>
      </c>
      <c r="B526" s="132"/>
      <c r="C526" s="132"/>
      <c r="D526" s="132"/>
      <c r="E526" s="120"/>
      <c r="F526" s="120"/>
      <c r="G526" s="120"/>
      <c r="H526" s="120"/>
      <c r="I526" s="120"/>
      <c r="J526" s="120"/>
      <c r="K526" s="120"/>
      <c r="L526" s="120"/>
      <c r="M526" s="120"/>
      <c r="N526" s="132"/>
      <c r="O526" s="132"/>
      <c r="P526" s="133"/>
      <c r="Q526" s="134"/>
      <c r="R526" s="138">
        <f t="shared" ref="R526:Z526" si="631">SUBTOTAL(9,R514:R524)</f>
        <v>4006.51</v>
      </c>
      <c r="S526" s="132">
        <f t="shared" si="631"/>
        <v>87361.510000000009</v>
      </c>
      <c r="T526" s="139">
        <f t="shared" si="631"/>
        <v>91368.02</v>
      </c>
      <c r="U526" s="138">
        <f t="shared" si="631"/>
        <v>0</v>
      </c>
      <c r="V526" s="132">
        <f t="shared" si="631"/>
        <v>9791.9534669999994</v>
      </c>
      <c r="W526" s="139">
        <f t="shared" si="631"/>
        <v>9791.9534669999994</v>
      </c>
      <c r="X526" s="138">
        <f t="shared" si="631"/>
        <v>4006.51</v>
      </c>
      <c r="Y526" s="132">
        <f t="shared" si="631"/>
        <v>77569.556532999995</v>
      </c>
      <c r="Z526" s="139">
        <f t="shared" si="631"/>
        <v>81576.06653299999</v>
      </c>
      <c r="AA526" s="138"/>
      <c r="AB526" s="132"/>
      <c r="AC526" s="139"/>
      <c r="AD526" s="138"/>
      <c r="AE526" s="132"/>
      <c r="AF526" s="139"/>
      <c r="AG526" s="138"/>
      <c r="AH526" s="132"/>
      <c r="AI526" s="132"/>
      <c r="AJ526" s="127"/>
    </row>
    <row r="527" spans="1:36" outlineLevel="3" x14ac:dyDescent="0.25">
      <c r="A527" s="102" t="s">
        <v>134</v>
      </c>
      <c r="B527" s="10">
        <v>16.25</v>
      </c>
      <c r="C527" s="10">
        <v>213.99</v>
      </c>
      <c r="D527" s="10">
        <v>64.5</v>
      </c>
      <c r="N527" s="10">
        <f>D527</f>
        <v>64.5</v>
      </c>
      <c r="O527" s="10">
        <f>SUM(B527:M527)</f>
        <v>294.74</v>
      </c>
      <c r="P527" s="129"/>
      <c r="Q527" s="130">
        <v>0.10979999999999999</v>
      </c>
      <c r="R527" s="90">
        <f>IF(LEFT(AJ527,6)="Direct",N527,0)</f>
        <v>0</v>
      </c>
      <c r="S527" s="91">
        <f>N527-R527</f>
        <v>64.5</v>
      </c>
      <c r="T527" s="92">
        <f>R527+S527</f>
        <v>64.5</v>
      </c>
      <c r="U527" s="90">
        <f>IF(LEFT(AJ527,9)="direct-wa", N527,0)</f>
        <v>0</v>
      </c>
      <c r="V527" s="91">
        <f>IF(AJ527="direct-wa",0,N527*Q527)</f>
        <v>7.0820999999999996</v>
      </c>
      <c r="W527" s="92">
        <f>U527+V527</f>
        <v>7.0820999999999996</v>
      </c>
      <c r="X527" s="90">
        <f>IF(LEFT(AJ527,9)="direct-or",N527,0)</f>
        <v>0</v>
      </c>
      <c r="Y527" s="91">
        <f>S527-V527</f>
        <v>57.417900000000003</v>
      </c>
      <c r="Z527" s="92">
        <f>X527+Y527</f>
        <v>57.417900000000003</v>
      </c>
      <c r="AA527" s="90">
        <f>IF(LEFT(AJ527,6)="Direct",O527,0)</f>
        <v>0</v>
      </c>
      <c r="AB527" s="91">
        <f>O527-AA527</f>
        <v>294.74</v>
      </c>
      <c r="AC527" s="92">
        <f>AA527+AB527</f>
        <v>294.74</v>
      </c>
      <c r="AD527" s="90">
        <f>IF(LEFT(AJ527,9)="direct-wa", O527,0)</f>
        <v>0</v>
      </c>
      <c r="AE527" s="91">
        <f>IF(AJ527="direct-wa",0,O527*Q527)</f>
        <v>32.362451999999998</v>
      </c>
      <c r="AF527" s="92">
        <f>AD527+AE527</f>
        <v>32.362451999999998</v>
      </c>
      <c r="AG527" s="90">
        <f>IF(LEFT(AJ527,9)="direct-or",O527,0)</f>
        <v>0</v>
      </c>
      <c r="AH527" s="91">
        <f>AB527-AE527</f>
        <v>262.37754799999999</v>
      </c>
      <c r="AI527" s="91">
        <f>AG527+AH527</f>
        <v>262.37754799999999</v>
      </c>
      <c r="AJ527" s="7" t="s">
        <v>46</v>
      </c>
    </row>
    <row r="528" spans="1:36" outlineLevel="2" x14ac:dyDescent="0.25">
      <c r="A528" s="102"/>
      <c r="B528" s="108"/>
      <c r="C528" s="108"/>
      <c r="D528" s="108"/>
      <c r="E528" s="101"/>
      <c r="F528" s="101"/>
      <c r="G528" s="101"/>
      <c r="H528" s="101"/>
      <c r="I528" s="101"/>
      <c r="J528" s="101"/>
      <c r="K528" s="101"/>
      <c r="L528" s="101"/>
      <c r="M528" s="101"/>
      <c r="N528" s="108"/>
      <c r="O528" s="108"/>
      <c r="P528" s="129"/>
      <c r="Q528" s="130"/>
      <c r="R528" s="111">
        <f t="shared" ref="R528:Z528" si="632">SUBTOTAL(9,R527:R527)</f>
        <v>0</v>
      </c>
      <c r="S528" s="112">
        <f t="shared" si="632"/>
        <v>64.5</v>
      </c>
      <c r="T528" s="113">
        <f t="shared" si="632"/>
        <v>64.5</v>
      </c>
      <c r="U528" s="111">
        <f t="shared" si="632"/>
        <v>0</v>
      </c>
      <c r="V528" s="112">
        <f t="shared" si="632"/>
        <v>7.0820999999999996</v>
      </c>
      <c r="W528" s="113">
        <f t="shared" si="632"/>
        <v>7.0820999999999996</v>
      </c>
      <c r="X528" s="111">
        <f t="shared" si="632"/>
        <v>0</v>
      </c>
      <c r="Y528" s="112">
        <f t="shared" si="632"/>
        <v>57.417900000000003</v>
      </c>
      <c r="Z528" s="113">
        <f t="shared" si="632"/>
        <v>57.417900000000003</v>
      </c>
      <c r="AA528" s="111"/>
      <c r="AB528" s="112"/>
      <c r="AC528" s="113"/>
      <c r="AD528" s="111"/>
      <c r="AE528" s="112"/>
      <c r="AF528" s="113"/>
      <c r="AG528" s="111"/>
      <c r="AH528" s="112"/>
      <c r="AI528" s="112"/>
      <c r="AJ528" s="118" t="s">
        <v>284</v>
      </c>
    </row>
    <row r="529" spans="1:36" outlineLevel="1" x14ac:dyDescent="0.25">
      <c r="A529" s="128" t="s">
        <v>133</v>
      </c>
      <c r="B529" s="132"/>
      <c r="C529" s="132"/>
      <c r="D529" s="132"/>
      <c r="E529" s="120"/>
      <c r="F529" s="120"/>
      <c r="G529" s="120"/>
      <c r="H529" s="120"/>
      <c r="I529" s="120"/>
      <c r="J529" s="120"/>
      <c r="K529" s="120"/>
      <c r="L529" s="120"/>
      <c r="M529" s="120"/>
      <c r="N529" s="132"/>
      <c r="O529" s="132"/>
      <c r="P529" s="133"/>
      <c r="Q529" s="134"/>
      <c r="R529" s="138">
        <f t="shared" ref="R529:Z529" si="633">SUBTOTAL(9,R527:R527)</f>
        <v>0</v>
      </c>
      <c r="S529" s="132">
        <f t="shared" si="633"/>
        <v>64.5</v>
      </c>
      <c r="T529" s="139">
        <f t="shared" si="633"/>
        <v>64.5</v>
      </c>
      <c r="U529" s="138">
        <f t="shared" si="633"/>
        <v>0</v>
      </c>
      <c r="V529" s="132">
        <f t="shared" si="633"/>
        <v>7.0820999999999996</v>
      </c>
      <c r="W529" s="139">
        <f t="shared" si="633"/>
        <v>7.0820999999999996</v>
      </c>
      <c r="X529" s="138">
        <f t="shared" si="633"/>
        <v>0</v>
      </c>
      <c r="Y529" s="132">
        <f t="shared" si="633"/>
        <v>57.417900000000003</v>
      </c>
      <c r="Z529" s="139">
        <f t="shared" si="633"/>
        <v>57.417900000000003</v>
      </c>
      <c r="AA529" s="138"/>
      <c r="AB529" s="132"/>
      <c r="AC529" s="139"/>
      <c r="AD529" s="138"/>
      <c r="AE529" s="132"/>
      <c r="AF529" s="139"/>
      <c r="AG529" s="138"/>
      <c r="AH529" s="132"/>
      <c r="AI529" s="132"/>
      <c r="AJ529" s="127"/>
    </row>
    <row r="530" spans="1:36" outlineLevel="3" x14ac:dyDescent="0.25">
      <c r="A530" s="102" t="s">
        <v>136</v>
      </c>
      <c r="C530" s="10">
        <v>29.94</v>
      </c>
      <c r="N530" s="10">
        <f>D530</f>
        <v>0</v>
      </c>
      <c r="O530" s="10">
        <f>SUM(B530:M530)</f>
        <v>29.94</v>
      </c>
      <c r="P530" s="129"/>
      <c r="Q530" s="130">
        <v>0.1013</v>
      </c>
      <c r="R530" s="90">
        <f>IF(LEFT(AJ530,6)="Direct",N530,0)</f>
        <v>0</v>
      </c>
      <c r="S530" s="91">
        <f>N530-R530</f>
        <v>0</v>
      </c>
      <c r="T530" s="92">
        <f>R530+S530</f>
        <v>0</v>
      </c>
      <c r="U530" s="90">
        <f>IF(LEFT(AJ530,9)="direct-wa", N530,0)</f>
        <v>0</v>
      </c>
      <c r="V530" s="91">
        <f>IF(AJ530="direct-wa",0,N530*Q530)</f>
        <v>0</v>
      </c>
      <c r="W530" s="92">
        <f>U530+V530</f>
        <v>0</v>
      </c>
      <c r="X530" s="90">
        <f>IF(LEFT(AJ530,9)="direct-or",N530,0)</f>
        <v>0</v>
      </c>
      <c r="Y530" s="91">
        <f>S530-V530</f>
        <v>0</v>
      </c>
      <c r="Z530" s="92">
        <f>X530+Y530</f>
        <v>0</v>
      </c>
      <c r="AA530" s="90">
        <f>IF(LEFT(AJ530,6)="Direct",O530,0)</f>
        <v>0</v>
      </c>
      <c r="AB530" s="91">
        <f>O530-AA530</f>
        <v>29.94</v>
      </c>
      <c r="AC530" s="92">
        <f>AA530+AB530</f>
        <v>29.94</v>
      </c>
      <c r="AD530" s="90">
        <f>IF(LEFT(AJ530,9)="direct-wa", O530,0)</f>
        <v>0</v>
      </c>
      <c r="AE530" s="91">
        <f>IF(AJ530="direct-wa",0,O530*Q530)</f>
        <v>3.0329220000000001</v>
      </c>
      <c r="AF530" s="92">
        <f>AD530+AE530</f>
        <v>3.0329220000000001</v>
      </c>
      <c r="AG530" s="90">
        <f>IF(LEFT(AJ530,9)="direct-or",O530,0)</f>
        <v>0</v>
      </c>
      <c r="AH530" s="91">
        <f>AB530-AE530</f>
        <v>26.907078000000002</v>
      </c>
      <c r="AI530" s="91">
        <f>AG530+AH530</f>
        <v>26.907078000000002</v>
      </c>
      <c r="AJ530" s="7" t="s">
        <v>52</v>
      </c>
    </row>
    <row r="531" spans="1:36" outlineLevel="2" x14ac:dyDescent="0.25">
      <c r="A531" s="102"/>
      <c r="B531" s="108"/>
      <c r="C531" s="108"/>
      <c r="D531" s="108"/>
      <c r="E531" s="101"/>
      <c r="F531" s="101"/>
      <c r="G531" s="101"/>
      <c r="H531" s="101"/>
      <c r="I531" s="101"/>
      <c r="J531" s="101"/>
      <c r="K531" s="101"/>
      <c r="L531" s="101"/>
      <c r="M531" s="101"/>
      <c r="N531" s="108"/>
      <c r="O531" s="108"/>
      <c r="P531" s="129"/>
      <c r="Q531" s="130"/>
      <c r="R531" s="111">
        <f t="shared" ref="R531:Z531" si="634">SUBTOTAL(9,R530:R530)</f>
        <v>0</v>
      </c>
      <c r="S531" s="112">
        <f t="shared" si="634"/>
        <v>0</v>
      </c>
      <c r="T531" s="113">
        <f t="shared" si="634"/>
        <v>0</v>
      </c>
      <c r="U531" s="111">
        <f t="shared" si="634"/>
        <v>0</v>
      </c>
      <c r="V531" s="112">
        <f t="shared" si="634"/>
        <v>0</v>
      </c>
      <c r="W531" s="113">
        <f t="shared" si="634"/>
        <v>0</v>
      </c>
      <c r="X531" s="111">
        <f t="shared" si="634"/>
        <v>0</v>
      </c>
      <c r="Y531" s="112">
        <f t="shared" si="634"/>
        <v>0</v>
      </c>
      <c r="Z531" s="113">
        <f t="shared" si="634"/>
        <v>0</v>
      </c>
      <c r="AA531" s="111"/>
      <c r="AB531" s="112"/>
      <c r="AC531" s="113"/>
      <c r="AD531" s="111"/>
      <c r="AE531" s="112"/>
      <c r="AF531" s="113"/>
      <c r="AG531" s="111"/>
      <c r="AH531" s="112"/>
      <c r="AI531" s="112"/>
      <c r="AJ531" s="118" t="s">
        <v>268</v>
      </c>
    </row>
    <row r="532" spans="1:36" outlineLevel="3" x14ac:dyDescent="0.25">
      <c r="A532" s="102" t="s">
        <v>136</v>
      </c>
      <c r="D532" s="10">
        <v>294.89999999999998</v>
      </c>
      <c r="N532" s="10">
        <f t="shared" ref="N532:N546" si="635">D532</f>
        <v>294.89999999999998</v>
      </c>
      <c r="O532" s="10">
        <f t="shared" ref="O532:O546" si="636">SUM(B532:M532)</f>
        <v>294.89999999999998</v>
      </c>
      <c r="P532" s="129"/>
      <c r="Q532" s="130">
        <v>0.1086</v>
      </c>
      <c r="R532" s="90">
        <f t="shared" ref="R532:R546" si="637">IF(LEFT(AJ532,6)="Direct",N532,0)</f>
        <v>0</v>
      </c>
      <c r="S532" s="91">
        <f t="shared" ref="S532:S546" si="638">N532-R532</f>
        <v>294.89999999999998</v>
      </c>
      <c r="T532" s="92">
        <f t="shared" ref="T532:T546" si="639">R532+S532</f>
        <v>294.89999999999998</v>
      </c>
      <c r="U532" s="90">
        <f t="shared" ref="U532:U546" si="640">IF(LEFT(AJ532,9)="direct-wa", N532,0)</f>
        <v>0</v>
      </c>
      <c r="V532" s="91">
        <f t="shared" ref="V532:V546" si="641">IF(AJ532="direct-wa",0,N532*Q532)</f>
        <v>32.026139999999998</v>
      </c>
      <c r="W532" s="92">
        <f t="shared" ref="W532:W546" si="642">U532+V532</f>
        <v>32.026139999999998</v>
      </c>
      <c r="X532" s="90">
        <f t="shared" ref="X532:X546" si="643">IF(LEFT(AJ532,9)="direct-or",N532,0)</f>
        <v>0</v>
      </c>
      <c r="Y532" s="91">
        <f t="shared" ref="Y532:Y546" si="644">S532-V532</f>
        <v>262.87385999999998</v>
      </c>
      <c r="Z532" s="92">
        <f t="shared" ref="Z532:Z546" si="645">X532+Y532</f>
        <v>262.87385999999998</v>
      </c>
      <c r="AA532" s="90">
        <f t="shared" ref="AA532:AA546" si="646">IF(LEFT(AJ532,6)="Direct",O532,0)</f>
        <v>0</v>
      </c>
      <c r="AB532" s="91">
        <f t="shared" ref="AB532:AB546" si="647">O532-AA532</f>
        <v>294.89999999999998</v>
      </c>
      <c r="AC532" s="92">
        <f t="shared" ref="AC532:AC546" si="648">AA532+AB532</f>
        <v>294.89999999999998</v>
      </c>
      <c r="AD532" s="90">
        <f t="shared" ref="AD532:AD546" si="649">IF(LEFT(AJ532,9)="direct-wa", O532,0)</f>
        <v>0</v>
      </c>
      <c r="AE532" s="91">
        <f t="shared" ref="AE532:AE546" si="650">IF(AJ532="direct-wa",0,O532*Q532)</f>
        <v>32.026139999999998</v>
      </c>
      <c r="AF532" s="92">
        <f t="shared" ref="AF532:AF546" si="651">AD532+AE532</f>
        <v>32.026139999999998</v>
      </c>
      <c r="AG532" s="90">
        <f t="shared" ref="AG532:AG546" si="652">IF(LEFT(AJ532,9)="direct-or",O532,0)</f>
        <v>0</v>
      </c>
      <c r="AH532" s="91">
        <f t="shared" ref="AH532:AH546" si="653">AB532-AE532</f>
        <v>262.87385999999998</v>
      </c>
      <c r="AI532" s="91">
        <f t="shared" ref="AI532:AI546" si="654">AG532+AH532</f>
        <v>262.87385999999998</v>
      </c>
      <c r="AJ532" s="7" t="s">
        <v>60</v>
      </c>
    </row>
    <row r="533" spans="1:36" outlineLevel="3" x14ac:dyDescent="0.25">
      <c r="A533" s="102" t="s">
        <v>136</v>
      </c>
      <c r="D533" s="10">
        <v>341.9</v>
      </c>
      <c r="N533" s="10">
        <f t="shared" si="635"/>
        <v>341.9</v>
      </c>
      <c r="O533" s="10">
        <f t="shared" si="636"/>
        <v>341.9</v>
      </c>
      <c r="P533" s="129"/>
      <c r="Q533" s="130">
        <v>0.1086</v>
      </c>
      <c r="R533" s="90">
        <f t="shared" si="637"/>
        <v>0</v>
      </c>
      <c r="S533" s="91">
        <f t="shared" si="638"/>
        <v>341.9</v>
      </c>
      <c r="T533" s="92">
        <f t="shared" si="639"/>
        <v>341.9</v>
      </c>
      <c r="U533" s="90">
        <f t="shared" si="640"/>
        <v>0</v>
      </c>
      <c r="V533" s="91">
        <f t="shared" si="641"/>
        <v>37.130339999999997</v>
      </c>
      <c r="W533" s="92">
        <f t="shared" si="642"/>
        <v>37.130339999999997</v>
      </c>
      <c r="X533" s="90">
        <f t="shared" si="643"/>
        <v>0</v>
      </c>
      <c r="Y533" s="91">
        <f t="shared" si="644"/>
        <v>304.76965999999999</v>
      </c>
      <c r="Z533" s="92">
        <f t="shared" si="645"/>
        <v>304.76965999999999</v>
      </c>
      <c r="AA533" s="90">
        <f t="shared" si="646"/>
        <v>0</v>
      </c>
      <c r="AB533" s="91">
        <f t="shared" si="647"/>
        <v>341.9</v>
      </c>
      <c r="AC533" s="92">
        <f t="shared" si="648"/>
        <v>341.9</v>
      </c>
      <c r="AD533" s="90">
        <f t="shared" si="649"/>
        <v>0</v>
      </c>
      <c r="AE533" s="91">
        <f t="shared" si="650"/>
        <v>37.130339999999997</v>
      </c>
      <c r="AF533" s="92">
        <f t="shared" si="651"/>
        <v>37.130339999999997</v>
      </c>
      <c r="AG533" s="90">
        <f t="shared" si="652"/>
        <v>0</v>
      </c>
      <c r="AH533" s="91">
        <f t="shared" si="653"/>
        <v>304.76965999999999</v>
      </c>
      <c r="AI533" s="91">
        <f t="shared" si="654"/>
        <v>304.76965999999999</v>
      </c>
      <c r="AJ533" s="7" t="s">
        <v>64</v>
      </c>
    </row>
    <row r="534" spans="1:36" outlineLevel="3" x14ac:dyDescent="0.25">
      <c r="A534" s="102" t="s">
        <v>136</v>
      </c>
      <c r="C534" s="10">
        <v>395</v>
      </c>
      <c r="D534" s="10">
        <v>1599.44</v>
      </c>
      <c r="N534" s="10">
        <f t="shared" si="635"/>
        <v>1599.44</v>
      </c>
      <c r="O534" s="10">
        <f t="shared" si="636"/>
        <v>1994.44</v>
      </c>
      <c r="P534" s="129"/>
      <c r="Q534" s="130">
        <v>0.1086</v>
      </c>
      <c r="R534" s="90">
        <f t="shared" si="637"/>
        <v>0</v>
      </c>
      <c r="S534" s="91">
        <f t="shared" si="638"/>
        <v>1599.44</v>
      </c>
      <c r="T534" s="92">
        <f t="shared" si="639"/>
        <v>1599.44</v>
      </c>
      <c r="U534" s="90">
        <f t="shared" si="640"/>
        <v>0</v>
      </c>
      <c r="V534" s="91">
        <f t="shared" si="641"/>
        <v>173.699184</v>
      </c>
      <c r="W534" s="92">
        <f t="shared" si="642"/>
        <v>173.699184</v>
      </c>
      <c r="X534" s="90">
        <f t="shared" si="643"/>
        <v>0</v>
      </c>
      <c r="Y534" s="91">
        <f t="shared" si="644"/>
        <v>1425.740816</v>
      </c>
      <c r="Z534" s="92">
        <f t="shared" si="645"/>
        <v>1425.740816</v>
      </c>
      <c r="AA534" s="90">
        <f t="shared" si="646"/>
        <v>0</v>
      </c>
      <c r="AB534" s="91">
        <f t="shared" si="647"/>
        <v>1994.44</v>
      </c>
      <c r="AC534" s="92">
        <f t="shared" si="648"/>
        <v>1994.44</v>
      </c>
      <c r="AD534" s="90">
        <f t="shared" si="649"/>
        <v>0</v>
      </c>
      <c r="AE534" s="91">
        <f t="shared" si="650"/>
        <v>216.59618400000002</v>
      </c>
      <c r="AF534" s="92">
        <f t="shared" si="651"/>
        <v>216.59618400000002</v>
      </c>
      <c r="AG534" s="90">
        <f t="shared" si="652"/>
        <v>0</v>
      </c>
      <c r="AH534" s="91">
        <f t="shared" si="653"/>
        <v>1777.8438160000001</v>
      </c>
      <c r="AI534" s="91">
        <f t="shared" si="654"/>
        <v>1777.8438160000001</v>
      </c>
      <c r="AJ534" s="7" t="s">
        <v>60</v>
      </c>
    </row>
    <row r="535" spans="1:36" outlineLevel="3" x14ac:dyDescent="0.25">
      <c r="A535" s="102" t="s">
        <v>136</v>
      </c>
      <c r="B535" s="10">
        <v>252.99</v>
      </c>
      <c r="N535" s="10">
        <f t="shared" si="635"/>
        <v>0</v>
      </c>
      <c r="O535" s="10">
        <f t="shared" si="636"/>
        <v>252.99</v>
      </c>
      <c r="P535" s="129"/>
      <c r="Q535" s="130">
        <v>0.1086</v>
      </c>
      <c r="R535" s="90">
        <f t="shared" si="637"/>
        <v>0</v>
      </c>
      <c r="S535" s="91">
        <f t="shared" si="638"/>
        <v>0</v>
      </c>
      <c r="T535" s="92">
        <f t="shared" si="639"/>
        <v>0</v>
      </c>
      <c r="U535" s="90">
        <f t="shared" si="640"/>
        <v>0</v>
      </c>
      <c r="V535" s="91">
        <f t="shared" si="641"/>
        <v>0</v>
      </c>
      <c r="W535" s="92">
        <f t="shared" si="642"/>
        <v>0</v>
      </c>
      <c r="X535" s="90">
        <f t="shared" si="643"/>
        <v>0</v>
      </c>
      <c r="Y535" s="91">
        <f t="shared" si="644"/>
        <v>0</v>
      </c>
      <c r="Z535" s="92">
        <f t="shared" si="645"/>
        <v>0</v>
      </c>
      <c r="AA535" s="90">
        <f t="shared" si="646"/>
        <v>0</v>
      </c>
      <c r="AB535" s="91">
        <f t="shared" si="647"/>
        <v>252.99</v>
      </c>
      <c r="AC535" s="92">
        <f t="shared" si="648"/>
        <v>252.99</v>
      </c>
      <c r="AD535" s="90">
        <f t="shared" si="649"/>
        <v>0</v>
      </c>
      <c r="AE535" s="91">
        <f t="shared" si="650"/>
        <v>27.474714000000002</v>
      </c>
      <c r="AF535" s="92">
        <f t="shared" si="651"/>
        <v>27.474714000000002</v>
      </c>
      <c r="AG535" s="90">
        <f t="shared" si="652"/>
        <v>0</v>
      </c>
      <c r="AH535" s="91">
        <f t="shared" si="653"/>
        <v>225.515286</v>
      </c>
      <c r="AI535" s="91">
        <f t="shared" si="654"/>
        <v>225.515286</v>
      </c>
      <c r="AJ535" s="7" t="s">
        <v>64</v>
      </c>
    </row>
    <row r="536" spans="1:36" outlineLevel="3" x14ac:dyDescent="0.25">
      <c r="A536" s="102" t="s">
        <v>136</v>
      </c>
      <c r="B536" s="10">
        <v>13.38</v>
      </c>
      <c r="C536" s="10">
        <v>851.32</v>
      </c>
      <c r="N536" s="10">
        <f t="shared" si="635"/>
        <v>0</v>
      </c>
      <c r="O536" s="10">
        <f t="shared" si="636"/>
        <v>864.7</v>
      </c>
      <c r="P536" s="129"/>
      <c r="Q536" s="130">
        <v>0.1086</v>
      </c>
      <c r="R536" s="90">
        <f t="shared" si="637"/>
        <v>0</v>
      </c>
      <c r="S536" s="91">
        <f t="shared" si="638"/>
        <v>0</v>
      </c>
      <c r="T536" s="92">
        <f t="shared" si="639"/>
        <v>0</v>
      </c>
      <c r="U536" s="90">
        <f t="shared" si="640"/>
        <v>0</v>
      </c>
      <c r="V536" s="91">
        <f t="shared" si="641"/>
        <v>0</v>
      </c>
      <c r="W536" s="92">
        <f t="shared" si="642"/>
        <v>0</v>
      </c>
      <c r="X536" s="90">
        <f t="shared" si="643"/>
        <v>0</v>
      </c>
      <c r="Y536" s="91">
        <f t="shared" si="644"/>
        <v>0</v>
      </c>
      <c r="Z536" s="92">
        <f t="shared" si="645"/>
        <v>0</v>
      </c>
      <c r="AA536" s="90">
        <f t="shared" si="646"/>
        <v>0</v>
      </c>
      <c r="AB536" s="91">
        <f t="shared" si="647"/>
        <v>864.7</v>
      </c>
      <c r="AC536" s="92">
        <f t="shared" si="648"/>
        <v>864.7</v>
      </c>
      <c r="AD536" s="90">
        <f t="shared" si="649"/>
        <v>0</v>
      </c>
      <c r="AE536" s="91">
        <f t="shared" si="650"/>
        <v>93.906420000000011</v>
      </c>
      <c r="AF536" s="92">
        <f t="shared" si="651"/>
        <v>93.906420000000011</v>
      </c>
      <c r="AG536" s="90">
        <f t="shared" si="652"/>
        <v>0</v>
      </c>
      <c r="AH536" s="91">
        <f t="shared" si="653"/>
        <v>770.79358000000002</v>
      </c>
      <c r="AI536" s="91">
        <f t="shared" si="654"/>
        <v>770.79358000000002</v>
      </c>
      <c r="AJ536" s="7" t="s">
        <v>60</v>
      </c>
    </row>
    <row r="537" spans="1:36" outlineLevel="3" x14ac:dyDescent="0.25">
      <c r="A537" s="102" t="s">
        <v>136</v>
      </c>
      <c r="B537" s="10">
        <v>28002.9</v>
      </c>
      <c r="C537" s="10">
        <v>17356.03</v>
      </c>
      <c r="D537" s="10">
        <v>13948.83</v>
      </c>
      <c r="N537" s="10">
        <f t="shared" si="635"/>
        <v>13948.83</v>
      </c>
      <c r="O537" s="10">
        <f t="shared" si="636"/>
        <v>59307.76</v>
      </c>
      <c r="P537" s="129"/>
      <c r="Q537" s="130">
        <v>0.1086</v>
      </c>
      <c r="R537" s="90">
        <f t="shared" si="637"/>
        <v>0</v>
      </c>
      <c r="S537" s="91">
        <f t="shared" si="638"/>
        <v>13948.83</v>
      </c>
      <c r="T537" s="92">
        <f t="shared" si="639"/>
        <v>13948.83</v>
      </c>
      <c r="U537" s="90">
        <f t="shared" si="640"/>
        <v>0</v>
      </c>
      <c r="V537" s="91">
        <f t="shared" si="641"/>
        <v>1514.842938</v>
      </c>
      <c r="W537" s="92">
        <f t="shared" si="642"/>
        <v>1514.842938</v>
      </c>
      <c r="X537" s="90">
        <f t="shared" si="643"/>
        <v>0</v>
      </c>
      <c r="Y537" s="91">
        <f t="shared" si="644"/>
        <v>12433.987062</v>
      </c>
      <c r="Z537" s="92">
        <f t="shared" si="645"/>
        <v>12433.987062</v>
      </c>
      <c r="AA537" s="90">
        <f t="shared" si="646"/>
        <v>0</v>
      </c>
      <c r="AB537" s="91">
        <f t="shared" si="647"/>
        <v>59307.76</v>
      </c>
      <c r="AC537" s="92">
        <f t="shared" si="648"/>
        <v>59307.76</v>
      </c>
      <c r="AD537" s="90">
        <f t="shared" si="649"/>
        <v>0</v>
      </c>
      <c r="AE537" s="91">
        <f t="shared" si="650"/>
        <v>6440.8227360000001</v>
      </c>
      <c r="AF537" s="92">
        <f t="shared" si="651"/>
        <v>6440.8227360000001</v>
      </c>
      <c r="AG537" s="90">
        <f t="shared" si="652"/>
        <v>0</v>
      </c>
      <c r="AH537" s="91">
        <f t="shared" si="653"/>
        <v>52866.937264</v>
      </c>
      <c r="AI537" s="91">
        <f t="shared" si="654"/>
        <v>52866.937264</v>
      </c>
      <c r="AJ537" s="7" t="s">
        <v>60</v>
      </c>
    </row>
    <row r="538" spans="1:36" outlineLevel="3" x14ac:dyDescent="0.25">
      <c r="A538" s="102" t="s">
        <v>136</v>
      </c>
      <c r="B538" s="10">
        <v>4947.7</v>
      </c>
      <c r="C538" s="10">
        <v>5493.15</v>
      </c>
      <c r="D538" s="10">
        <v>11963.18</v>
      </c>
      <c r="N538" s="10">
        <f t="shared" si="635"/>
        <v>11963.18</v>
      </c>
      <c r="O538" s="10">
        <f t="shared" si="636"/>
        <v>22404.03</v>
      </c>
      <c r="P538" s="129"/>
      <c r="Q538" s="130">
        <v>0.1086</v>
      </c>
      <c r="R538" s="90">
        <f t="shared" si="637"/>
        <v>0</v>
      </c>
      <c r="S538" s="91">
        <f t="shared" si="638"/>
        <v>11963.18</v>
      </c>
      <c r="T538" s="92">
        <f t="shared" si="639"/>
        <v>11963.18</v>
      </c>
      <c r="U538" s="90">
        <f t="shared" si="640"/>
        <v>0</v>
      </c>
      <c r="V538" s="91">
        <f t="shared" si="641"/>
        <v>1299.2013480000001</v>
      </c>
      <c r="W538" s="92">
        <f t="shared" si="642"/>
        <v>1299.2013480000001</v>
      </c>
      <c r="X538" s="90">
        <f t="shared" si="643"/>
        <v>0</v>
      </c>
      <c r="Y538" s="91">
        <f t="shared" si="644"/>
        <v>10663.978652</v>
      </c>
      <c r="Z538" s="92">
        <f t="shared" si="645"/>
        <v>10663.978652</v>
      </c>
      <c r="AA538" s="90">
        <f t="shared" si="646"/>
        <v>0</v>
      </c>
      <c r="AB538" s="91">
        <f t="shared" si="647"/>
        <v>22404.03</v>
      </c>
      <c r="AC538" s="92">
        <f t="shared" si="648"/>
        <v>22404.03</v>
      </c>
      <c r="AD538" s="90">
        <f t="shared" si="649"/>
        <v>0</v>
      </c>
      <c r="AE538" s="91">
        <f t="shared" si="650"/>
        <v>2433.0776579999997</v>
      </c>
      <c r="AF538" s="92">
        <f t="shared" si="651"/>
        <v>2433.0776579999997</v>
      </c>
      <c r="AG538" s="90">
        <f t="shared" si="652"/>
        <v>0</v>
      </c>
      <c r="AH538" s="91">
        <f t="shared" si="653"/>
        <v>19970.952342</v>
      </c>
      <c r="AI538" s="91">
        <f t="shared" si="654"/>
        <v>19970.952342</v>
      </c>
      <c r="AJ538" s="7" t="s">
        <v>60</v>
      </c>
    </row>
    <row r="539" spans="1:36" outlineLevel="3" x14ac:dyDescent="0.25">
      <c r="A539" s="102" t="s">
        <v>136</v>
      </c>
      <c r="B539" s="10">
        <v>3600.06</v>
      </c>
      <c r="C539" s="10">
        <v>10069.69</v>
      </c>
      <c r="D539" s="10">
        <v>-552.53</v>
      </c>
      <c r="N539" s="10">
        <f t="shared" si="635"/>
        <v>-552.53</v>
      </c>
      <c r="O539" s="10">
        <f t="shared" si="636"/>
        <v>13117.22</v>
      </c>
      <c r="P539" s="129"/>
      <c r="Q539" s="130">
        <v>0.1086</v>
      </c>
      <c r="R539" s="90">
        <f t="shared" si="637"/>
        <v>0</v>
      </c>
      <c r="S539" s="91">
        <f t="shared" si="638"/>
        <v>-552.53</v>
      </c>
      <c r="T539" s="92">
        <f t="shared" si="639"/>
        <v>-552.53</v>
      </c>
      <c r="U539" s="90">
        <f t="shared" si="640"/>
        <v>0</v>
      </c>
      <c r="V539" s="91">
        <f t="shared" si="641"/>
        <v>-60.004757999999995</v>
      </c>
      <c r="W539" s="92">
        <f t="shared" si="642"/>
        <v>-60.004757999999995</v>
      </c>
      <c r="X539" s="90">
        <f t="shared" si="643"/>
        <v>0</v>
      </c>
      <c r="Y539" s="91">
        <f t="shared" si="644"/>
        <v>-492.52524199999999</v>
      </c>
      <c r="Z539" s="92">
        <f t="shared" si="645"/>
        <v>-492.52524199999999</v>
      </c>
      <c r="AA539" s="90">
        <f t="shared" si="646"/>
        <v>0</v>
      </c>
      <c r="AB539" s="91">
        <f t="shared" si="647"/>
        <v>13117.22</v>
      </c>
      <c r="AC539" s="92">
        <f t="shared" si="648"/>
        <v>13117.22</v>
      </c>
      <c r="AD539" s="90">
        <f t="shared" si="649"/>
        <v>0</v>
      </c>
      <c r="AE539" s="91">
        <f t="shared" si="650"/>
        <v>1424.530092</v>
      </c>
      <c r="AF539" s="92">
        <f t="shared" si="651"/>
        <v>1424.530092</v>
      </c>
      <c r="AG539" s="90">
        <f t="shared" si="652"/>
        <v>0</v>
      </c>
      <c r="AH539" s="91">
        <f t="shared" si="653"/>
        <v>11692.689908</v>
      </c>
      <c r="AI539" s="91">
        <f t="shared" si="654"/>
        <v>11692.689908</v>
      </c>
      <c r="AJ539" s="7" t="s">
        <v>60</v>
      </c>
    </row>
    <row r="540" spans="1:36" outlineLevel="3" x14ac:dyDescent="0.25">
      <c r="A540" s="102" t="s">
        <v>136</v>
      </c>
      <c r="B540" s="10">
        <v>7752.71</v>
      </c>
      <c r="C540" s="10">
        <v>62.59</v>
      </c>
      <c r="D540" s="10">
        <v>4836.74</v>
      </c>
      <c r="N540" s="10">
        <f t="shared" si="635"/>
        <v>4836.74</v>
      </c>
      <c r="O540" s="10">
        <f t="shared" si="636"/>
        <v>12652.04</v>
      </c>
      <c r="P540" s="129"/>
      <c r="Q540" s="130">
        <v>0.1086</v>
      </c>
      <c r="R540" s="90">
        <f t="shared" si="637"/>
        <v>0</v>
      </c>
      <c r="S540" s="91">
        <f t="shared" si="638"/>
        <v>4836.74</v>
      </c>
      <c r="T540" s="92">
        <f t="shared" si="639"/>
        <v>4836.74</v>
      </c>
      <c r="U540" s="90">
        <f t="shared" si="640"/>
        <v>0</v>
      </c>
      <c r="V540" s="91">
        <f t="shared" si="641"/>
        <v>525.26996399999996</v>
      </c>
      <c r="W540" s="92">
        <f t="shared" si="642"/>
        <v>525.26996399999996</v>
      </c>
      <c r="X540" s="90">
        <f t="shared" si="643"/>
        <v>0</v>
      </c>
      <c r="Y540" s="91">
        <f t="shared" si="644"/>
        <v>4311.4700359999997</v>
      </c>
      <c r="Z540" s="92">
        <f t="shared" si="645"/>
        <v>4311.4700359999997</v>
      </c>
      <c r="AA540" s="90">
        <f t="shared" si="646"/>
        <v>0</v>
      </c>
      <c r="AB540" s="91">
        <f t="shared" si="647"/>
        <v>12652.04</v>
      </c>
      <c r="AC540" s="92">
        <f t="shared" si="648"/>
        <v>12652.04</v>
      </c>
      <c r="AD540" s="90">
        <f t="shared" si="649"/>
        <v>0</v>
      </c>
      <c r="AE540" s="91">
        <f t="shared" si="650"/>
        <v>1374.0115440000002</v>
      </c>
      <c r="AF540" s="92">
        <f t="shared" si="651"/>
        <v>1374.0115440000002</v>
      </c>
      <c r="AG540" s="90">
        <f t="shared" si="652"/>
        <v>0</v>
      </c>
      <c r="AH540" s="91">
        <f t="shared" si="653"/>
        <v>11278.028456</v>
      </c>
      <c r="AI540" s="91">
        <f t="shared" si="654"/>
        <v>11278.028456</v>
      </c>
      <c r="AJ540" s="7" t="s">
        <v>60</v>
      </c>
    </row>
    <row r="541" spans="1:36" outlineLevel="3" x14ac:dyDescent="0.25">
      <c r="A541" s="102" t="s">
        <v>136</v>
      </c>
      <c r="B541" s="10">
        <v>8569.41</v>
      </c>
      <c r="C541" s="10">
        <v>8664.27</v>
      </c>
      <c r="D541" s="10">
        <v>9021.69</v>
      </c>
      <c r="N541" s="10">
        <f t="shared" si="635"/>
        <v>9021.69</v>
      </c>
      <c r="O541" s="10">
        <f t="shared" si="636"/>
        <v>26255.370000000003</v>
      </c>
      <c r="P541" s="129"/>
      <c r="Q541" s="130">
        <v>0.1086</v>
      </c>
      <c r="R541" s="90">
        <f t="shared" si="637"/>
        <v>0</v>
      </c>
      <c r="S541" s="91">
        <f t="shared" si="638"/>
        <v>9021.69</v>
      </c>
      <c r="T541" s="92">
        <f t="shared" si="639"/>
        <v>9021.69</v>
      </c>
      <c r="U541" s="90">
        <f t="shared" si="640"/>
        <v>0</v>
      </c>
      <c r="V541" s="91">
        <f t="shared" si="641"/>
        <v>979.75553400000013</v>
      </c>
      <c r="W541" s="92">
        <f t="shared" si="642"/>
        <v>979.75553400000013</v>
      </c>
      <c r="X541" s="90">
        <f t="shared" si="643"/>
        <v>0</v>
      </c>
      <c r="Y541" s="91">
        <f t="shared" si="644"/>
        <v>8041.9344660000006</v>
      </c>
      <c r="Z541" s="92">
        <f t="shared" si="645"/>
        <v>8041.9344660000006</v>
      </c>
      <c r="AA541" s="90">
        <f t="shared" si="646"/>
        <v>0</v>
      </c>
      <c r="AB541" s="91">
        <f t="shared" si="647"/>
        <v>26255.370000000003</v>
      </c>
      <c r="AC541" s="92">
        <f t="shared" si="648"/>
        <v>26255.370000000003</v>
      </c>
      <c r="AD541" s="90">
        <f t="shared" si="649"/>
        <v>0</v>
      </c>
      <c r="AE541" s="91">
        <f t="shared" si="650"/>
        <v>2851.3331820000003</v>
      </c>
      <c r="AF541" s="92">
        <f t="shared" si="651"/>
        <v>2851.3331820000003</v>
      </c>
      <c r="AG541" s="90">
        <f t="shared" si="652"/>
        <v>0</v>
      </c>
      <c r="AH541" s="91">
        <f t="shared" si="653"/>
        <v>23404.036818</v>
      </c>
      <c r="AI541" s="91">
        <f t="shared" si="654"/>
        <v>23404.036818</v>
      </c>
      <c r="AJ541" s="7" t="s">
        <v>60</v>
      </c>
    </row>
    <row r="542" spans="1:36" outlineLevel="3" x14ac:dyDescent="0.25">
      <c r="A542" s="102" t="s">
        <v>136</v>
      </c>
      <c r="B542" s="10">
        <v>6704.26</v>
      </c>
      <c r="C542" s="10">
        <v>6919.93</v>
      </c>
      <c r="D542" s="10">
        <v>7223.87</v>
      </c>
      <c r="N542" s="10">
        <f t="shared" si="635"/>
        <v>7223.87</v>
      </c>
      <c r="O542" s="10">
        <f t="shared" si="636"/>
        <v>20848.060000000001</v>
      </c>
      <c r="P542" s="129"/>
      <c r="Q542" s="130">
        <v>0.1086</v>
      </c>
      <c r="R542" s="90">
        <f t="shared" si="637"/>
        <v>0</v>
      </c>
      <c r="S542" s="91">
        <f t="shared" si="638"/>
        <v>7223.87</v>
      </c>
      <c r="T542" s="92">
        <f t="shared" si="639"/>
        <v>7223.87</v>
      </c>
      <c r="U542" s="90">
        <f t="shared" si="640"/>
        <v>0</v>
      </c>
      <c r="V542" s="91">
        <f t="shared" si="641"/>
        <v>784.51228200000003</v>
      </c>
      <c r="W542" s="92">
        <f t="shared" si="642"/>
        <v>784.51228200000003</v>
      </c>
      <c r="X542" s="90">
        <f t="shared" si="643"/>
        <v>0</v>
      </c>
      <c r="Y542" s="91">
        <f t="shared" si="644"/>
        <v>6439.3577180000002</v>
      </c>
      <c r="Z542" s="92">
        <f t="shared" si="645"/>
        <v>6439.3577180000002</v>
      </c>
      <c r="AA542" s="90">
        <f t="shared" si="646"/>
        <v>0</v>
      </c>
      <c r="AB542" s="91">
        <f t="shared" si="647"/>
        <v>20848.060000000001</v>
      </c>
      <c r="AC542" s="92">
        <f t="shared" si="648"/>
        <v>20848.060000000001</v>
      </c>
      <c r="AD542" s="90">
        <f t="shared" si="649"/>
        <v>0</v>
      </c>
      <c r="AE542" s="91">
        <f t="shared" si="650"/>
        <v>2264.0993160000003</v>
      </c>
      <c r="AF542" s="92">
        <f t="shared" si="651"/>
        <v>2264.0993160000003</v>
      </c>
      <c r="AG542" s="90">
        <f t="shared" si="652"/>
        <v>0</v>
      </c>
      <c r="AH542" s="91">
        <f t="shared" si="653"/>
        <v>18583.960684000001</v>
      </c>
      <c r="AI542" s="91">
        <f t="shared" si="654"/>
        <v>18583.960684000001</v>
      </c>
      <c r="AJ542" s="7" t="s">
        <v>60</v>
      </c>
    </row>
    <row r="543" spans="1:36" outlineLevel="3" x14ac:dyDescent="0.25">
      <c r="A543" s="102" t="s">
        <v>136</v>
      </c>
      <c r="B543" s="10">
        <v>3.49</v>
      </c>
      <c r="N543" s="10">
        <f t="shared" si="635"/>
        <v>0</v>
      </c>
      <c r="O543" s="10">
        <f t="shared" si="636"/>
        <v>3.49</v>
      </c>
      <c r="P543" s="129"/>
      <c r="Q543" s="130">
        <v>0.1086</v>
      </c>
      <c r="R543" s="90">
        <f t="shared" si="637"/>
        <v>0</v>
      </c>
      <c r="S543" s="91">
        <f t="shared" si="638"/>
        <v>0</v>
      </c>
      <c r="T543" s="92">
        <f t="shared" si="639"/>
        <v>0</v>
      </c>
      <c r="U543" s="90">
        <f t="shared" si="640"/>
        <v>0</v>
      </c>
      <c r="V543" s="91">
        <f t="shared" si="641"/>
        <v>0</v>
      </c>
      <c r="W543" s="92">
        <f t="shared" si="642"/>
        <v>0</v>
      </c>
      <c r="X543" s="90">
        <f t="shared" si="643"/>
        <v>0</v>
      </c>
      <c r="Y543" s="91">
        <f t="shared" si="644"/>
        <v>0</v>
      </c>
      <c r="Z543" s="92">
        <f t="shared" si="645"/>
        <v>0</v>
      </c>
      <c r="AA543" s="90">
        <f t="shared" si="646"/>
        <v>0</v>
      </c>
      <c r="AB543" s="91">
        <f t="shared" si="647"/>
        <v>3.49</v>
      </c>
      <c r="AC543" s="92">
        <f t="shared" si="648"/>
        <v>3.49</v>
      </c>
      <c r="AD543" s="90">
        <f t="shared" si="649"/>
        <v>0</v>
      </c>
      <c r="AE543" s="91">
        <f t="shared" si="650"/>
        <v>0.37901400000000002</v>
      </c>
      <c r="AF543" s="92">
        <f t="shared" si="651"/>
        <v>0.37901400000000002</v>
      </c>
      <c r="AG543" s="90">
        <f t="shared" si="652"/>
        <v>0</v>
      </c>
      <c r="AH543" s="91">
        <f t="shared" si="653"/>
        <v>3.110986</v>
      </c>
      <c r="AI543" s="91">
        <f t="shared" si="654"/>
        <v>3.110986</v>
      </c>
      <c r="AJ543" s="7" t="s">
        <v>60</v>
      </c>
    </row>
    <row r="544" spans="1:36" outlineLevel="3" x14ac:dyDescent="0.25">
      <c r="A544" s="102" t="s">
        <v>136</v>
      </c>
      <c r="B544" s="10">
        <v>4510.1000000000004</v>
      </c>
      <c r="C544" s="10">
        <v>645.19000000000005</v>
      </c>
      <c r="D544" s="10">
        <v>1117.1099999999999</v>
      </c>
      <c r="N544" s="10">
        <f t="shared" si="635"/>
        <v>1117.1099999999999</v>
      </c>
      <c r="O544" s="10">
        <f t="shared" si="636"/>
        <v>6272.4000000000005</v>
      </c>
      <c r="P544" s="129"/>
      <c r="Q544" s="130">
        <v>0.1086</v>
      </c>
      <c r="R544" s="90">
        <f t="shared" si="637"/>
        <v>0</v>
      </c>
      <c r="S544" s="91">
        <f t="shared" si="638"/>
        <v>1117.1099999999999</v>
      </c>
      <c r="T544" s="92">
        <f t="shared" si="639"/>
        <v>1117.1099999999999</v>
      </c>
      <c r="U544" s="90">
        <f t="shared" si="640"/>
        <v>0</v>
      </c>
      <c r="V544" s="91">
        <f t="shared" si="641"/>
        <v>121.31814599999998</v>
      </c>
      <c r="W544" s="92">
        <f t="shared" si="642"/>
        <v>121.31814599999998</v>
      </c>
      <c r="X544" s="90">
        <f t="shared" si="643"/>
        <v>0</v>
      </c>
      <c r="Y544" s="91">
        <f t="shared" si="644"/>
        <v>995.79185399999994</v>
      </c>
      <c r="Z544" s="92">
        <f t="shared" si="645"/>
        <v>995.79185399999994</v>
      </c>
      <c r="AA544" s="90">
        <f t="shared" si="646"/>
        <v>0</v>
      </c>
      <c r="AB544" s="91">
        <f t="shared" si="647"/>
        <v>6272.4000000000005</v>
      </c>
      <c r="AC544" s="92">
        <f t="shared" si="648"/>
        <v>6272.4000000000005</v>
      </c>
      <c r="AD544" s="90">
        <f t="shared" si="649"/>
        <v>0</v>
      </c>
      <c r="AE544" s="91">
        <f t="shared" si="650"/>
        <v>681.18264000000011</v>
      </c>
      <c r="AF544" s="92">
        <f t="shared" si="651"/>
        <v>681.18264000000011</v>
      </c>
      <c r="AG544" s="90">
        <f t="shared" si="652"/>
        <v>0</v>
      </c>
      <c r="AH544" s="91">
        <f t="shared" si="653"/>
        <v>5591.2173600000006</v>
      </c>
      <c r="AI544" s="91">
        <f t="shared" si="654"/>
        <v>5591.2173600000006</v>
      </c>
      <c r="AJ544" s="7" t="s">
        <v>60</v>
      </c>
    </row>
    <row r="545" spans="1:36" outlineLevel="3" x14ac:dyDescent="0.25">
      <c r="A545" s="102" t="s">
        <v>136</v>
      </c>
      <c r="B545" s="10">
        <v>2751.79</v>
      </c>
      <c r="C545" s="10">
        <v>3561.14</v>
      </c>
      <c r="D545" s="10">
        <v>3428.42</v>
      </c>
      <c r="N545" s="10">
        <f t="shared" si="635"/>
        <v>3428.42</v>
      </c>
      <c r="O545" s="10">
        <f t="shared" si="636"/>
        <v>9741.35</v>
      </c>
      <c r="P545" s="129"/>
      <c r="Q545" s="130">
        <v>0.1086</v>
      </c>
      <c r="R545" s="90">
        <f t="shared" si="637"/>
        <v>0</v>
      </c>
      <c r="S545" s="91">
        <f t="shared" si="638"/>
        <v>3428.42</v>
      </c>
      <c r="T545" s="92">
        <f t="shared" si="639"/>
        <v>3428.42</v>
      </c>
      <c r="U545" s="90">
        <f t="shared" si="640"/>
        <v>0</v>
      </c>
      <c r="V545" s="91">
        <f t="shared" si="641"/>
        <v>372.326412</v>
      </c>
      <c r="W545" s="92">
        <f t="shared" si="642"/>
        <v>372.326412</v>
      </c>
      <c r="X545" s="90">
        <f t="shared" si="643"/>
        <v>0</v>
      </c>
      <c r="Y545" s="91">
        <f t="shared" si="644"/>
        <v>3056.0935880000002</v>
      </c>
      <c r="Z545" s="92">
        <f t="shared" si="645"/>
        <v>3056.0935880000002</v>
      </c>
      <c r="AA545" s="90">
        <f t="shared" si="646"/>
        <v>0</v>
      </c>
      <c r="AB545" s="91">
        <f t="shared" si="647"/>
        <v>9741.35</v>
      </c>
      <c r="AC545" s="92">
        <f t="shared" si="648"/>
        <v>9741.35</v>
      </c>
      <c r="AD545" s="90">
        <f t="shared" si="649"/>
        <v>0</v>
      </c>
      <c r="AE545" s="91">
        <f t="shared" si="650"/>
        <v>1057.9106100000001</v>
      </c>
      <c r="AF545" s="92">
        <f t="shared" si="651"/>
        <v>1057.9106100000001</v>
      </c>
      <c r="AG545" s="90">
        <f t="shared" si="652"/>
        <v>0</v>
      </c>
      <c r="AH545" s="91">
        <f t="shared" si="653"/>
        <v>8683.4393899999995</v>
      </c>
      <c r="AI545" s="91">
        <f t="shared" si="654"/>
        <v>8683.4393899999995</v>
      </c>
      <c r="AJ545" s="7" t="s">
        <v>60</v>
      </c>
    </row>
    <row r="546" spans="1:36" outlineLevel="3" x14ac:dyDescent="0.25">
      <c r="A546" s="102" t="s">
        <v>136</v>
      </c>
      <c r="B546" s="10">
        <v>-19610.22</v>
      </c>
      <c r="C546" s="10">
        <v>43749.95</v>
      </c>
      <c r="D546" s="10">
        <v>16001.6</v>
      </c>
      <c r="N546" s="10">
        <f t="shared" si="635"/>
        <v>16001.6</v>
      </c>
      <c r="O546" s="10">
        <f t="shared" si="636"/>
        <v>40141.329999999994</v>
      </c>
      <c r="P546" s="129"/>
      <c r="Q546" s="130">
        <v>0.1086</v>
      </c>
      <c r="R546" s="90">
        <f t="shared" si="637"/>
        <v>0</v>
      </c>
      <c r="S546" s="91">
        <f t="shared" si="638"/>
        <v>16001.6</v>
      </c>
      <c r="T546" s="92">
        <f t="shared" si="639"/>
        <v>16001.6</v>
      </c>
      <c r="U546" s="90">
        <f t="shared" si="640"/>
        <v>0</v>
      </c>
      <c r="V546" s="91">
        <f t="shared" si="641"/>
        <v>1737.77376</v>
      </c>
      <c r="W546" s="92">
        <f t="shared" si="642"/>
        <v>1737.77376</v>
      </c>
      <c r="X546" s="90">
        <f t="shared" si="643"/>
        <v>0</v>
      </c>
      <c r="Y546" s="91">
        <f t="shared" si="644"/>
        <v>14263.82624</v>
      </c>
      <c r="Z546" s="92">
        <f t="shared" si="645"/>
        <v>14263.82624</v>
      </c>
      <c r="AA546" s="90">
        <f t="shared" si="646"/>
        <v>0</v>
      </c>
      <c r="AB546" s="91">
        <f t="shared" si="647"/>
        <v>40141.329999999994</v>
      </c>
      <c r="AC546" s="92">
        <f t="shared" si="648"/>
        <v>40141.329999999994</v>
      </c>
      <c r="AD546" s="90">
        <f t="shared" si="649"/>
        <v>0</v>
      </c>
      <c r="AE546" s="91">
        <f t="shared" si="650"/>
        <v>4359.3484379999991</v>
      </c>
      <c r="AF546" s="92">
        <f t="shared" si="651"/>
        <v>4359.3484379999991</v>
      </c>
      <c r="AG546" s="90">
        <f t="shared" si="652"/>
        <v>0</v>
      </c>
      <c r="AH546" s="91">
        <f t="shared" si="653"/>
        <v>35781.981561999994</v>
      </c>
      <c r="AI546" s="91">
        <f t="shared" si="654"/>
        <v>35781.981561999994</v>
      </c>
      <c r="AJ546" s="7" t="s">
        <v>60</v>
      </c>
    </row>
    <row r="547" spans="1:36" outlineLevel="2" x14ac:dyDescent="0.25">
      <c r="A547" s="102"/>
      <c r="B547" s="108"/>
      <c r="C547" s="108"/>
      <c r="D547" s="108"/>
      <c r="E547" s="101"/>
      <c r="F547" s="101"/>
      <c r="G547" s="101"/>
      <c r="H547" s="101"/>
      <c r="I547" s="101"/>
      <c r="J547" s="101"/>
      <c r="K547" s="101"/>
      <c r="L547" s="101"/>
      <c r="M547" s="101"/>
      <c r="N547" s="108"/>
      <c r="O547" s="108"/>
      <c r="P547" s="129"/>
      <c r="Q547" s="130"/>
      <c r="R547" s="111">
        <f t="shared" ref="R547:Z547" si="655">SUBTOTAL(9,R532:R546)</f>
        <v>0</v>
      </c>
      <c r="S547" s="112">
        <f t="shared" si="655"/>
        <v>69225.150000000009</v>
      </c>
      <c r="T547" s="113">
        <f t="shared" si="655"/>
        <v>69225.150000000009</v>
      </c>
      <c r="U547" s="111">
        <f t="shared" si="655"/>
        <v>0</v>
      </c>
      <c r="V547" s="112">
        <f t="shared" si="655"/>
        <v>7517.8512899999996</v>
      </c>
      <c r="W547" s="113">
        <f t="shared" si="655"/>
        <v>7517.8512899999996</v>
      </c>
      <c r="X547" s="111">
        <f t="shared" si="655"/>
        <v>0</v>
      </c>
      <c r="Y547" s="112">
        <f t="shared" si="655"/>
        <v>61707.29871000001</v>
      </c>
      <c r="Z547" s="113">
        <f t="shared" si="655"/>
        <v>61707.29871000001</v>
      </c>
      <c r="AA547" s="111"/>
      <c r="AB547" s="112"/>
      <c r="AC547" s="113"/>
      <c r="AD547" s="111"/>
      <c r="AE547" s="112"/>
      <c r="AF547" s="113"/>
      <c r="AG547" s="111"/>
      <c r="AH547" s="112"/>
      <c r="AI547" s="112"/>
      <c r="AJ547" s="118" t="s">
        <v>266</v>
      </c>
    </row>
    <row r="548" spans="1:36" outlineLevel="3" x14ac:dyDescent="0.25">
      <c r="A548" s="102" t="s">
        <v>136</v>
      </c>
      <c r="B548" s="10">
        <v>76099.520000000004</v>
      </c>
      <c r="C548" s="10">
        <v>73961.47</v>
      </c>
      <c r="D548" s="10">
        <v>84760.9</v>
      </c>
      <c r="N548" s="10">
        <f>D548</f>
        <v>84760.9</v>
      </c>
      <c r="O548" s="10">
        <f>SUM(B548:M548)</f>
        <v>234821.88999999998</v>
      </c>
      <c r="P548" s="129"/>
      <c r="Q548" s="130">
        <v>7.7100000000000002E-2</v>
      </c>
      <c r="R548" s="90">
        <f>IF(LEFT(AJ548,6)="Direct",N548,0)</f>
        <v>0</v>
      </c>
      <c r="S548" s="91">
        <f>N548-R548</f>
        <v>84760.9</v>
      </c>
      <c r="T548" s="92">
        <f>R548+S548</f>
        <v>84760.9</v>
      </c>
      <c r="U548" s="90">
        <f>IF(LEFT(AJ548,9)="direct-wa", N548,0)</f>
        <v>0</v>
      </c>
      <c r="V548" s="91">
        <f>IF(AJ548="direct-wa",0,N548*Q548)</f>
        <v>6535.0653899999998</v>
      </c>
      <c r="W548" s="92">
        <f>U548+V548</f>
        <v>6535.0653899999998</v>
      </c>
      <c r="X548" s="90">
        <f>IF(LEFT(AJ548,9)="direct-or",N548,0)</f>
        <v>0</v>
      </c>
      <c r="Y548" s="91">
        <f>S548-V548</f>
        <v>78225.834609999991</v>
      </c>
      <c r="Z548" s="92">
        <f>X548+Y548</f>
        <v>78225.834609999991</v>
      </c>
      <c r="AA548" s="90">
        <f>IF(LEFT(AJ548,6)="Direct",O548,0)</f>
        <v>0</v>
      </c>
      <c r="AB548" s="91">
        <f>O548-AA548</f>
        <v>234821.88999999998</v>
      </c>
      <c r="AC548" s="92">
        <f>AA548+AB548</f>
        <v>234821.88999999998</v>
      </c>
      <c r="AD548" s="90">
        <f>IF(LEFT(AJ548,9)="direct-wa", O548,0)</f>
        <v>0</v>
      </c>
      <c r="AE548" s="91">
        <f>IF(AJ548="direct-wa",0,O548*Q548)</f>
        <v>18104.767718999999</v>
      </c>
      <c r="AF548" s="92">
        <f>AD548+AE548</f>
        <v>18104.767718999999</v>
      </c>
      <c r="AG548" s="90">
        <f>IF(LEFT(AJ548,9)="direct-or",O548,0)</f>
        <v>0</v>
      </c>
      <c r="AH548" s="91">
        <f>AB548-AE548</f>
        <v>216717.12228099999</v>
      </c>
      <c r="AI548" s="91">
        <f>AG548+AH548</f>
        <v>216717.12228099999</v>
      </c>
      <c r="AJ548" s="7" t="s">
        <v>49</v>
      </c>
    </row>
    <row r="549" spans="1:36" outlineLevel="3" x14ac:dyDescent="0.25">
      <c r="A549" s="102" t="s">
        <v>136</v>
      </c>
      <c r="B549" s="10">
        <v>6878.08</v>
      </c>
      <c r="C549" s="10">
        <v>6253.69</v>
      </c>
      <c r="D549" s="10">
        <v>7506.54</v>
      </c>
      <c r="N549" s="10">
        <f>D549</f>
        <v>7506.54</v>
      </c>
      <c r="O549" s="10">
        <f>SUM(B549:M549)</f>
        <v>20638.310000000001</v>
      </c>
      <c r="P549" s="129"/>
      <c r="Q549" s="130">
        <v>7.7100000000000002E-2</v>
      </c>
      <c r="R549" s="90">
        <f>IF(LEFT(AJ549,6)="Direct",N549,0)</f>
        <v>0</v>
      </c>
      <c r="S549" s="91">
        <f>N549-R549</f>
        <v>7506.54</v>
      </c>
      <c r="T549" s="92">
        <f>R549+S549</f>
        <v>7506.54</v>
      </c>
      <c r="U549" s="90">
        <f>IF(LEFT(AJ549,9)="direct-wa", N549,0)</f>
        <v>0</v>
      </c>
      <c r="V549" s="91">
        <f>IF(AJ549="direct-wa",0,N549*Q549)</f>
        <v>578.754234</v>
      </c>
      <c r="W549" s="92">
        <f>U549+V549</f>
        <v>578.754234</v>
      </c>
      <c r="X549" s="90">
        <f>IF(LEFT(AJ549,9)="direct-or",N549,0)</f>
        <v>0</v>
      </c>
      <c r="Y549" s="91">
        <f>S549-V549</f>
        <v>6927.785766</v>
      </c>
      <c r="Z549" s="92">
        <f>X549+Y549</f>
        <v>6927.785766</v>
      </c>
      <c r="AA549" s="90">
        <f>IF(LEFT(AJ549,6)="Direct",O549,0)</f>
        <v>0</v>
      </c>
      <c r="AB549" s="91">
        <f>O549-AA549</f>
        <v>20638.310000000001</v>
      </c>
      <c r="AC549" s="92">
        <f>AA549+AB549</f>
        <v>20638.310000000001</v>
      </c>
      <c r="AD549" s="90">
        <f>IF(LEFT(AJ549,9)="direct-wa", O549,0)</f>
        <v>0</v>
      </c>
      <c r="AE549" s="91">
        <f>IF(AJ549="direct-wa",0,O549*Q549)</f>
        <v>1591.2137010000001</v>
      </c>
      <c r="AF549" s="92">
        <f>AD549+AE549</f>
        <v>1591.2137010000001</v>
      </c>
      <c r="AG549" s="90">
        <f>IF(LEFT(AJ549,9)="direct-or",O549,0)</f>
        <v>0</v>
      </c>
      <c r="AH549" s="91">
        <f>AB549-AE549</f>
        <v>19047.096299000001</v>
      </c>
      <c r="AI549" s="91">
        <f>AG549+AH549</f>
        <v>19047.096299000001</v>
      </c>
      <c r="AJ549" s="7" t="s">
        <v>49</v>
      </c>
    </row>
    <row r="550" spans="1:36" outlineLevel="2" x14ac:dyDescent="0.25">
      <c r="A550" s="102"/>
      <c r="B550" s="108"/>
      <c r="C550" s="108"/>
      <c r="D550" s="108"/>
      <c r="E550" s="101"/>
      <c r="F550" s="101"/>
      <c r="G550" s="101"/>
      <c r="H550" s="101"/>
      <c r="I550" s="101"/>
      <c r="J550" s="101"/>
      <c r="K550" s="101"/>
      <c r="L550" s="101"/>
      <c r="M550" s="101"/>
      <c r="N550" s="108"/>
      <c r="O550" s="108"/>
      <c r="P550" s="129"/>
      <c r="Q550" s="130"/>
      <c r="R550" s="111">
        <f t="shared" ref="R550:Z550" si="656">SUBTOTAL(9,R548:R549)</f>
        <v>0</v>
      </c>
      <c r="S550" s="112">
        <f t="shared" si="656"/>
        <v>92267.439999999988</v>
      </c>
      <c r="T550" s="113">
        <f t="shared" si="656"/>
        <v>92267.439999999988</v>
      </c>
      <c r="U550" s="111">
        <f t="shared" si="656"/>
        <v>0</v>
      </c>
      <c r="V550" s="112">
        <f t="shared" si="656"/>
        <v>7113.8196239999997</v>
      </c>
      <c r="W550" s="113">
        <f t="shared" si="656"/>
        <v>7113.8196239999997</v>
      </c>
      <c r="X550" s="111">
        <f t="shared" si="656"/>
        <v>0</v>
      </c>
      <c r="Y550" s="112">
        <f t="shared" si="656"/>
        <v>85153.620375999992</v>
      </c>
      <c r="Z550" s="113">
        <f t="shared" si="656"/>
        <v>85153.620375999992</v>
      </c>
      <c r="AA550" s="111"/>
      <c r="AB550" s="112"/>
      <c r="AC550" s="113"/>
      <c r="AD550" s="111"/>
      <c r="AE550" s="112"/>
      <c r="AF550" s="113"/>
      <c r="AG550" s="111"/>
      <c r="AH550" s="112"/>
      <c r="AI550" s="112"/>
      <c r="AJ550" s="118" t="s">
        <v>277</v>
      </c>
    </row>
    <row r="551" spans="1:36" outlineLevel="3" x14ac:dyDescent="0.25">
      <c r="A551" s="102" t="s">
        <v>136</v>
      </c>
      <c r="B551" s="10">
        <v>5910.95</v>
      </c>
      <c r="C551" s="10">
        <v>9185.07</v>
      </c>
      <c r="D551" s="10">
        <v>6902.01</v>
      </c>
      <c r="N551" s="10">
        <f>D551</f>
        <v>6902.01</v>
      </c>
      <c r="O551" s="10">
        <f>SUM(B551:M551)</f>
        <v>21998.03</v>
      </c>
      <c r="P551" s="129"/>
      <c r="Q551" s="130">
        <v>0.10979999999999999</v>
      </c>
      <c r="R551" s="90">
        <f>IF(LEFT(AJ551,6)="Direct",N551,0)</f>
        <v>0</v>
      </c>
      <c r="S551" s="91">
        <f>N551-R551</f>
        <v>6902.01</v>
      </c>
      <c r="T551" s="92">
        <f>R551+S551</f>
        <v>6902.01</v>
      </c>
      <c r="U551" s="90">
        <f>IF(LEFT(AJ551,9)="direct-wa", N551,0)</f>
        <v>0</v>
      </c>
      <c r="V551" s="91">
        <f>IF(AJ551="direct-wa",0,N551*Q551)</f>
        <v>757.84069799999997</v>
      </c>
      <c r="W551" s="92">
        <f>U551+V551</f>
        <v>757.84069799999997</v>
      </c>
      <c r="X551" s="90">
        <f>IF(LEFT(AJ551,9)="direct-or",N551,0)</f>
        <v>0</v>
      </c>
      <c r="Y551" s="91">
        <f>S551-V551</f>
        <v>6144.1693020000002</v>
      </c>
      <c r="Z551" s="92">
        <f>X551+Y551</f>
        <v>6144.1693020000002</v>
      </c>
      <c r="AA551" s="90">
        <f>IF(LEFT(AJ551,6)="Direct",O551,0)</f>
        <v>0</v>
      </c>
      <c r="AB551" s="91">
        <f>O551-AA551</f>
        <v>21998.03</v>
      </c>
      <c r="AC551" s="92">
        <f>AA551+AB551</f>
        <v>21998.03</v>
      </c>
      <c r="AD551" s="90">
        <f>IF(LEFT(AJ551,9)="direct-wa", O551,0)</f>
        <v>0</v>
      </c>
      <c r="AE551" s="91">
        <f>IF(AJ551="direct-wa",0,O551*Q551)</f>
        <v>2415.3836939999997</v>
      </c>
      <c r="AF551" s="92">
        <f>AD551+AE551</f>
        <v>2415.3836939999997</v>
      </c>
      <c r="AG551" s="90">
        <f>IF(LEFT(AJ551,9)="direct-or",O551,0)</f>
        <v>0</v>
      </c>
      <c r="AH551" s="91">
        <f>AB551-AE551</f>
        <v>19582.646305999999</v>
      </c>
      <c r="AI551" s="91">
        <f>AG551+AH551</f>
        <v>19582.646305999999</v>
      </c>
      <c r="AJ551" s="7" t="s">
        <v>46</v>
      </c>
    </row>
    <row r="552" spans="1:36" outlineLevel="3" x14ac:dyDescent="0.25">
      <c r="A552" s="102" t="s">
        <v>136</v>
      </c>
      <c r="B552" s="10">
        <v>6398.79</v>
      </c>
      <c r="C552" s="10">
        <v>7648.28</v>
      </c>
      <c r="D552" s="10">
        <v>4080.75</v>
      </c>
      <c r="N552" s="10">
        <f>D552</f>
        <v>4080.75</v>
      </c>
      <c r="O552" s="10">
        <f>SUM(B552:M552)</f>
        <v>18127.82</v>
      </c>
      <c r="P552" s="129"/>
      <c r="Q552" s="130">
        <v>0.10979999999999999</v>
      </c>
      <c r="R552" s="90">
        <f>IF(LEFT(AJ552,6)="Direct",N552,0)</f>
        <v>0</v>
      </c>
      <c r="S552" s="91">
        <f>N552-R552</f>
        <v>4080.75</v>
      </c>
      <c r="T552" s="92">
        <f>R552+S552</f>
        <v>4080.75</v>
      </c>
      <c r="U552" s="90">
        <f>IF(LEFT(AJ552,9)="direct-wa", N552,0)</f>
        <v>0</v>
      </c>
      <c r="V552" s="91">
        <f>IF(AJ552="direct-wa",0,N552*Q552)</f>
        <v>448.06635</v>
      </c>
      <c r="W552" s="92">
        <f>U552+V552</f>
        <v>448.06635</v>
      </c>
      <c r="X552" s="90">
        <f>IF(LEFT(AJ552,9)="direct-or",N552,0)</f>
        <v>0</v>
      </c>
      <c r="Y552" s="91">
        <f>S552-V552</f>
        <v>3632.6836499999999</v>
      </c>
      <c r="Z552" s="92">
        <f>X552+Y552</f>
        <v>3632.6836499999999</v>
      </c>
      <c r="AA552" s="90">
        <f>IF(LEFT(AJ552,6)="Direct",O552,0)</f>
        <v>0</v>
      </c>
      <c r="AB552" s="91">
        <f>O552-AA552</f>
        <v>18127.82</v>
      </c>
      <c r="AC552" s="92">
        <f>AA552+AB552</f>
        <v>18127.82</v>
      </c>
      <c r="AD552" s="90">
        <f>IF(LEFT(AJ552,9)="direct-wa", O552,0)</f>
        <v>0</v>
      </c>
      <c r="AE552" s="91">
        <f>IF(AJ552="direct-wa",0,O552*Q552)</f>
        <v>1990.434636</v>
      </c>
      <c r="AF552" s="92">
        <f>AD552+AE552</f>
        <v>1990.434636</v>
      </c>
      <c r="AG552" s="90">
        <f>IF(LEFT(AJ552,9)="direct-or",O552,0)</f>
        <v>0</v>
      </c>
      <c r="AH552" s="91">
        <f>AB552-AE552</f>
        <v>16137.385364</v>
      </c>
      <c r="AI552" s="91">
        <f>AG552+AH552</f>
        <v>16137.385364</v>
      </c>
      <c r="AJ552" s="7" t="s">
        <v>46</v>
      </c>
    </row>
    <row r="553" spans="1:36" outlineLevel="3" x14ac:dyDescent="0.25">
      <c r="A553" s="102" t="s">
        <v>136</v>
      </c>
      <c r="B553" s="10">
        <v>10395.52</v>
      </c>
      <c r="C553" s="10">
        <v>29480.57</v>
      </c>
      <c r="D553" s="10">
        <v>89779.76</v>
      </c>
      <c r="N553" s="10">
        <f>D553</f>
        <v>89779.76</v>
      </c>
      <c r="O553" s="10">
        <f>SUM(B553:M553)</f>
        <v>129655.84999999999</v>
      </c>
      <c r="P553" s="129"/>
      <c r="Q553" s="130">
        <v>0.10979999999999999</v>
      </c>
      <c r="R553" s="90">
        <f>IF(LEFT(AJ553,6)="Direct",N553,0)</f>
        <v>0</v>
      </c>
      <c r="S553" s="91">
        <f>N553-R553</f>
        <v>89779.76</v>
      </c>
      <c r="T553" s="92">
        <f>R553+S553</f>
        <v>89779.76</v>
      </c>
      <c r="U553" s="90">
        <f>IF(LEFT(AJ553,9)="direct-wa", N553,0)</f>
        <v>0</v>
      </c>
      <c r="V553" s="91">
        <f>IF(AJ553="direct-wa",0,N553*Q553)</f>
        <v>9857.8176479999984</v>
      </c>
      <c r="W553" s="92">
        <f>U553+V553</f>
        <v>9857.8176479999984</v>
      </c>
      <c r="X553" s="90">
        <f>IF(LEFT(AJ553,9)="direct-or",N553,0)</f>
        <v>0</v>
      </c>
      <c r="Y553" s="91">
        <f>S553-V553</f>
        <v>79921.942351999998</v>
      </c>
      <c r="Z553" s="92">
        <f>X553+Y553</f>
        <v>79921.942351999998</v>
      </c>
      <c r="AA553" s="90">
        <f>IF(LEFT(AJ553,6)="Direct",O553,0)</f>
        <v>0</v>
      </c>
      <c r="AB553" s="91">
        <f>O553-AA553</f>
        <v>129655.84999999999</v>
      </c>
      <c r="AC553" s="92">
        <f>AA553+AB553</f>
        <v>129655.84999999999</v>
      </c>
      <c r="AD553" s="90">
        <f>IF(LEFT(AJ553,9)="direct-wa", O553,0)</f>
        <v>0</v>
      </c>
      <c r="AE553" s="91">
        <f>IF(AJ553="direct-wa",0,O553*Q553)</f>
        <v>14236.212329999998</v>
      </c>
      <c r="AF553" s="92">
        <f>AD553+AE553</f>
        <v>14236.212329999998</v>
      </c>
      <c r="AG553" s="90">
        <f>IF(LEFT(AJ553,9)="direct-or",O553,0)</f>
        <v>0</v>
      </c>
      <c r="AH553" s="91">
        <f>AB553-AE553</f>
        <v>115419.63767</v>
      </c>
      <c r="AI553" s="91">
        <f>AG553+AH553</f>
        <v>115419.63767</v>
      </c>
      <c r="AJ553" s="7" t="s">
        <v>46</v>
      </c>
    </row>
    <row r="554" spans="1:36" outlineLevel="3" x14ac:dyDescent="0.25">
      <c r="A554" s="102" t="s">
        <v>136</v>
      </c>
      <c r="B554" s="10">
        <v>-23952.33</v>
      </c>
      <c r="C554" s="10">
        <v>-43419.05</v>
      </c>
      <c r="D554" s="10">
        <v>-104164.24</v>
      </c>
      <c r="N554" s="10">
        <f>D554</f>
        <v>-104164.24</v>
      </c>
      <c r="O554" s="10">
        <f>SUM(B554:M554)</f>
        <v>-171535.62</v>
      </c>
      <c r="P554" s="129"/>
      <c r="Q554" s="130">
        <v>0.10979999999999999</v>
      </c>
      <c r="R554" s="90">
        <f>IF(LEFT(AJ554,6)="Direct",N554,0)</f>
        <v>0</v>
      </c>
      <c r="S554" s="91">
        <f>N554-R554</f>
        <v>-104164.24</v>
      </c>
      <c r="T554" s="92">
        <f>R554+S554</f>
        <v>-104164.24</v>
      </c>
      <c r="U554" s="90">
        <f>IF(LEFT(AJ554,9)="direct-wa", N554,0)</f>
        <v>0</v>
      </c>
      <c r="V554" s="91">
        <f>IF(AJ554="direct-wa",0,N554*Q554)</f>
        <v>-11437.233552</v>
      </c>
      <c r="W554" s="92">
        <f>U554+V554</f>
        <v>-11437.233552</v>
      </c>
      <c r="X554" s="90">
        <f>IF(LEFT(AJ554,9)="direct-or",N554,0)</f>
        <v>0</v>
      </c>
      <c r="Y554" s="91">
        <f>S554-V554</f>
        <v>-92727.006448</v>
      </c>
      <c r="Z554" s="92">
        <f>X554+Y554</f>
        <v>-92727.006448</v>
      </c>
      <c r="AA554" s="90">
        <f>IF(LEFT(AJ554,6)="Direct",O554,0)</f>
        <v>0</v>
      </c>
      <c r="AB554" s="91">
        <f>O554-AA554</f>
        <v>-171535.62</v>
      </c>
      <c r="AC554" s="92">
        <f>AA554+AB554</f>
        <v>-171535.62</v>
      </c>
      <c r="AD554" s="90">
        <f>IF(LEFT(AJ554,9)="direct-wa", O554,0)</f>
        <v>0</v>
      </c>
      <c r="AE554" s="91">
        <f>IF(AJ554="direct-wa",0,O554*Q554)</f>
        <v>-18834.611075999997</v>
      </c>
      <c r="AF554" s="92">
        <f>AD554+AE554</f>
        <v>-18834.611075999997</v>
      </c>
      <c r="AG554" s="90">
        <f>IF(LEFT(AJ554,9)="direct-or",O554,0)</f>
        <v>0</v>
      </c>
      <c r="AH554" s="91">
        <f>AB554-AE554</f>
        <v>-152701.00892399999</v>
      </c>
      <c r="AI554" s="91">
        <f>AG554+AH554</f>
        <v>-152701.00892399999</v>
      </c>
      <c r="AJ554" s="7" t="s">
        <v>46</v>
      </c>
    </row>
    <row r="555" spans="1:36" outlineLevel="3" x14ac:dyDescent="0.25">
      <c r="A555" s="102" t="s">
        <v>136</v>
      </c>
      <c r="D555" s="10">
        <v>473.37</v>
      </c>
      <c r="N555" s="10">
        <f>D555</f>
        <v>473.37</v>
      </c>
      <c r="O555" s="10">
        <f>SUM(B555:M555)</f>
        <v>473.37</v>
      </c>
      <c r="P555" s="129"/>
      <c r="Q555" s="130">
        <v>0.10979999999999999</v>
      </c>
      <c r="R555" s="90">
        <f>IF(LEFT(AJ555,6)="Direct",N555,0)</f>
        <v>0</v>
      </c>
      <c r="S555" s="91">
        <f>N555-R555</f>
        <v>473.37</v>
      </c>
      <c r="T555" s="92">
        <f>R555+S555</f>
        <v>473.37</v>
      </c>
      <c r="U555" s="90">
        <f>IF(LEFT(AJ555,9)="direct-wa", N555,0)</f>
        <v>0</v>
      </c>
      <c r="V555" s="91">
        <f>IF(AJ555="direct-wa",0,N555*Q555)</f>
        <v>51.976025999999997</v>
      </c>
      <c r="W555" s="92">
        <f>U555+V555</f>
        <v>51.976025999999997</v>
      </c>
      <c r="X555" s="90">
        <f>IF(LEFT(AJ555,9)="direct-or",N555,0)</f>
        <v>0</v>
      </c>
      <c r="Y555" s="91">
        <f>S555-V555</f>
        <v>421.39397400000001</v>
      </c>
      <c r="Z555" s="92">
        <f>X555+Y555</f>
        <v>421.39397400000001</v>
      </c>
      <c r="AA555" s="90">
        <f>IF(LEFT(AJ555,6)="Direct",O555,0)</f>
        <v>0</v>
      </c>
      <c r="AB555" s="91">
        <f>O555-AA555</f>
        <v>473.37</v>
      </c>
      <c r="AC555" s="92">
        <f>AA555+AB555</f>
        <v>473.37</v>
      </c>
      <c r="AD555" s="90">
        <f>IF(LEFT(AJ555,9)="direct-wa", O555,0)</f>
        <v>0</v>
      </c>
      <c r="AE555" s="91">
        <f>IF(AJ555="direct-wa",0,O555*Q555)</f>
        <v>51.976025999999997</v>
      </c>
      <c r="AF555" s="92">
        <f>AD555+AE555</f>
        <v>51.976025999999997</v>
      </c>
      <c r="AG555" s="90">
        <f>IF(LEFT(AJ555,9)="direct-or",O555,0)</f>
        <v>0</v>
      </c>
      <c r="AH555" s="91">
        <f>AB555-AE555</f>
        <v>421.39397400000001</v>
      </c>
      <c r="AI555" s="91">
        <f>AG555+AH555</f>
        <v>421.39397400000001</v>
      </c>
      <c r="AJ555" s="7" t="s">
        <v>46</v>
      </c>
    </row>
    <row r="556" spans="1:36" outlineLevel="2" x14ac:dyDescent="0.25">
      <c r="A556" s="102"/>
      <c r="B556" s="108"/>
      <c r="C556" s="108"/>
      <c r="D556" s="108"/>
      <c r="E556" s="101"/>
      <c r="F556" s="101"/>
      <c r="G556" s="101"/>
      <c r="H556" s="101"/>
      <c r="I556" s="101"/>
      <c r="J556" s="101"/>
      <c r="K556" s="101"/>
      <c r="L556" s="101"/>
      <c r="M556" s="101"/>
      <c r="N556" s="108"/>
      <c r="O556" s="108"/>
      <c r="P556" s="129"/>
      <c r="Q556" s="130"/>
      <c r="R556" s="111">
        <f t="shared" ref="R556:Z556" si="657">SUBTOTAL(9,R551:R555)</f>
        <v>0</v>
      </c>
      <c r="S556" s="112">
        <f t="shared" si="657"/>
        <v>-2928.3500000000158</v>
      </c>
      <c r="T556" s="113">
        <f t="shared" si="657"/>
        <v>-2928.3500000000158</v>
      </c>
      <c r="U556" s="111">
        <f t="shared" si="657"/>
        <v>0</v>
      </c>
      <c r="V556" s="112">
        <f t="shared" si="657"/>
        <v>-321.53283000000221</v>
      </c>
      <c r="W556" s="113">
        <f t="shared" si="657"/>
        <v>-321.53283000000221</v>
      </c>
      <c r="X556" s="111">
        <f t="shared" si="657"/>
        <v>0</v>
      </c>
      <c r="Y556" s="112">
        <f t="shared" si="657"/>
        <v>-2606.8171700000007</v>
      </c>
      <c r="Z556" s="113">
        <f t="shared" si="657"/>
        <v>-2606.8171700000007</v>
      </c>
      <c r="AA556" s="111"/>
      <c r="AB556" s="112"/>
      <c r="AC556" s="113"/>
      <c r="AD556" s="111"/>
      <c r="AE556" s="112"/>
      <c r="AF556" s="113"/>
      <c r="AG556" s="111"/>
      <c r="AH556" s="112"/>
      <c r="AI556" s="112"/>
      <c r="AJ556" s="118" t="s">
        <v>284</v>
      </c>
    </row>
    <row r="557" spans="1:36" outlineLevel="3" x14ac:dyDescent="0.25">
      <c r="A557" s="102" t="s">
        <v>136</v>
      </c>
      <c r="B557" s="10">
        <v>7741.63</v>
      </c>
      <c r="N557" s="10">
        <f t="shared" ref="N557:N565" si="658">D557</f>
        <v>0</v>
      </c>
      <c r="O557" s="10">
        <f t="shared" ref="O557:O565" si="659">SUM(B557:M557)</f>
        <v>7741.63</v>
      </c>
      <c r="P557" s="129"/>
      <c r="Q557" s="130">
        <v>0</v>
      </c>
      <c r="R557" s="90">
        <f t="shared" ref="R557:R565" si="660">IF(LEFT(AJ557,6)="Direct",N557,0)</f>
        <v>0</v>
      </c>
      <c r="S557" s="91">
        <f t="shared" ref="S557:S565" si="661">N557-R557</f>
        <v>0</v>
      </c>
      <c r="T557" s="92">
        <f t="shared" ref="T557:T565" si="662">R557+S557</f>
        <v>0</v>
      </c>
      <c r="U557" s="90">
        <f t="shared" ref="U557:U565" si="663">IF(LEFT(AJ557,9)="direct-wa", N557,0)</f>
        <v>0</v>
      </c>
      <c r="V557" s="91">
        <f t="shared" ref="V557:V565" si="664">IF(AJ557="direct-wa",0,N557*Q557)</f>
        <v>0</v>
      </c>
      <c r="W557" s="92">
        <f t="shared" ref="W557:W565" si="665">U557+V557</f>
        <v>0</v>
      </c>
      <c r="X557" s="90">
        <f t="shared" ref="X557:X565" si="666">IF(LEFT(AJ557,9)="direct-or",N557,0)</f>
        <v>0</v>
      </c>
      <c r="Y557" s="91">
        <f t="shared" ref="Y557:Y565" si="667">S557-V557</f>
        <v>0</v>
      </c>
      <c r="Z557" s="92">
        <f t="shared" ref="Z557:Z565" si="668">X557+Y557</f>
        <v>0</v>
      </c>
      <c r="AA557" s="90">
        <f t="shared" ref="AA557:AA565" si="669">IF(LEFT(AJ557,6)="Direct",O557,0)</f>
        <v>7741.63</v>
      </c>
      <c r="AB557" s="91">
        <f t="shared" ref="AB557:AB565" si="670">O557-AA557</f>
        <v>0</v>
      </c>
      <c r="AC557" s="92">
        <f t="shared" ref="AC557:AC565" si="671">AA557+AB557</f>
        <v>7741.63</v>
      </c>
      <c r="AD557" s="90">
        <f t="shared" ref="AD557:AD565" si="672">IF(LEFT(AJ557,9)="direct-wa", O557,0)</f>
        <v>0</v>
      </c>
      <c r="AE557" s="91">
        <f t="shared" ref="AE557:AE565" si="673">IF(AJ557="direct-wa",0,O557*Q557)</f>
        <v>0</v>
      </c>
      <c r="AF557" s="92">
        <f t="shared" ref="AF557:AF565" si="674">AD557+AE557</f>
        <v>0</v>
      </c>
      <c r="AG557" s="90">
        <f t="shared" ref="AG557:AG565" si="675">IF(LEFT(AJ557,9)="direct-or",O557,0)</f>
        <v>7741.63</v>
      </c>
      <c r="AH557" s="91">
        <f t="shared" ref="AH557:AH565" si="676">AB557-AE557</f>
        <v>0</v>
      </c>
      <c r="AI557" s="91">
        <f t="shared" ref="AI557:AI565" si="677">AG557+AH557</f>
        <v>7741.63</v>
      </c>
      <c r="AJ557" s="7" t="s">
        <v>67</v>
      </c>
    </row>
    <row r="558" spans="1:36" outlineLevel="3" x14ac:dyDescent="0.25">
      <c r="A558" s="102" t="s">
        <v>136</v>
      </c>
      <c r="B558" s="10">
        <v>13951.28</v>
      </c>
      <c r="C558" s="10">
        <v>9609.32</v>
      </c>
      <c r="D558" s="10">
        <v>6387.41</v>
      </c>
      <c r="N558" s="10">
        <f t="shared" si="658"/>
        <v>6387.41</v>
      </c>
      <c r="O558" s="10">
        <f t="shared" si="659"/>
        <v>29948.01</v>
      </c>
      <c r="P558" s="129"/>
      <c r="Q558" s="130">
        <v>0</v>
      </c>
      <c r="R558" s="90">
        <f t="shared" si="660"/>
        <v>6387.41</v>
      </c>
      <c r="S558" s="91">
        <f t="shared" si="661"/>
        <v>0</v>
      </c>
      <c r="T558" s="92">
        <f t="shared" si="662"/>
        <v>6387.41</v>
      </c>
      <c r="U558" s="90">
        <f t="shared" si="663"/>
        <v>0</v>
      </c>
      <c r="V558" s="91">
        <f t="shared" si="664"/>
        <v>0</v>
      </c>
      <c r="W558" s="92">
        <f t="shared" si="665"/>
        <v>0</v>
      </c>
      <c r="X558" s="90">
        <f t="shared" si="666"/>
        <v>6387.41</v>
      </c>
      <c r="Y558" s="91">
        <f t="shared" si="667"/>
        <v>0</v>
      </c>
      <c r="Z558" s="92">
        <f t="shared" si="668"/>
        <v>6387.41</v>
      </c>
      <c r="AA558" s="90">
        <f t="shared" si="669"/>
        <v>29948.01</v>
      </c>
      <c r="AB558" s="91">
        <f t="shared" si="670"/>
        <v>0</v>
      </c>
      <c r="AC558" s="92">
        <f t="shared" si="671"/>
        <v>29948.01</v>
      </c>
      <c r="AD558" s="90">
        <f t="shared" si="672"/>
        <v>0</v>
      </c>
      <c r="AE558" s="91">
        <f t="shared" si="673"/>
        <v>0</v>
      </c>
      <c r="AF558" s="92">
        <f t="shared" si="674"/>
        <v>0</v>
      </c>
      <c r="AG558" s="90">
        <f t="shared" si="675"/>
        <v>29948.01</v>
      </c>
      <c r="AH558" s="91">
        <f t="shared" si="676"/>
        <v>0</v>
      </c>
      <c r="AI558" s="91">
        <f t="shared" si="677"/>
        <v>29948.01</v>
      </c>
      <c r="AJ558" s="7" t="s">
        <v>61</v>
      </c>
    </row>
    <row r="559" spans="1:36" outlineLevel="3" x14ac:dyDescent="0.25">
      <c r="A559" s="102" t="s">
        <v>136</v>
      </c>
      <c r="B559" s="10">
        <v>34183.39</v>
      </c>
      <c r="C559" s="10">
        <v>81756.02</v>
      </c>
      <c r="D559" s="10">
        <v>84062.78</v>
      </c>
      <c r="N559" s="10">
        <f t="shared" si="658"/>
        <v>84062.78</v>
      </c>
      <c r="O559" s="10">
        <f t="shared" si="659"/>
        <v>200002.19</v>
      </c>
      <c r="P559" s="129"/>
      <c r="Q559" s="130">
        <v>0</v>
      </c>
      <c r="R559" s="90">
        <f t="shared" si="660"/>
        <v>84062.78</v>
      </c>
      <c r="S559" s="91">
        <f t="shared" si="661"/>
        <v>0</v>
      </c>
      <c r="T559" s="92">
        <f t="shared" si="662"/>
        <v>84062.78</v>
      </c>
      <c r="U559" s="90">
        <f t="shared" si="663"/>
        <v>0</v>
      </c>
      <c r="V559" s="91">
        <f t="shared" si="664"/>
        <v>0</v>
      </c>
      <c r="W559" s="92">
        <f t="shared" si="665"/>
        <v>0</v>
      </c>
      <c r="X559" s="90">
        <f t="shared" si="666"/>
        <v>84062.78</v>
      </c>
      <c r="Y559" s="91">
        <f t="shared" si="667"/>
        <v>0</v>
      </c>
      <c r="Z559" s="92">
        <f t="shared" si="668"/>
        <v>84062.78</v>
      </c>
      <c r="AA559" s="90">
        <f t="shared" si="669"/>
        <v>200002.19</v>
      </c>
      <c r="AB559" s="91">
        <f t="shared" si="670"/>
        <v>0</v>
      </c>
      <c r="AC559" s="92">
        <f t="shared" si="671"/>
        <v>200002.19</v>
      </c>
      <c r="AD559" s="90">
        <f t="shared" si="672"/>
        <v>0</v>
      </c>
      <c r="AE559" s="91">
        <f t="shared" si="673"/>
        <v>0</v>
      </c>
      <c r="AF559" s="92">
        <f t="shared" si="674"/>
        <v>0</v>
      </c>
      <c r="AG559" s="90">
        <f t="shared" si="675"/>
        <v>200002.19</v>
      </c>
      <c r="AH559" s="91">
        <f t="shared" si="676"/>
        <v>0</v>
      </c>
      <c r="AI559" s="91">
        <f t="shared" si="677"/>
        <v>200002.19</v>
      </c>
      <c r="AJ559" s="7" t="s">
        <v>61</v>
      </c>
    </row>
    <row r="560" spans="1:36" outlineLevel="3" x14ac:dyDescent="0.25">
      <c r="A560" s="102" t="s">
        <v>136</v>
      </c>
      <c r="B560" s="10">
        <v>7600</v>
      </c>
      <c r="C560" s="10">
        <v>11775</v>
      </c>
      <c r="D560" s="10">
        <v>12000</v>
      </c>
      <c r="N560" s="10">
        <f t="shared" si="658"/>
        <v>12000</v>
      </c>
      <c r="O560" s="10">
        <f t="shared" si="659"/>
        <v>31375</v>
      </c>
      <c r="P560" s="129"/>
      <c r="Q560" s="130">
        <v>0</v>
      </c>
      <c r="R560" s="90">
        <f t="shared" si="660"/>
        <v>12000</v>
      </c>
      <c r="S560" s="91">
        <f t="shared" si="661"/>
        <v>0</v>
      </c>
      <c r="T560" s="92">
        <f t="shared" si="662"/>
        <v>12000</v>
      </c>
      <c r="U560" s="90">
        <f t="shared" si="663"/>
        <v>0</v>
      </c>
      <c r="V560" s="91">
        <f t="shared" si="664"/>
        <v>0</v>
      </c>
      <c r="W560" s="92">
        <f t="shared" si="665"/>
        <v>0</v>
      </c>
      <c r="X560" s="90">
        <f t="shared" si="666"/>
        <v>12000</v>
      </c>
      <c r="Y560" s="91">
        <f t="shared" si="667"/>
        <v>0</v>
      </c>
      <c r="Z560" s="92">
        <f t="shared" si="668"/>
        <v>12000</v>
      </c>
      <c r="AA560" s="90">
        <f t="shared" si="669"/>
        <v>31375</v>
      </c>
      <c r="AB560" s="91">
        <f t="shared" si="670"/>
        <v>0</v>
      </c>
      <c r="AC560" s="92">
        <f t="shared" si="671"/>
        <v>31375</v>
      </c>
      <c r="AD560" s="90">
        <f t="shared" si="672"/>
        <v>0</v>
      </c>
      <c r="AE560" s="91">
        <f t="shared" si="673"/>
        <v>0</v>
      </c>
      <c r="AF560" s="92">
        <f t="shared" si="674"/>
        <v>0</v>
      </c>
      <c r="AG560" s="90">
        <f t="shared" si="675"/>
        <v>31375</v>
      </c>
      <c r="AH560" s="91">
        <f t="shared" si="676"/>
        <v>0</v>
      </c>
      <c r="AI560" s="91">
        <f t="shared" si="677"/>
        <v>31375</v>
      </c>
      <c r="AJ560" s="7" t="s">
        <v>61</v>
      </c>
    </row>
    <row r="561" spans="1:36" outlineLevel="3" x14ac:dyDescent="0.25">
      <c r="A561" s="102" t="s">
        <v>136</v>
      </c>
      <c r="B561" s="10">
        <v>9000</v>
      </c>
      <c r="C561" s="10">
        <v>11650.76</v>
      </c>
      <c r="D561" s="10">
        <v>13587.1</v>
      </c>
      <c r="N561" s="10">
        <f t="shared" si="658"/>
        <v>13587.1</v>
      </c>
      <c r="O561" s="10">
        <f t="shared" si="659"/>
        <v>34237.86</v>
      </c>
      <c r="P561" s="129"/>
      <c r="Q561" s="130">
        <v>0</v>
      </c>
      <c r="R561" s="90">
        <f t="shared" si="660"/>
        <v>13587.1</v>
      </c>
      <c r="S561" s="91">
        <f t="shared" si="661"/>
        <v>0</v>
      </c>
      <c r="T561" s="92">
        <f t="shared" si="662"/>
        <v>13587.1</v>
      </c>
      <c r="U561" s="90">
        <f t="shared" si="663"/>
        <v>0</v>
      </c>
      <c r="V561" s="91">
        <f t="shared" si="664"/>
        <v>0</v>
      </c>
      <c r="W561" s="92">
        <f t="shared" si="665"/>
        <v>0</v>
      </c>
      <c r="X561" s="90">
        <f t="shared" si="666"/>
        <v>13587.1</v>
      </c>
      <c r="Y561" s="91">
        <f t="shared" si="667"/>
        <v>0</v>
      </c>
      <c r="Z561" s="92">
        <f t="shared" si="668"/>
        <v>13587.1</v>
      </c>
      <c r="AA561" s="90">
        <f t="shared" si="669"/>
        <v>34237.86</v>
      </c>
      <c r="AB561" s="91">
        <f t="shared" si="670"/>
        <v>0</v>
      </c>
      <c r="AC561" s="92">
        <f t="shared" si="671"/>
        <v>34237.86</v>
      </c>
      <c r="AD561" s="90">
        <f t="shared" si="672"/>
        <v>0</v>
      </c>
      <c r="AE561" s="91">
        <f t="shared" si="673"/>
        <v>0</v>
      </c>
      <c r="AF561" s="92">
        <f t="shared" si="674"/>
        <v>0</v>
      </c>
      <c r="AG561" s="90">
        <f t="shared" si="675"/>
        <v>34237.86</v>
      </c>
      <c r="AH561" s="91">
        <f t="shared" si="676"/>
        <v>0</v>
      </c>
      <c r="AI561" s="91">
        <f t="shared" si="677"/>
        <v>34237.86</v>
      </c>
      <c r="AJ561" s="7" t="s">
        <v>61</v>
      </c>
    </row>
    <row r="562" spans="1:36" outlineLevel="3" x14ac:dyDescent="0.25">
      <c r="A562" s="102" t="s">
        <v>136</v>
      </c>
      <c r="B562" s="10">
        <v>7100</v>
      </c>
      <c r="C562" s="10">
        <v>12750</v>
      </c>
      <c r="D562" s="10">
        <v>12398</v>
      </c>
      <c r="N562" s="10">
        <f t="shared" si="658"/>
        <v>12398</v>
      </c>
      <c r="O562" s="10">
        <f t="shared" si="659"/>
        <v>32248</v>
      </c>
      <c r="P562" s="129"/>
      <c r="Q562" s="130">
        <v>0</v>
      </c>
      <c r="R562" s="90">
        <f t="shared" si="660"/>
        <v>12398</v>
      </c>
      <c r="S562" s="91">
        <f t="shared" si="661"/>
        <v>0</v>
      </c>
      <c r="T562" s="92">
        <f t="shared" si="662"/>
        <v>12398</v>
      </c>
      <c r="U562" s="90">
        <f t="shared" si="663"/>
        <v>0</v>
      </c>
      <c r="V562" s="91">
        <f t="shared" si="664"/>
        <v>0</v>
      </c>
      <c r="W562" s="92">
        <f t="shared" si="665"/>
        <v>0</v>
      </c>
      <c r="X562" s="90">
        <f t="shared" si="666"/>
        <v>12398</v>
      </c>
      <c r="Y562" s="91">
        <f t="shared" si="667"/>
        <v>0</v>
      </c>
      <c r="Z562" s="92">
        <f t="shared" si="668"/>
        <v>12398</v>
      </c>
      <c r="AA562" s="90">
        <f t="shared" si="669"/>
        <v>32248</v>
      </c>
      <c r="AB562" s="91">
        <f t="shared" si="670"/>
        <v>0</v>
      </c>
      <c r="AC562" s="92">
        <f t="shared" si="671"/>
        <v>32248</v>
      </c>
      <c r="AD562" s="90">
        <f t="shared" si="672"/>
        <v>0</v>
      </c>
      <c r="AE562" s="91">
        <f t="shared" si="673"/>
        <v>0</v>
      </c>
      <c r="AF562" s="92">
        <f t="shared" si="674"/>
        <v>0</v>
      </c>
      <c r="AG562" s="90">
        <f t="shared" si="675"/>
        <v>32248</v>
      </c>
      <c r="AH562" s="91">
        <f t="shared" si="676"/>
        <v>0</v>
      </c>
      <c r="AI562" s="91">
        <f t="shared" si="677"/>
        <v>32248</v>
      </c>
      <c r="AJ562" s="7" t="s">
        <v>61</v>
      </c>
    </row>
    <row r="563" spans="1:36" outlineLevel="3" x14ac:dyDescent="0.25">
      <c r="A563" s="102" t="s">
        <v>136</v>
      </c>
      <c r="B563" s="10">
        <v>-209683.63</v>
      </c>
      <c r="C563" s="10">
        <v>-142368.29999999999</v>
      </c>
      <c r="D563" s="10">
        <v>-145977.62</v>
      </c>
      <c r="N563" s="10">
        <f t="shared" si="658"/>
        <v>-145977.62</v>
      </c>
      <c r="O563" s="10">
        <f t="shared" si="659"/>
        <v>-498029.55</v>
      </c>
      <c r="P563" s="129"/>
      <c r="Q563" s="130">
        <v>0</v>
      </c>
      <c r="R563" s="90">
        <f t="shared" si="660"/>
        <v>-145977.62</v>
      </c>
      <c r="S563" s="91">
        <f t="shared" si="661"/>
        <v>0</v>
      </c>
      <c r="T563" s="92">
        <f t="shared" si="662"/>
        <v>-145977.62</v>
      </c>
      <c r="U563" s="90">
        <f t="shared" si="663"/>
        <v>0</v>
      </c>
      <c r="V563" s="91">
        <f t="shared" si="664"/>
        <v>0</v>
      </c>
      <c r="W563" s="92">
        <f t="shared" si="665"/>
        <v>0</v>
      </c>
      <c r="X563" s="90">
        <f t="shared" si="666"/>
        <v>-145977.62</v>
      </c>
      <c r="Y563" s="91">
        <f t="shared" si="667"/>
        <v>0</v>
      </c>
      <c r="Z563" s="92">
        <f t="shared" si="668"/>
        <v>-145977.62</v>
      </c>
      <c r="AA563" s="90">
        <f t="shared" si="669"/>
        <v>-498029.55</v>
      </c>
      <c r="AB563" s="91">
        <f t="shared" si="670"/>
        <v>0</v>
      </c>
      <c r="AC563" s="92">
        <f t="shared" si="671"/>
        <v>-498029.55</v>
      </c>
      <c r="AD563" s="90">
        <f t="shared" si="672"/>
        <v>0</v>
      </c>
      <c r="AE563" s="91">
        <f t="shared" si="673"/>
        <v>0</v>
      </c>
      <c r="AF563" s="92">
        <f t="shared" si="674"/>
        <v>0</v>
      </c>
      <c r="AG563" s="90">
        <f t="shared" si="675"/>
        <v>-498029.55</v>
      </c>
      <c r="AH563" s="91">
        <f t="shared" si="676"/>
        <v>0</v>
      </c>
      <c r="AI563" s="91">
        <f t="shared" si="677"/>
        <v>-498029.55</v>
      </c>
      <c r="AJ563" s="7" t="s">
        <v>61</v>
      </c>
    </row>
    <row r="564" spans="1:36" outlineLevel="3" x14ac:dyDescent="0.25">
      <c r="A564" s="102" t="s">
        <v>136</v>
      </c>
      <c r="B564" s="10">
        <v>6589.26</v>
      </c>
      <c r="D564" s="10">
        <v>8920.59</v>
      </c>
      <c r="N564" s="10">
        <f t="shared" si="658"/>
        <v>8920.59</v>
      </c>
      <c r="O564" s="10">
        <f t="shared" si="659"/>
        <v>15509.85</v>
      </c>
      <c r="P564" s="129"/>
      <c r="Q564" s="130">
        <v>0</v>
      </c>
      <c r="R564" s="90">
        <f t="shared" si="660"/>
        <v>8920.59</v>
      </c>
      <c r="S564" s="91">
        <f t="shared" si="661"/>
        <v>0</v>
      </c>
      <c r="T564" s="92">
        <f t="shared" si="662"/>
        <v>8920.59</v>
      </c>
      <c r="U564" s="90">
        <f t="shared" si="663"/>
        <v>0</v>
      </c>
      <c r="V564" s="91">
        <f t="shared" si="664"/>
        <v>0</v>
      </c>
      <c r="W564" s="92">
        <f t="shared" si="665"/>
        <v>0</v>
      </c>
      <c r="X564" s="90">
        <f t="shared" si="666"/>
        <v>8920.59</v>
      </c>
      <c r="Y564" s="91">
        <f t="shared" si="667"/>
        <v>0</v>
      </c>
      <c r="Z564" s="92">
        <f t="shared" si="668"/>
        <v>8920.59</v>
      </c>
      <c r="AA564" s="90">
        <f t="shared" si="669"/>
        <v>15509.85</v>
      </c>
      <c r="AB564" s="91">
        <f t="shared" si="670"/>
        <v>0</v>
      </c>
      <c r="AC564" s="92">
        <f t="shared" si="671"/>
        <v>15509.85</v>
      </c>
      <c r="AD564" s="90">
        <f t="shared" si="672"/>
        <v>0</v>
      </c>
      <c r="AE564" s="91">
        <f t="shared" si="673"/>
        <v>0</v>
      </c>
      <c r="AF564" s="92">
        <f t="shared" si="674"/>
        <v>0</v>
      </c>
      <c r="AG564" s="90">
        <f t="shared" si="675"/>
        <v>15509.85</v>
      </c>
      <c r="AH564" s="91">
        <f t="shared" si="676"/>
        <v>0</v>
      </c>
      <c r="AI564" s="91">
        <f t="shared" si="677"/>
        <v>15509.85</v>
      </c>
      <c r="AJ564" s="7" t="s">
        <v>61</v>
      </c>
    </row>
    <row r="565" spans="1:36" outlineLevel="3" x14ac:dyDescent="0.25">
      <c r="A565" s="102" t="s">
        <v>136</v>
      </c>
      <c r="B565" s="10">
        <v>130000</v>
      </c>
      <c r="N565" s="10">
        <f t="shared" si="658"/>
        <v>0</v>
      </c>
      <c r="O565" s="10">
        <f t="shared" si="659"/>
        <v>130000</v>
      </c>
      <c r="P565" s="129"/>
      <c r="Q565" s="130">
        <v>0</v>
      </c>
      <c r="R565" s="90">
        <f t="shared" si="660"/>
        <v>0</v>
      </c>
      <c r="S565" s="91">
        <f t="shared" si="661"/>
        <v>0</v>
      </c>
      <c r="T565" s="92">
        <f t="shared" si="662"/>
        <v>0</v>
      </c>
      <c r="U565" s="90">
        <f t="shared" si="663"/>
        <v>0</v>
      </c>
      <c r="V565" s="91">
        <f t="shared" si="664"/>
        <v>0</v>
      </c>
      <c r="W565" s="92">
        <f t="shared" si="665"/>
        <v>0</v>
      </c>
      <c r="X565" s="90">
        <f t="shared" si="666"/>
        <v>0</v>
      </c>
      <c r="Y565" s="91">
        <f t="shared" si="667"/>
        <v>0</v>
      </c>
      <c r="Z565" s="92">
        <f t="shared" si="668"/>
        <v>0</v>
      </c>
      <c r="AA565" s="90">
        <f t="shared" si="669"/>
        <v>130000</v>
      </c>
      <c r="AB565" s="91">
        <f t="shared" si="670"/>
        <v>0</v>
      </c>
      <c r="AC565" s="92">
        <f t="shared" si="671"/>
        <v>130000</v>
      </c>
      <c r="AD565" s="90">
        <f t="shared" si="672"/>
        <v>0</v>
      </c>
      <c r="AE565" s="91">
        <f t="shared" si="673"/>
        <v>0</v>
      </c>
      <c r="AF565" s="92">
        <f t="shared" si="674"/>
        <v>0</v>
      </c>
      <c r="AG565" s="90">
        <f t="shared" si="675"/>
        <v>130000</v>
      </c>
      <c r="AH565" s="91">
        <f t="shared" si="676"/>
        <v>0</v>
      </c>
      <c r="AI565" s="91">
        <f t="shared" si="677"/>
        <v>130000</v>
      </c>
      <c r="AJ565" s="7" t="s">
        <v>61</v>
      </c>
    </row>
    <row r="566" spans="1:36" outlineLevel="2" x14ac:dyDescent="0.25">
      <c r="A566" s="102"/>
      <c r="B566" s="108"/>
      <c r="C566" s="108"/>
      <c r="D566" s="108"/>
      <c r="E566" s="101"/>
      <c r="F566" s="101"/>
      <c r="G566" s="101"/>
      <c r="H566" s="101"/>
      <c r="I566" s="101"/>
      <c r="J566" s="101"/>
      <c r="K566" s="101"/>
      <c r="L566" s="101"/>
      <c r="M566" s="101"/>
      <c r="N566" s="108"/>
      <c r="O566" s="108"/>
      <c r="P566" s="129"/>
      <c r="Q566" s="130"/>
      <c r="R566" s="111">
        <f t="shared" ref="R566:Z566" si="678">SUBTOTAL(9,R557:R565)</f>
        <v>-8621.739999999987</v>
      </c>
      <c r="S566" s="112">
        <f t="shared" si="678"/>
        <v>0</v>
      </c>
      <c r="T566" s="113">
        <f t="shared" si="678"/>
        <v>-8621.739999999987</v>
      </c>
      <c r="U566" s="111">
        <f t="shared" si="678"/>
        <v>0</v>
      </c>
      <c r="V566" s="112">
        <f t="shared" si="678"/>
        <v>0</v>
      </c>
      <c r="W566" s="113">
        <f t="shared" si="678"/>
        <v>0</v>
      </c>
      <c r="X566" s="111">
        <f t="shared" si="678"/>
        <v>-8621.739999999987</v>
      </c>
      <c r="Y566" s="112">
        <f t="shared" si="678"/>
        <v>0</v>
      </c>
      <c r="Z566" s="113">
        <f t="shared" si="678"/>
        <v>-8621.739999999987</v>
      </c>
      <c r="AA566" s="111"/>
      <c r="AB566" s="112"/>
      <c r="AC566" s="113"/>
      <c r="AD566" s="111"/>
      <c r="AE566" s="112"/>
      <c r="AF566" s="113"/>
      <c r="AG566" s="111"/>
      <c r="AH566" s="112"/>
      <c r="AI566" s="112"/>
      <c r="AJ566" s="118" t="s">
        <v>276</v>
      </c>
    </row>
    <row r="567" spans="1:36" outlineLevel="3" x14ac:dyDescent="0.25">
      <c r="A567" s="102" t="s">
        <v>136</v>
      </c>
      <c r="B567" s="10">
        <v>5890.07</v>
      </c>
      <c r="C567" s="10">
        <v>4348.2299999999996</v>
      </c>
      <c r="D567" s="10">
        <v>1885.64</v>
      </c>
      <c r="N567" s="10">
        <f>D567</f>
        <v>1885.64</v>
      </c>
      <c r="O567" s="10">
        <f>SUM(B567:M567)</f>
        <v>12123.939999999999</v>
      </c>
      <c r="P567" s="129"/>
      <c r="Q567" s="130">
        <v>1</v>
      </c>
      <c r="R567" s="90">
        <f>IF(LEFT(AJ567,6)="Direct",N567,0)</f>
        <v>1885.64</v>
      </c>
      <c r="S567" s="91">
        <f>N567-R567</f>
        <v>0</v>
      </c>
      <c r="T567" s="92">
        <f>R567+S567</f>
        <v>1885.64</v>
      </c>
      <c r="U567" s="90">
        <f>IF(LEFT(AJ567,9)="direct-wa", N567,0)</f>
        <v>1885.64</v>
      </c>
      <c r="V567" s="91">
        <f>IF(AJ567="direct-wa",0,N567*Q567)</f>
        <v>0</v>
      </c>
      <c r="W567" s="92">
        <f>U567+V567</f>
        <v>1885.64</v>
      </c>
      <c r="X567" s="90">
        <f>IF(LEFT(AJ567,9)="direct-or",N567,0)</f>
        <v>0</v>
      </c>
      <c r="Y567" s="91">
        <f>S567-V567</f>
        <v>0</v>
      </c>
      <c r="Z567" s="92">
        <f>X567+Y567</f>
        <v>0</v>
      </c>
      <c r="AA567" s="90">
        <f>IF(LEFT(AJ567,6)="Direct",O567,0)</f>
        <v>12123.939999999999</v>
      </c>
      <c r="AB567" s="91">
        <f>O567-AA567</f>
        <v>0</v>
      </c>
      <c r="AC567" s="92">
        <f>AA567+AB567</f>
        <v>12123.939999999999</v>
      </c>
      <c r="AD567" s="90">
        <f>IF(LEFT(AJ567,9)="direct-wa", O567,0)</f>
        <v>12123.939999999999</v>
      </c>
      <c r="AE567" s="91">
        <f>IF(AJ567="direct-wa",0,O567*Q567)</f>
        <v>0</v>
      </c>
      <c r="AF567" s="92">
        <f>AD567+AE567</f>
        <v>12123.939999999999</v>
      </c>
      <c r="AG567" s="90">
        <f>IF(LEFT(AJ567,9)="direct-or",O567,0)</f>
        <v>0</v>
      </c>
      <c r="AH567" s="91">
        <f>AB567-AE567</f>
        <v>0</v>
      </c>
      <c r="AI567" s="91">
        <f>AG567+AH567</f>
        <v>0</v>
      </c>
      <c r="AJ567" s="7" t="s">
        <v>66</v>
      </c>
    </row>
    <row r="568" spans="1:36" outlineLevel="2" x14ac:dyDescent="0.25">
      <c r="A568" s="102"/>
      <c r="B568" s="108"/>
      <c r="C568" s="108"/>
      <c r="D568" s="108"/>
      <c r="E568" s="101"/>
      <c r="F568" s="101"/>
      <c r="G568" s="101"/>
      <c r="H568" s="101"/>
      <c r="I568" s="101"/>
      <c r="J568" s="101"/>
      <c r="K568" s="101"/>
      <c r="L568" s="101"/>
      <c r="M568" s="101"/>
      <c r="N568" s="108"/>
      <c r="O568" s="108"/>
      <c r="P568" s="129"/>
      <c r="Q568" s="130"/>
      <c r="R568" s="111">
        <f t="shared" ref="R568:Z568" si="679">SUBTOTAL(9,R567:R567)</f>
        <v>1885.64</v>
      </c>
      <c r="S568" s="112">
        <f t="shared" si="679"/>
        <v>0</v>
      </c>
      <c r="T568" s="113">
        <f t="shared" si="679"/>
        <v>1885.64</v>
      </c>
      <c r="U568" s="111">
        <f t="shared" si="679"/>
        <v>1885.64</v>
      </c>
      <c r="V568" s="112">
        <f t="shared" si="679"/>
        <v>0</v>
      </c>
      <c r="W568" s="113">
        <f t="shared" si="679"/>
        <v>1885.64</v>
      </c>
      <c r="X568" s="111">
        <f t="shared" si="679"/>
        <v>0</v>
      </c>
      <c r="Y568" s="112">
        <f t="shared" si="679"/>
        <v>0</v>
      </c>
      <c r="Z568" s="113">
        <f t="shared" si="679"/>
        <v>0</v>
      </c>
      <c r="AA568" s="111"/>
      <c r="AB568" s="112"/>
      <c r="AC568" s="113"/>
      <c r="AD568" s="111"/>
      <c r="AE568" s="112"/>
      <c r="AF568" s="113"/>
      <c r="AG568" s="111"/>
      <c r="AH568" s="112"/>
      <c r="AI568" s="112"/>
      <c r="AJ568" s="118" t="s">
        <v>272</v>
      </c>
    </row>
    <row r="569" spans="1:36" outlineLevel="1" x14ac:dyDescent="0.25">
      <c r="A569" s="128" t="s">
        <v>135</v>
      </c>
      <c r="B569" s="132"/>
      <c r="C569" s="132"/>
      <c r="D569" s="132"/>
      <c r="E569" s="120"/>
      <c r="F569" s="120"/>
      <c r="G569" s="120"/>
      <c r="H569" s="120"/>
      <c r="I569" s="120"/>
      <c r="J569" s="120"/>
      <c r="K569" s="120"/>
      <c r="L569" s="120"/>
      <c r="M569" s="120"/>
      <c r="N569" s="132"/>
      <c r="O569" s="132"/>
      <c r="P569" s="133"/>
      <c r="Q569" s="134"/>
      <c r="R569" s="138">
        <f t="shared" ref="R569:Z569" si="680">SUBTOTAL(9,R530:R567)</f>
        <v>-6736.0999999999867</v>
      </c>
      <c r="S569" s="132">
        <f t="shared" si="680"/>
        <v>158564.24</v>
      </c>
      <c r="T569" s="139">
        <f t="shared" si="680"/>
        <v>151828.13999999998</v>
      </c>
      <c r="U569" s="138">
        <f t="shared" si="680"/>
        <v>1885.64</v>
      </c>
      <c r="V569" s="132">
        <f t="shared" si="680"/>
        <v>14310.138083999997</v>
      </c>
      <c r="W569" s="139">
        <f t="shared" si="680"/>
        <v>16195.778083999996</v>
      </c>
      <c r="X569" s="138">
        <f t="shared" si="680"/>
        <v>-8621.739999999987</v>
      </c>
      <c r="Y569" s="132">
        <f t="shared" si="680"/>
        <v>144254.10191599999</v>
      </c>
      <c r="Z569" s="139">
        <f t="shared" si="680"/>
        <v>135632.36191599999</v>
      </c>
      <c r="AA569" s="138"/>
      <c r="AB569" s="132"/>
      <c r="AC569" s="139"/>
      <c r="AD569" s="138"/>
      <c r="AE569" s="132"/>
      <c r="AF569" s="139"/>
      <c r="AG569" s="138"/>
      <c r="AH569" s="132"/>
      <c r="AI569" s="132"/>
      <c r="AJ569" s="127"/>
    </row>
    <row r="570" spans="1:36" outlineLevel="3" x14ac:dyDescent="0.25">
      <c r="A570" s="102" t="s">
        <v>138</v>
      </c>
      <c r="B570" s="10">
        <v>48486.02</v>
      </c>
      <c r="C570" s="10">
        <v>50409.440000000002</v>
      </c>
      <c r="D570" s="10">
        <v>53291.67</v>
      </c>
      <c r="N570" s="10">
        <f t="shared" ref="N570:N575" si="681">D570</f>
        <v>53291.67</v>
      </c>
      <c r="O570" s="10">
        <f t="shared" ref="O570:O575" si="682">SUM(B570:M570)</f>
        <v>152187.13</v>
      </c>
      <c r="P570" s="129"/>
      <c r="Q570" s="130">
        <v>0.1086</v>
      </c>
      <c r="R570" s="90">
        <f t="shared" ref="R570:R575" si="683">IF(LEFT(AJ570,6)="Direct",N570,0)</f>
        <v>0</v>
      </c>
      <c r="S570" s="91">
        <f t="shared" ref="S570:S575" si="684">N570-R570</f>
        <v>53291.67</v>
      </c>
      <c r="T570" s="92">
        <f t="shared" ref="T570:T575" si="685">R570+S570</f>
        <v>53291.67</v>
      </c>
      <c r="U570" s="90">
        <f t="shared" ref="U570:U575" si="686">IF(LEFT(AJ570,9)="direct-wa", N570,0)</f>
        <v>0</v>
      </c>
      <c r="V570" s="91">
        <f t="shared" ref="V570:V575" si="687">IF(AJ570="direct-wa",0,N570*Q570)</f>
        <v>5787.4753620000001</v>
      </c>
      <c r="W570" s="92">
        <f t="shared" ref="W570:W575" si="688">U570+V570</f>
        <v>5787.4753620000001</v>
      </c>
      <c r="X570" s="90">
        <f t="shared" ref="X570:X575" si="689">IF(LEFT(AJ570,9)="direct-or",N570,0)</f>
        <v>0</v>
      </c>
      <c r="Y570" s="91">
        <f t="shared" ref="Y570:Y575" si="690">S570-V570</f>
        <v>47504.194638000001</v>
      </c>
      <c r="Z570" s="92">
        <f t="shared" ref="Z570:Z575" si="691">X570+Y570</f>
        <v>47504.194638000001</v>
      </c>
      <c r="AA570" s="90">
        <f t="shared" ref="AA570:AA575" si="692">IF(LEFT(AJ570,6)="Direct",O570,0)</f>
        <v>0</v>
      </c>
      <c r="AB570" s="91">
        <f t="shared" ref="AB570:AB575" si="693">O570-AA570</f>
        <v>152187.13</v>
      </c>
      <c r="AC570" s="92">
        <f t="shared" ref="AC570:AC575" si="694">AA570+AB570</f>
        <v>152187.13</v>
      </c>
      <c r="AD570" s="90">
        <f t="shared" ref="AD570:AD575" si="695">IF(LEFT(AJ570,9)="direct-wa", O570,0)</f>
        <v>0</v>
      </c>
      <c r="AE570" s="91">
        <f t="shared" ref="AE570:AE575" si="696">IF(AJ570="direct-wa",0,O570*Q570)</f>
        <v>16527.522317999999</v>
      </c>
      <c r="AF570" s="92">
        <f t="shared" ref="AF570:AF575" si="697">AD570+AE570</f>
        <v>16527.522317999999</v>
      </c>
      <c r="AG570" s="90">
        <f t="shared" ref="AG570:AG575" si="698">IF(LEFT(AJ570,9)="direct-or",O570,0)</f>
        <v>0</v>
      </c>
      <c r="AH570" s="91">
        <f t="shared" ref="AH570:AH575" si="699">AB570-AE570</f>
        <v>135659.607682</v>
      </c>
      <c r="AI570" s="91">
        <f t="shared" ref="AI570:AI575" si="700">AG570+AH570</f>
        <v>135659.607682</v>
      </c>
      <c r="AJ570" s="7" t="s">
        <v>60</v>
      </c>
    </row>
    <row r="571" spans="1:36" outlineLevel="3" x14ac:dyDescent="0.25">
      <c r="A571" s="102" t="s">
        <v>138</v>
      </c>
      <c r="B571" s="10">
        <v>16349</v>
      </c>
      <c r="C571" s="10">
        <v>8946</v>
      </c>
      <c r="D571" s="10">
        <v>64631.5</v>
      </c>
      <c r="N571" s="10">
        <f t="shared" si="681"/>
        <v>64631.5</v>
      </c>
      <c r="O571" s="10">
        <f t="shared" si="682"/>
        <v>89926.5</v>
      </c>
      <c r="P571" s="129"/>
      <c r="Q571" s="130">
        <v>0.1086</v>
      </c>
      <c r="R571" s="90">
        <f t="shared" si="683"/>
        <v>0</v>
      </c>
      <c r="S571" s="91">
        <f t="shared" si="684"/>
        <v>64631.5</v>
      </c>
      <c r="T571" s="92">
        <f t="shared" si="685"/>
        <v>64631.5</v>
      </c>
      <c r="U571" s="90">
        <f t="shared" si="686"/>
        <v>0</v>
      </c>
      <c r="V571" s="91">
        <f t="shared" si="687"/>
        <v>7018.9809000000005</v>
      </c>
      <c r="W571" s="92">
        <f t="shared" si="688"/>
        <v>7018.9809000000005</v>
      </c>
      <c r="X571" s="90">
        <f t="shared" si="689"/>
        <v>0</v>
      </c>
      <c r="Y571" s="91">
        <f t="shared" si="690"/>
        <v>57612.519099999998</v>
      </c>
      <c r="Z571" s="92">
        <f t="shared" si="691"/>
        <v>57612.519099999998</v>
      </c>
      <c r="AA571" s="90">
        <f t="shared" si="692"/>
        <v>0</v>
      </c>
      <c r="AB571" s="91">
        <f t="shared" si="693"/>
        <v>89926.5</v>
      </c>
      <c r="AC571" s="92">
        <f t="shared" si="694"/>
        <v>89926.5</v>
      </c>
      <c r="AD571" s="90">
        <f t="shared" si="695"/>
        <v>0</v>
      </c>
      <c r="AE571" s="91">
        <f t="shared" si="696"/>
        <v>9766.0179000000007</v>
      </c>
      <c r="AF571" s="92">
        <f t="shared" si="697"/>
        <v>9766.0179000000007</v>
      </c>
      <c r="AG571" s="90">
        <f t="shared" si="698"/>
        <v>0</v>
      </c>
      <c r="AH571" s="91">
        <f t="shared" si="699"/>
        <v>80160.482099999994</v>
      </c>
      <c r="AI571" s="91">
        <f t="shared" si="700"/>
        <v>80160.482099999994</v>
      </c>
      <c r="AJ571" s="7" t="s">
        <v>60</v>
      </c>
    </row>
    <row r="572" spans="1:36" outlineLevel="3" x14ac:dyDescent="0.25">
      <c r="A572" s="102" t="s">
        <v>138</v>
      </c>
      <c r="B572" s="10">
        <v>19414.150000000001</v>
      </c>
      <c r="C572" s="10">
        <v>14631.29</v>
      </c>
      <c r="D572" s="10">
        <v>23400.39</v>
      </c>
      <c r="N572" s="10">
        <f t="shared" si="681"/>
        <v>23400.39</v>
      </c>
      <c r="O572" s="10">
        <f t="shared" si="682"/>
        <v>57445.83</v>
      </c>
      <c r="P572" s="129"/>
      <c r="Q572" s="130">
        <v>0.1086</v>
      </c>
      <c r="R572" s="90">
        <f t="shared" si="683"/>
        <v>0</v>
      </c>
      <c r="S572" s="91">
        <f t="shared" si="684"/>
        <v>23400.39</v>
      </c>
      <c r="T572" s="92">
        <f t="shared" si="685"/>
        <v>23400.39</v>
      </c>
      <c r="U572" s="90">
        <f t="shared" si="686"/>
        <v>0</v>
      </c>
      <c r="V572" s="91">
        <f t="shared" si="687"/>
        <v>2541.2823539999999</v>
      </c>
      <c r="W572" s="92">
        <f t="shared" si="688"/>
        <v>2541.2823539999999</v>
      </c>
      <c r="X572" s="90">
        <f t="shared" si="689"/>
        <v>0</v>
      </c>
      <c r="Y572" s="91">
        <f t="shared" si="690"/>
        <v>20859.107646</v>
      </c>
      <c r="Z572" s="92">
        <f t="shared" si="691"/>
        <v>20859.107646</v>
      </c>
      <c r="AA572" s="90">
        <f t="shared" si="692"/>
        <v>0</v>
      </c>
      <c r="AB572" s="91">
        <f t="shared" si="693"/>
        <v>57445.83</v>
      </c>
      <c r="AC572" s="92">
        <f t="shared" si="694"/>
        <v>57445.83</v>
      </c>
      <c r="AD572" s="90">
        <f t="shared" si="695"/>
        <v>0</v>
      </c>
      <c r="AE572" s="91">
        <f t="shared" si="696"/>
        <v>6238.6171380000005</v>
      </c>
      <c r="AF572" s="92">
        <f t="shared" si="697"/>
        <v>6238.6171380000005</v>
      </c>
      <c r="AG572" s="90">
        <f t="shared" si="698"/>
        <v>0</v>
      </c>
      <c r="AH572" s="91">
        <f t="shared" si="699"/>
        <v>51207.212862</v>
      </c>
      <c r="AI572" s="91">
        <f t="shared" si="700"/>
        <v>51207.212862</v>
      </c>
      <c r="AJ572" s="7" t="s">
        <v>60</v>
      </c>
    </row>
    <row r="573" spans="1:36" outlineLevel="3" x14ac:dyDescent="0.25">
      <c r="A573" s="102" t="s">
        <v>138</v>
      </c>
      <c r="D573" s="10">
        <v>12500</v>
      </c>
      <c r="N573" s="10">
        <f t="shared" si="681"/>
        <v>12500</v>
      </c>
      <c r="O573" s="10">
        <f t="shared" si="682"/>
        <v>12500</v>
      </c>
      <c r="P573" s="129"/>
      <c r="Q573" s="130">
        <v>0.1086</v>
      </c>
      <c r="R573" s="90">
        <f t="shared" si="683"/>
        <v>0</v>
      </c>
      <c r="S573" s="91">
        <f t="shared" si="684"/>
        <v>12500</v>
      </c>
      <c r="T573" s="92">
        <f t="shared" si="685"/>
        <v>12500</v>
      </c>
      <c r="U573" s="90">
        <f t="shared" si="686"/>
        <v>0</v>
      </c>
      <c r="V573" s="91">
        <f t="shared" si="687"/>
        <v>1357.5</v>
      </c>
      <c r="W573" s="92">
        <f t="shared" si="688"/>
        <v>1357.5</v>
      </c>
      <c r="X573" s="90">
        <f t="shared" si="689"/>
        <v>0</v>
      </c>
      <c r="Y573" s="91">
        <f t="shared" si="690"/>
        <v>11142.5</v>
      </c>
      <c r="Z573" s="92">
        <f t="shared" si="691"/>
        <v>11142.5</v>
      </c>
      <c r="AA573" s="90">
        <f t="shared" si="692"/>
        <v>0</v>
      </c>
      <c r="AB573" s="91">
        <f t="shared" si="693"/>
        <v>12500</v>
      </c>
      <c r="AC573" s="92">
        <f t="shared" si="694"/>
        <v>12500</v>
      </c>
      <c r="AD573" s="90">
        <f t="shared" si="695"/>
        <v>0</v>
      </c>
      <c r="AE573" s="91">
        <f t="shared" si="696"/>
        <v>1357.5</v>
      </c>
      <c r="AF573" s="92">
        <f t="shared" si="697"/>
        <v>1357.5</v>
      </c>
      <c r="AG573" s="90">
        <f t="shared" si="698"/>
        <v>0</v>
      </c>
      <c r="AH573" s="91">
        <f t="shared" si="699"/>
        <v>11142.5</v>
      </c>
      <c r="AI573" s="91">
        <f t="shared" si="700"/>
        <v>11142.5</v>
      </c>
      <c r="AJ573" s="7" t="s">
        <v>60</v>
      </c>
    </row>
    <row r="574" spans="1:36" outlineLevel="3" x14ac:dyDescent="0.25">
      <c r="A574" s="102" t="s">
        <v>138</v>
      </c>
      <c r="B574" s="10">
        <v>17209.13</v>
      </c>
      <c r="C574" s="10">
        <v>29541.53</v>
      </c>
      <c r="D574" s="10">
        <v>132635.48000000001</v>
      </c>
      <c r="N574" s="10">
        <f t="shared" si="681"/>
        <v>132635.48000000001</v>
      </c>
      <c r="O574" s="10">
        <f t="shared" si="682"/>
        <v>179386.14</v>
      </c>
      <c r="P574" s="129"/>
      <c r="Q574" s="130">
        <v>0.1086</v>
      </c>
      <c r="R574" s="90">
        <f t="shared" si="683"/>
        <v>0</v>
      </c>
      <c r="S574" s="91">
        <f t="shared" si="684"/>
        <v>132635.48000000001</v>
      </c>
      <c r="T574" s="92">
        <f t="shared" si="685"/>
        <v>132635.48000000001</v>
      </c>
      <c r="U574" s="90">
        <f t="shared" si="686"/>
        <v>0</v>
      </c>
      <c r="V574" s="91">
        <f t="shared" si="687"/>
        <v>14404.213128000001</v>
      </c>
      <c r="W574" s="92">
        <f t="shared" si="688"/>
        <v>14404.213128000001</v>
      </c>
      <c r="X574" s="90">
        <f t="shared" si="689"/>
        <v>0</v>
      </c>
      <c r="Y574" s="91">
        <f t="shared" si="690"/>
        <v>118231.26687200001</v>
      </c>
      <c r="Z574" s="92">
        <f t="shared" si="691"/>
        <v>118231.26687200001</v>
      </c>
      <c r="AA574" s="90">
        <f t="shared" si="692"/>
        <v>0</v>
      </c>
      <c r="AB574" s="91">
        <f t="shared" si="693"/>
        <v>179386.14</v>
      </c>
      <c r="AC574" s="92">
        <f t="shared" si="694"/>
        <v>179386.14</v>
      </c>
      <c r="AD574" s="90">
        <f t="shared" si="695"/>
        <v>0</v>
      </c>
      <c r="AE574" s="91">
        <f t="shared" si="696"/>
        <v>19481.334804000002</v>
      </c>
      <c r="AF574" s="92">
        <f t="shared" si="697"/>
        <v>19481.334804000002</v>
      </c>
      <c r="AG574" s="90">
        <f t="shared" si="698"/>
        <v>0</v>
      </c>
      <c r="AH574" s="91">
        <f t="shared" si="699"/>
        <v>159904.805196</v>
      </c>
      <c r="AI574" s="91">
        <f t="shared" si="700"/>
        <v>159904.805196</v>
      </c>
      <c r="AJ574" s="7" t="s">
        <v>60</v>
      </c>
    </row>
    <row r="575" spans="1:36" outlineLevel="3" x14ac:dyDescent="0.25">
      <c r="A575" s="102" t="s">
        <v>138</v>
      </c>
      <c r="D575" s="10">
        <v>5500</v>
      </c>
      <c r="N575" s="10">
        <f t="shared" si="681"/>
        <v>5500</v>
      </c>
      <c r="O575" s="10">
        <f t="shared" si="682"/>
        <v>5500</v>
      </c>
      <c r="P575" s="129"/>
      <c r="Q575" s="130">
        <v>0.1086</v>
      </c>
      <c r="R575" s="90">
        <f t="shared" si="683"/>
        <v>0</v>
      </c>
      <c r="S575" s="91">
        <f t="shared" si="684"/>
        <v>5500</v>
      </c>
      <c r="T575" s="92">
        <f t="shared" si="685"/>
        <v>5500</v>
      </c>
      <c r="U575" s="90">
        <f t="shared" si="686"/>
        <v>0</v>
      </c>
      <c r="V575" s="91">
        <f t="shared" si="687"/>
        <v>597.30000000000007</v>
      </c>
      <c r="W575" s="92">
        <f t="shared" si="688"/>
        <v>597.30000000000007</v>
      </c>
      <c r="X575" s="90">
        <f t="shared" si="689"/>
        <v>0</v>
      </c>
      <c r="Y575" s="91">
        <f t="shared" si="690"/>
        <v>4902.7</v>
      </c>
      <c r="Z575" s="92">
        <f t="shared" si="691"/>
        <v>4902.7</v>
      </c>
      <c r="AA575" s="90">
        <f t="shared" si="692"/>
        <v>0</v>
      </c>
      <c r="AB575" s="91">
        <f t="shared" si="693"/>
        <v>5500</v>
      </c>
      <c r="AC575" s="92">
        <f t="shared" si="694"/>
        <v>5500</v>
      </c>
      <c r="AD575" s="90">
        <f t="shared" si="695"/>
        <v>0</v>
      </c>
      <c r="AE575" s="91">
        <f t="shared" si="696"/>
        <v>597.30000000000007</v>
      </c>
      <c r="AF575" s="92">
        <f t="shared" si="697"/>
        <v>597.30000000000007</v>
      </c>
      <c r="AG575" s="90">
        <f t="shared" si="698"/>
        <v>0</v>
      </c>
      <c r="AH575" s="91">
        <f t="shared" si="699"/>
        <v>4902.7</v>
      </c>
      <c r="AI575" s="91">
        <f t="shared" si="700"/>
        <v>4902.7</v>
      </c>
      <c r="AJ575" s="7" t="s">
        <v>60</v>
      </c>
    </row>
    <row r="576" spans="1:36" outlineLevel="2" x14ac:dyDescent="0.25">
      <c r="A576" s="102"/>
      <c r="B576" s="108"/>
      <c r="C576" s="108"/>
      <c r="D576" s="108"/>
      <c r="E576" s="101"/>
      <c r="F576" s="101"/>
      <c r="G576" s="101"/>
      <c r="H576" s="101"/>
      <c r="I576" s="101"/>
      <c r="J576" s="101"/>
      <c r="K576" s="101"/>
      <c r="L576" s="101"/>
      <c r="M576" s="101"/>
      <c r="N576" s="108"/>
      <c r="O576" s="108"/>
      <c r="P576" s="129"/>
      <c r="Q576" s="130"/>
      <c r="R576" s="111">
        <f t="shared" ref="R576:Z576" si="701">SUBTOTAL(9,R570:R575)</f>
        <v>0</v>
      </c>
      <c r="S576" s="112">
        <f t="shared" si="701"/>
        <v>291959.04000000004</v>
      </c>
      <c r="T576" s="113">
        <f t="shared" si="701"/>
        <v>291959.04000000004</v>
      </c>
      <c r="U576" s="111">
        <f t="shared" si="701"/>
        <v>0</v>
      </c>
      <c r="V576" s="112">
        <f t="shared" si="701"/>
        <v>31706.751743999997</v>
      </c>
      <c r="W576" s="113">
        <f t="shared" si="701"/>
        <v>31706.751743999997</v>
      </c>
      <c r="X576" s="111">
        <f t="shared" si="701"/>
        <v>0</v>
      </c>
      <c r="Y576" s="112">
        <f t="shared" si="701"/>
        <v>260252.28825600003</v>
      </c>
      <c r="Z576" s="113">
        <f t="shared" si="701"/>
        <v>260252.28825600003</v>
      </c>
      <c r="AA576" s="111"/>
      <c r="AB576" s="112"/>
      <c r="AC576" s="113"/>
      <c r="AD576" s="111"/>
      <c r="AE576" s="112"/>
      <c r="AF576" s="113"/>
      <c r="AG576" s="111"/>
      <c r="AH576" s="112"/>
      <c r="AI576" s="112"/>
      <c r="AJ576" s="118" t="s">
        <v>266</v>
      </c>
    </row>
    <row r="577" spans="1:36" outlineLevel="1" x14ac:dyDescent="0.25">
      <c r="A577" s="128" t="s">
        <v>137</v>
      </c>
      <c r="B577" s="132"/>
      <c r="C577" s="132"/>
      <c r="D577" s="132"/>
      <c r="E577" s="120"/>
      <c r="F577" s="120"/>
      <c r="G577" s="120"/>
      <c r="H577" s="120"/>
      <c r="I577" s="120"/>
      <c r="J577" s="120"/>
      <c r="K577" s="120"/>
      <c r="L577" s="120"/>
      <c r="M577" s="120"/>
      <c r="N577" s="132"/>
      <c r="O577" s="132"/>
      <c r="P577" s="133"/>
      <c r="Q577" s="134"/>
      <c r="R577" s="138">
        <f t="shared" ref="R577:Z577" si="702">SUBTOTAL(9,R570:R575)</f>
        <v>0</v>
      </c>
      <c r="S577" s="132">
        <f t="shared" si="702"/>
        <v>291959.04000000004</v>
      </c>
      <c r="T577" s="139">
        <f t="shared" si="702"/>
        <v>291959.04000000004</v>
      </c>
      <c r="U577" s="138">
        <f t="shared" si="702"/>
        <v>0</v>
      </c>
      <c r="V577" s="132">
        <f t="shared" si="702"/>
        <v>31706.751743999997</v>
      </c>
      <c r="W577" s="139">
        <f t="shared" si="702"/>
        <v>31706.751743999997</v>
      </c>
      <c r="X577" s="138">
        <f t="shared" si="702"/>
        <v>0</v>
      </c>
      <c r="Y577" s="132">
        <f t="shared" si="702"/>
        <v>260252.28825600003</v>
      </c>
      <c r="Z577" s="139">
        <f t="shared" si="702"/>
        <v>260252.28825600003</v>
      </c>
      <c r="AA577" s="138"/>
      <c r="AB577" s="132"/>
      <c r="AC577" s="139"/>
      <c r="AD577" s="138"/>
      <c r="AE577" s="132"/>
      <c r="AF577" s="139"/>
      <c r="AG577" s="138"/>
      <c r="AH577" s="132"/>
      <c r="AI577" s="132"/>
      <c r="AJ577" s="127"/>
    </row>
    <row r="578" spans="1:36" outlineLevel="3" x14ac:dyDescent="0.25">
      <c r="A578" s="102" t="s">
        <v>140</v>
      </c>
      <c r="B578" s="10">
        <v>16426.12</v>
      </c>
      <c r="C578" s="10">
        <v>18795.689999999999</v>
      </c>
      <c r="D578" s="10">
        <v>19775.560000000001</v>
      </c>
      <c r="N578" s="10">
        <f>D578</f>
        <v>19775.560000000001</v>
      </c>
      <c r="O578" s="10">
        <f>SUM(B578:M578)</f>
        <v>54997.369999999995</v>
      </c>
      <c r="P578" s="129"/>
      <c r="Q578" s="130">
        <v>0.10979999999999999</v>
      </c>
      <c r="R578" s="90">
        <f>IF(LEFT(AJ578,6)="Direct",N578,0)</f>
        <v>0</v>
      </c>
      <c r="S578" s="91">
        <f>N578-R578</f>
        <v>19775.560000000001</v>
      </c>
      <c r="T578" s="92">
        <f>R578+S578</f>
        <v>19775.560000000001</v>
      </c>
      <c r="U578" s="90">
        <f>IF(LEFT(AJ578,9)="direct-wa", N578,0)</f>
        <v>0</v>
      </c>
      <c r="V578" s="91">
        <f>IF(AJ578="direct-wa",0,N578*Q578)</f>
        <v>2171.3564879999999</v>
      </c>
      <c r="W578" s="92">
        <f>U578+V578</f>
        <v>2171.3564879999999</v>
      </c>
      <c r="X578" s="90">
        <f>IF(LEFT(AJ578,9)="direct-or",N578,0)</f>
        <v>0</v>
      </c>
      <c r="Y578" s="91">
        <f>S578-V578</f>
        <v>17604.203512</v>
      </c>
      <c r="Z578" s="92">
        <f>X578+Y578</f>
        <v>17604.203512</v>
      </c>
      <c r="AA578" s="90">
        <f>IF(LEFT(AJ578,6)="Direct",O578,0)</f>
        <v>0</v>
      </c>
      <c r="AB578" s="91">
        <f>O578-AA578</f>
        <v>54997.369999999995</v>
      </c>
      <c r="AC578" s="92">
        <f>AA578+AB578</f>
        <v>54997.369999999995</v>
      </c>
      <c r="AD578" s="90">
        <f>IF(LEFT(AJ578,9)="direct-wa", O578,0)</f>
        <v>0</v>
      </c>
      <c r="AE578" s="91">
        <f>IF(AJ578="direct-wa",0,O578*Q578)</f>
        <v>6038.7112259999994</v>
      </c>
      <c r="AF578" s="92">
        <f>AD578+AE578</f>
        <v>6038.7112259999994</v>
      </c>
      <c r="AG578" s="90">
        <f>IF(LEFT(AJ578,9)="direct-or",O578,0)</f>
        <v>0</v>
      </c>
      <c r="AH578" s="91">
        <f>AB578-AE578</f>
        <v>48958.658773999996</v>
      </c>
      <c r="AI578" s="91">
        <f>AG578+AH578</f>
        <v>48958.658773999996</v>
      </c>
      <c r="AJ578" s="7" t="s">
        <v>46</v>
      </c>
    </row>
    <row r="579" spans="1:36" outlineLevel="2" x14ac:dyDescent="0.25">
      <c r="A579" s="102"/>
      <c r="B579" s="108"/>
      <c r="C579" s="108"/>
      <c r="D579" s="108"/>
      <c r="E579" s="101"/>
      <c r="F579" s="101"/>
      <c r="G579" s="101"/>
      <c r="H579" s="101"/>
      <c r="I579" s="101"/>
      <c r="J579" s="101"/>
      <c r="K579" s="101"/>
      <c r="L579" s="101"/>
      <c r="M579" s="101"/>
      <c r="N579" s="108"/>
      <c r="O579" s="108"/>
      <c r="P579" s="129"/>
      <c r="Q579" s="130"/>
      <c r="R579" s="111">
        <f t="shared" ref="R579:Z579" si="703">SUBTOTAL(9,R578:R578)</f>
        <v>0</v>
      </c>
      <c r="S579" s="112">
        <f t="shared" si="703"/>
        <v>19775.560000000001</v>
      </c>
      <c r="T579" s="113">
        <f t="shared" si="703"/>
        <v>19775.560000000001</v>
      </c>
      <c r="U579" s="111">
        <f t="shared" si="703"/>
        <v>0</v>
      </c>
      <c r="V579" s="112">
        <f t="shared" si="703"/>
        <v>2171.3564879999999</v>
      </c>
      <c r="W579" s="113">
        <f t="shared" si="703"/>
        <v>2171.3564879999999</v>
      </c>
      <c r="X579" s="111">
        <f t="shared" si="703"/>
        <v>0</v>
      </c>
      <c r="Y579" s="112">
        <f t="shared" si="703"/>
        <v>17604.203512</v>
      </c>
      <c r="Z579" s="113">
        <f t="shared" si="703"/>
        <v>17604.203512</v>
      </c>
      <c r="AA579" s="111"/>
      <c r="AB579" s="112"/>
      <c r="AC579" s="113"/>
      <c r="AD579" s="111"/>
      <c r="AE579" s="112"/>
      <c r="AF579" s="113"/>
      <c r="AG579" s="111"/>
      <c r="AH579" s="112"/>
      <c r="AI579" s="112"/>
      <c r="AJ579" s="118" t="s">
        <v>284</v>
      </c>
    </row>
    <row r="580" spans="1:36" outlineLevel="1" x14ac:dyDescent="0.25">
      <c r="A580" s="128" t="s">
        <v>139</v>
      </c>
      <c r="B580" s="132"/>
      <c r="C580" s="132"/>
      <c r="D580" s="132"/>
      <c r="E580" s="120"/>
      <c r="F580" s="120"/>
      <c r="G580" s="120"/>
      <c r="H580" s="120"/>
      <c r="I580" s="120"/>
      <c r="J580" s="120"/>
      <c r="K580" s="120"/>
      <c r="L580" s="120"/>
      <c r="M580" s="120"/>
      <c r="N580" s="132"/>
      <c r="O580" s="132"/>
      <c r="P580" s="133"/>
      <c r="Q580" s="134"/>
      <c r="R580" s="138">
        <f t="shared" ref="R580:Z580" si="704">SUBTOTAL(9,R578:R578)</f>
        <v>0</v>
      </c>
      <c r="S580" s="132">
        <f t="shared" si="704"/>
        <v>19775.560000000001</v>
      </c>
      <c r="T580" s="139">
        <f t="shared" si="704"/>
        <v>19775.560000000001</v>
      </c>
      <c r="U580" s="138">
        <f t="shared" si="704"/>
        <v>0</v>
      </c>
      <c r="V580" s="132">
        <f t="shared" si="704"/>
        <v>2171.3564879999999</v>
      </c>
      <c r="W580" s="139">
        <f t="shared" si="704"/>
        <v>2171.3564879999999</v>
      </c>
      <c r="X580" s="138">
        <f t="shared" si="704"/>
        <v>0</v>
      </c>
      <c r="Y580" s="132">
        <f t="shared" si="704"/>
        <v>17604.203512</v>
      </c>
      <c r="Z580" s="139">
        <f t="shared" si="704"/>
        <v>17604.203512</v>
      </c>
      <c r="AA580" s="138"/>
      <c r="AB580" s="132"/>
      <c r="AC580" s="139"/>
      <c r="AD580" s="138"/>
      <c r="AE580" s="132"/>
      <c r="AF580" s="139"/>
      <c r="AG580" s="138"/>
      <c r="AH580" s="132"/>
      <c r="AI580" s="132"/>
      <c r="AJ580" s="127"/>
    </row>
    <row r="581" spans="1:36" outlineLevel="3" x14ac:dyDescent="0.25">
      <c r="A581" s="102" t="s">
        <v>142</v>
      </c>
      <c r="B581" s="10">
        <v>14471.01</v>
      </c>
      <c r="C581" s="10">
        <v>18923.689999999999</v>
      </c>
      <c r="D581" s="10">
        <v>15288.43</v>
      </c>
      <c r="N581" s="10">
        <f>D581</f>
        <v>15288.43</v>
      </c>
      <c r="O581" s="10">
        <f>SUM(B581:M581)</f>
        <v>48683.13</v>
      </c>
      <c r="P581" s="129"/>
      <c r="Q581" s="130">
        <v>0.1086</v>
      </c>
      <c r="R581" s="90">
        <f>IF(LEFT(AJ581,6)="Direct",N581,0)</f>
        <v>0</v>
      </c>
      <c r="S581" s="91">
        <f>N581-R581</f>
        <v>15288.43</v>
      </c>
      <c r="T581" s="92">
        <f>R581+S581</f>
        <v>15288.43</v>
      </c>
      <c r="U581" s="90">
        <f>IF(LEFT(AJ581,9)="direct-wa", N581,0)</f>
        <v>0</v>
      </c>
      <c r="V581" s="91">
        <f>IF(AJ581="direct-wa",0,N581*Q581)</f>
        <v>1660.323498</v>
      </c>
      <c r="W581" s="92">
        <f>U581+V581</f>
        <v>1660.323498</v>
      </c>
      <c r="X581" s="90">
        <f>IF(LEFT(AJ581,9)="direct-or",N581,0)</f>
        <v>0</v>
      </c>
      <c r="Y581" s="91">
        <f>S581-V581</f>
        <v>13628.106502000001</v>
      </c>
      <c r="Z581" s="92">
        <f>X581+Y581</f>
        <v>13628.106502000001</v>
      </c>
      <c r="AA581" s="90">
        <f>IF(LEFT(AJ581,6)="Direct",O581,0)</f>
        <v>0</v>
      </c>
      <c r="AB581" s="91">
        <f>O581-AA581</f>
        <v>48683.13</v>
      </c>
      <c r="AC581" s="92">
        <f>AA581+AB581</f>
        <v>48683.13</v>
      </c>
      <c r="AD581" s="90">
        <f>IF(LEFT(AJ581,9)="direct-wa", O581,0)</f>
        <v>0</v>
      </c>
      <c r="AE581" s="91">
        <f>IF(AJ581="direct-wa",0,O581*Q581)</f>
        <v>5286.9879179999998</v>
      </c>
      <c r="AF581" s="92">
        <f>AD581+AE581</f>
        <v>5286.9879179999998</v>
      </c>
      <c r="AG581" s="90">
        <f>IF(LEFT(AJ581,9)="direct-or",O581,0)</f>
        <v>0</v>
      </c>
      <c r="AH581" s="91">
        <f>AB581-AE581</f>
        <v>43396.142081999998</v>
      </c>
      <c r="AI581" s="91">
        <f>AG581+AH581</f>
        <v>43396.142081999998</v>
      </c>
      <c r="AJ581" s="7" t="s">
        <v>60</v>
      </c>
    </row>
    <row r="582" spans="1:36" outlineLevel="2" x14ac:dyDescent="0.25">
      <c r="A582" s="102"/>
      <c r="B582" s="108"/>
      <c r="C582" s="108"/>
      <c r="D582" s="108"/>
      <c r="E582" s="101"/>
      <c r="F582" s="101"/>
      <c r="G582" s="101"/>
      <c r="H582" s="101"/>
      <c r="I582" s="101"/>
      <c r="J582" s="101"/>
      <c r="K582" s="101"/>
      <c r="L582" s="101"/>
      <c r="M582" s="101"/>
      <c r="N582" s="108"/>
      <c r="O582" s="108"/>
      <c r="P582" s="129"/>
      <c r="Q582" s="130"/>
      <c r="R582" s="111">
        <f t="shared" ref="R582:Z582" si="705">SUBTOTAL(9,R581:R581)</f>
        <v>0</v>
      </c>
      <c r="S582" s="112">
        <f t="shared" si="705"/>
        <v>15288.43</v>
      </c>
      <c r="T582" s="113">
        <f t="shared" si="705"/>
        <v>15288.43</v>
      </c>
      <c r="U582" s="111">
        <f t="shared" si="705"/>
        <v>0</v>
      </c>
      <c r="V582" s="112">
        <f t="shared" si="705"/>
        <v>1660.323498</v>
      </c>
      <c r="W582" s="113">
        <f t="shared" si="705"/>
        <v>1660.323498</v>
      </c>
      <c r="X582" s="111">
        <f t="shared" si="705"/>
        <v>0</v>
      </c>
      <c r="Y582" s="112">
        <f t="shared" si="705"/>
        <v>13628.106502000001</v>
      </c>
      <c r="Z582" s="113">
        <f t="shared" si="705"/>
        <v>13628.106502000001</v>
      </c>
      <c r="AA582" s="111"/>
      <c r="AB582" s="112"/>
      <c r="AC582" s="113"/>
      <c r="AD582" s="111"/>
      <c r="AE582" s="112"/>
      <c r="AF582" s="113"/>
      <c r="AG582" s="111"/>
      <c r="AH582" s="112"/>
      <c r="AI582" s="112"/>
      <c r="AJ582" s="118" t="s">
        <v>266</v>
      </c>
    </row>
    <row r="583" spans="1:36" outlineLevel="1" x14ac:dyDescent="0.25">
      <c r="A583" s="128" t="s">
        <v>141</v>
      </c>
      <c r="B583" s="132"/>
      <c r="C583" s="132"/>
      <c r="D583" s="132"/>
      <c r="E583" s="120"/>
      <c r="F583" s="120"/>
      <c r="G583" s="120"/>
      <c r="H583" s="120"/>
      <c r="I583" s="120"/>
      <c r="J583" s="120"/>
      <c r="K583" s="120"/>
      <c r="L583" s="120"/>
      <c r="M583" s="120"/>
      <c r="N583" s="132"/>
      <c r="O583" s="132"/>
      <c r="P583" s="133"/>
      <c r="Q583" s="134"/>
      <c r="R583" s="138">
        <f t="shared" ref="R583:Z583" si="706">SUBTOTAL(9,R581:R581)</f>
        <v>0</v>
      </c>
      <c r="S583" s="132">
        <f t="shared" si="706"/>
        <v>15288.43</v>
      </c>
      <c r="T583" s="139">
        <f t="shared" si="706"/>
        <v>15288.43</v>
      </c>
      <c r="U583" s="138">
        <f t="shared" si="706"/>
        <v>0</v>
      </c>
      <c r="V583" s="132">
        <f t="shared" si="706"/>
        <v>1660.323498</v>
      </c>
      <c r="W583" s="139">
        <f t="shared" si="706"/>
        <v>1660.323498</v>
      </c>
      <c r="X583" s="138">
        <f t="shared" si="706"/>
        <v>0</v>
      </c>
      <c r="Y583" s="132">
        <f t="shared" si="706"/>
        <v>13628.106502000001</v>
      </c>
      <c r="Z583" s="139">
        <f t="shared" si="706"/>
        <v>13628.106502000001</v>
      </c>
      <c r="AA583" s="138"/>
      <c r="AB583" s="132"/>
      <c r="AC583" s="139"/>
      <c r="AD583" s="138"/>
      <c r="AE583" s="132"/>
      <c r="AF583" s="139"/>
      <c r="AG583" s="138"/>
      <c r="AH583" s="132"/>
      <c r="AI583" s="132"/>
      <c r="AJ583" s="127"/>
    </row>
    <row r="584" spans="1:36" outlineLevel="3" x14ac:dyDescent="0.25">
      <c r="A584" s="102" t="s">
        <v>144</v>
      </c>
      <c r="C584" s="10">
        <v>18150</v>
      </c>
      <c r="D584" s="10">
        <v>0</v>
      </c>
      <c r="N584" s="10">
        <f>D584</f>
        <v>0</v>
      </c>
      <c r="O584" s="10">
        <f>SUM(B584:M584)</f>
        <v>18150</v>
      </c>
      <c r="P584" s="129"/>
      <c r="Q584" s="130">
        <v>0.1013</v>
      </c>
      <c r="R584" s="90">
        <f>IF(LEFT(AJ584,6)="Direct",N584,0)</f>
        <v>0</v>
      </c>
      <c r="S584" s="91">
        <f>N584-R584</f>
        <v>0</v>
      </c>
      <c r="T584" s="92">
        <f>R584+S584</f>
        <v>0</v>
      </c>
      <c r="U584" s="90">
        <f>IF(LEFT(AJ584,9)="direct-wa", N584,0)</f>
        <v>0</v>
      </c>
      <c r="V584" s="91">
        <f>IF(AJ584="direct-wa",0,N584*Q584)</f>
        <v>0</v>
      </c>
      <c r="W584" s="92">
        <f>U584+V584</f>
        <v>0</v>
      </c>
      <c r="X584" s="90">
        <f>IF(LEFT(AJ584,9)="direct-or",N584,0)</f>
        <v>0</v>
      </c>
      <c r="Y584" s="91">
        <f>S584-V584</f>
        <v>0</v>
      </c>
      <c r="Z584" s="92">
        <f>X584+Y584</f>
        <v>0</v>
      </c>
      <c r="AA584" s="90">
        <f>IF(LEFT(AJ584,6)="Direct",O584,0)</f>
        <v>0</v>
      </c>
      <c r="AB584" s="91">
        <f>O584-AA584</f>
        <v>18150</v>
      </c>
      <c r="AC584" s="92">
        <f>AA584+AB584</f>
        <v>18150</v>
      </c>
      <c r="AD584" s="90">
        <f>IF(LEFT(AJ584,9)="direct-wa", O584,0)</f>
        <v>0</v>
      </c>
      <c r="AE584" s="91">
        <f>IF(AJ584="direct-wa",0,O584*Q584)</f>
        <v>1838.595</v>
      </c>
      <c r="AF584" s="92">
        <f>AD584+AE584</f>
        <v>1838.595</v>
      </c>
      <c r="AG584" s="90">
        <f>IF(LEFT(AJ584,9)="direct-or",O584,0)</f>
        <v>0</v>
      </c>
      <c r="AH584" s="91">
        <f>AB584-AE584</f>
        <v>16311.405000000001</v>
      </c>
      <c r="AI584" s="91">
        <f>AG584+AH584</f>
        <v>16311.405000000001</v>
      </c>
      <c r="AJ584" s="7" t="s">
        <v>52</v>
      </c>
    </row>
    <row r="585" spans="1:36" outlineLevel="3" x14ac:dyDescent="0.25">
      <c r="A585" s="102" t="s">
        <v>144</v>
      </c>
      <c r="B585" s="10">
        <v>79.95</v>
      </c>
      <c r="C585" s="10">
        <v>38.94</v>
      </c>
      <c r="D585" s="10">
        <v>44.62</v>
      </c>
      <c r="N585" s="10">
        <f>D585</f>
        <v>44.62</v>
      </c>
      <c r="O585" s="10">
        <f>SUM(B585:M585)</f>
        <v>163.51</v>
      </c>
      <c r="P585" s="129"/>
      <c r="Q585" s="130">
        <v>0.1013</v>
      </c>
      <c r="R585" s="90">
        <f>IF(LEFT(AJ585,6)="Direct",N585,0)</f>
        <v>0</v>
      </c>
      <c r="S585" s="91">
        <f>N585-R585</f>
        <v>44.62</v>
      </c>
      <c r="T585" s="92">
        <f>R585+S585</f>
        <v>44.62</v>
      </c>
      <c r="U585" s="90">
        <f>IF(LEFT(AJ585,9)="direct-wa", N585,0)</f>
        <v>0</v>
      </c>
      <c r="V585" s="91">
        <f>IF(AJ585="direct-wa",0,N585*Q585)</f>
        <v>4.5200059999999995</v>
      </c>
      <c r="W585" s="92">
        <f>U585+V585</f>
        <v>4.5200059999999995</v>
      </c>
      <c r="X585" s="90">
        <f>IF(LEFT(AJ585,9)="direct-or",N585,0)</f>
        <v>0</v>
      </c>
      <c r="Y585" s="91">
        <f>S585-V585</f>
        <v>40.099993999999995</v>
      </c>
      <c r="Z585" s="92">
        <f>X585+Y585</f>
        <v>40.099993999999995</v>
      </c>
      <c r="AA585" s="90">
        <f>IF(LEFT(AJ585,6)="Direct",O585,0)</f>
        <v>0</v>
      </c>
      <c r="AB585" s="91">
        <f>O585-AA585</f>
        <v>163.51</v>
      </c>
      <c r="AC585" s="92">
        <f>AA585+AB585</f>
        <v>163.51</v>
      </c>
      <c r="AD585" s="90">
        <f>IF(LEFT(AJ585,9)="direct-wa", O585,0)</f>
        <v>0</v>
      </c>
      <c r="AE585" s="91">
        <f>IF(AJ585="direct-wa",0,O585*Q585)</f>
        <v>16.563562999999998</v>
      </c>
      <c r="AF585" s="92">
        <f>AD585+AE585</f>
        <v>16.563562999999998</v>
      </c>
      <c r="AG585" s="90">
        <f>IF(LEFT(AJ585,9)="direct-or",O585,0)</f>
        <v>0</v>
      </c>
      <c r="AH585" s="91">
        <f>AB585-AE585</f>
        <v>146.946437</v>
      </c>
      <c r="AI585" s="91">
        <f>AG585+AH585</f>
        <v>146.946437</v>
      </c>
      <c r="AJ585" s="7" t="s">
        <v>52</v>
      </c>
    </row>
    <row r="586" spans="1:36" outlineLevel="3" x14ac:dyDescent="0.25">
      <c r="A586" s="102" t="s">
        <v>144</v>
      </c>
      <c r="D586" s="10">
        <v>7.45</v>
      </c>
      <c r="N586" s="10">
        <f>D586</f>
        <v>7.45</v>
      </c>
      <c r="O586" s="10">
        <f>SUM(B586:M586)</f>
        <v>7.45</v>
      </c>
      <c r="P586" s="129"/>
      <c r="Q586" s="130">
        <v>0.1013</v>
      </c>
      <c r="R586" s="90">
        <f>IF(LEFT(AJ586,6)="Direct",N586,0)</f>
        <v>0</v>
      </c>
      <c r="S586" s="91">
        <f>N586-R586</f>
        <v>7.45</v>
      </c>
      <c r="T586" s="92">
        <f>R586+S586</f>
        <v>7.45</v>
      </c>
      <c r="U586" s="90">
        <f>IF(LEFT(AJ586,9)="direct-wa", N586,0)</f>
        <v>0</v>
      </c>
      <c r="V586" s="91">
        <f>IF(AJ586="direct-wa",0,N586*Q586)</f>
        <v>0.75468500000000005</v>
      </c>
      <c r="W586" s="92">
        <f>U586+V586</f>
        <v>0.75468500000000005</v>
      </c>
      <c r="X586" s="90">
        <f>IF(LEFT(AJ586,9)="direct-or",N586,0)</f>
        <v>0</v>
      </c>
      <c r="Y586" s="91">
        <f>S586-V586</f>
        <v>6.6953149999999999</v>
      </c>
      <c r="Z586" s="92">
        <f>X586+Y586</f>
        <v>6.6953149999999999</v>
      </c>
      <c r="AA586" s="90">
        <f>IF(LEFT(AJ586,6)="Direct",O586,0)</f>
        <v>0</v>
      </c>
      <c r="AB586" s="91">
        <f>O586-AA586</f>
        <v>7.45</v>
      </c>
      <c r="AC586" s="92">
        <f>AA586+AB586</f>
        <v>7.45</v>
      </c>
      <c r="AD586" s="90">
        <f>IF(LEFT(AJ586,9)="direct-wa", O586,0)</f>
        <v>0</v>
      </c>
      <c r="AE586" s="91">
        <f>IF(AJ586="direct-wa",0,O586*Q586)</f>
        <v>0.75468500000000005</v>
      </c>
      <c r="AF586" s="92">
        <f>AD586+AE586</f>
        <v>0.75468500000000005</v>
      </c>
      <c r="AG586" s="90">
        <f>IF(LEFT(AJ586,9)="direct-or",O586,0)</f>
        <v>0</v>
      </c>
      <c r="AH586" s="91">
        <f>AB586-AE586</f>
        <v>6.6953149999999999</v>
      </c>
      <c r="AI586" s="91">
        <f>AG586+AH586</f>
        <v>6.6953149999999999</v>
      </c>
      <c r="AJ586" s="7" t="s">
        <v>52</v>
      </c>
    </row>
    <row r="587" spans="1:36" outlineLevel="2" x14ac:dyDescent="0.25">
      <c r="A587" s="102"/>
      <c r="B587" s="108"/>
      <c r="C587" s="108"/>
      <c r="D587" s="108"/>
      <c r="E587" s="101"/>
      <c r="F587" s="101"/>
      <c r="G587" s="101"/>
      <c r="H587" s="101"/>
      <c r="I587" s="101"/>
      <c r="J587" s="101"/>
      <c r="K587" s="101"/>
      <c r="L587" s="101"/>
      <c r="M587" s="101"/>
      <c r="N587" s="108"/>
      <c r="O587" s="108"/>
      <c r="P587" s="129"/>
      <c r="Q587" s="130"/>
      <c r="R587" s="111">
        <f t="shared" ref="R587:Z587" si="707">SUBTOTAL(9,R584:R586)</f>
        <v>0</v>
      </c>
      <c r="S587" s="112">
        <f t="shared" si="707"/>
        <v>52.07</v>
      </c>
      <c r="T587" s="113">
        <f t="shared" si="707"/>
        <v>52.07</v>
      </c>
      <c r="U587" s="111">
        <f t="shared" si="707"/>
        <v>0</v>
      </c>
      <c r="V587" s="112">
        <f t="shared" si="707"/>
        <v>5.2746909999999998</v>
      </c>
      <c r="W587" s="113">
        <f t="shared" si="707"/>
        <v>5.2746909999999998</v>
      </c>
      <c r="X587" s="111">
        <f t="shared" si="707"/>
        <v>0</v>
      </c>
      <c r="Y587" s="112">
        <f t="shared" si="707"/>
        <v>46.795308999999996</v>
      </c>
      <c r="Z587" s="113">
        <f t="shared" si="707"/>
        <v>46.795308999999996</v>
      </c>
      <c r="AA587" s="111"/>
      <c r="AB587" s="112"/>
      <c r="AC587" s="113"/>
      <c r="AD587" s="111"/>
      <c r="AE587" s="112"/>
      <c r="AF587" s="113"/>
      <c r="AG587" s="111"/>
      <c r="AH587" s="112"/>
      <c r="AI587" s="112"/>
      <c r="AJ587" s="118" t="s">
        <v>268</v>
      </c>
    </row>
    <row r="588" spans="1:36" outlineLevel="3" x14ac:dyDescent="0.25">
      <c r="A588" s="102" t="s">
        <v>144</v>
      </c>
      <c r="B588" s="10">
        <v>20918.18</v>
      </c>
      <c r="C588" s="10">
        <v>434.55</v>
      </c>
      <c r="D588" s="10">
        <v>27446.94</v>
      </c>
      <c r="N588" s="10">
        <f t="shared" ref="N588:N614" si="708">D588</f>
        <v>27446.94</v>
      </c>
      <c r="O588" s="10">
        <f t="shared" ref="O588:O614" si="709">SUM(B588:M588)</f>
        <v>48799.67</v>
      </c>
      <c r="P588" s="129"/>
      <c r="Q588" s="130">
        <v>0.1086</v>
      </c>
      <c r="R588" s="90">
        <f t="shared" ref="R588:R614" si="710">IF(LEFT(AJ588,6)="Direct",N588,0)</f>
        <v>0</v>
      </c>
      <c r="S588" s="91">
        <f t="shared" ref="S588:S614" si="711">N588-R588</f>
        <v>27446.94</v>
      </c>
      <c r="T588" s="92">
        <f t="shared" ref="T588:T614" si="712">R588+S588</f>
        <v>27446.94</v>
      </c>
      <c r="U588" s="90">
        <f t="shared" ref="U588:U614" si="713">IF(LEFT(AJ588,9)="direct-wa", N588,0)</f>
        <v>0</v>
      </c>
      <c r="V588" s="91">
        <f t="shared" ref="V588:V614" si="714">IF(AJ588="direct-wa",0,N588*Q588)</f>
        <v>2980.7376839999997</v>
      </c>
      <c r="W588" s="92">
        <f t="shared" ref="W588:W614" si="715">U588+V588</f>
        <v>2980.7376839999997</v>
      </c>
      <c r="X588" s="90">
        <f t="shared" ref="X588:X614" si="716">IF(LEFT(AJ588,9)="direct-or",N588,0)</f>
        <v>0</v>
      </c>
      <c r="Y588" s="91">
        <f t="shared" ref="Y588:Y614" si="717">S588-V588</f>
        <v>24466.202315999999</v>
      </c>
      <c r="Z588" s="92">
        <f t="shared" ref="Z588:Z614" si="718">X588+Y588</f>
        <v>24466.202315999999</v>
      </c>
      <c r="AA588" s="90">
        <f t="shared" ref="AA588:AA614" si="719">IF(LEFT(AJ588,6)="Direct",O588,0)</f>
        <v>0</v>
      </c>
      <c r="AB588" s="91">
        <f t="shared" ref="AB588:AB614" si="720">O588-AA588</f>
        <v>48799.67</v>
      </c>
      <c r="AC588" s="92">
        <f t="shared" ref="AC588:AC614" si="721">AA588+AB588</f>
        <v>48799.67</v>
      </c>
      <c r="AD588" s="90">
        <f t="shared" ref="AD588:AD614" si="722">IF(LEFT(AJ588,9)="direct-wa", O588,0)</f>
        <v>0</v>
      </c>
      <c r="AE588" s="91">
        <f t="shared" ref="AE588:AE614" si="723">IF(AJ588="direct-wa",0,O588*Q588)</f>
        <v>5299.6441619999996</v>
      </c>
      <c r="AF588" s="92">
        <f t="shared" ref="AF588:AF614" si="724">AD588+AE588</f>
        <v>5299.6441619999996</v>
      </c>
      <c r="AG588" s="90">
        <f t="shared" ref="AG588:AG614" si="725">IF(LEFT(AJ588,9)="direct-or",O588,0)</f>
        <v>0</v>
      </c>
      <c r="AH588" s="91">
        <f t="shared" ref="AH588:AH614" si="726">AB588-AE588</f>
        <v>43500.025838000001</v>
      </c>
      <c r="AI588" s="91">
        <f t="shared" ref="AI588:AI614" si="727">AG588+AH588</f>
        <v>43500.025838000001</v>
      </c>
      <c r="AJ588" s="7" t="s">
        <v>60</v>
      </c>
    </row>
    <row r="589" spans="1:36" outlineLevel="3" x14ac:dyDescent="0.25">
      <c r="A589" s="102" t="s">
        <v>144</v>
      </c>
      <c r="B589" s="10">
        <v>-3148.7</v>
      </c>
      <c r="C589" s="10">
        <v>133.5</v>
      </c>
      <c r="D589" s="10">
        <v>246.95</v>
      </c>
      <c r="N589" s="10">
        <f t="shared" si="708"/>
        <v>246.95</v>
      </c>
      <c r="O589" s="10">
        <f t="shared" si="709"/>
        <v>-2768.25</v>
      </c>
      <c r="P589" s="129"/>
      <c r="Q589" s="130">
        <v>0.1086</v>
      </c>
      <c r="R589" s="90">
        <f t="shared" si="710"/>
        <v>0</v>
      </c>
      <c r="S589" s="91">
        <f t="shared" si="711"/>
        <v>246.95</v>
      </c>
      <c r="T589" s="92">
        <f t="shared" si="712"/>
        <v>246.95</v>
      </c>
      <c r="U589" s="90">
        <f t="shared" si="713"/>
        <v>0</v>
      </c>
      <c r="V589" s="91">
        <f t="shared" si="714"/>
        <v>26.818770000000001</v>
      </c>
      <c r="W589" s="92">
        <f t="shared" si="715"/>
        <v>26.818770000000001</v>
      </c>
      <c r="X589" s="90">
        <f t="shared" si="716"/>
        <v>0</v>
      </c>
      <c r="Y589" s="91">
        <f t="shared" si="717"/>
        <v>220.13122999999999</v>
      </c>
      <c r="Z589" s="92">
        <f t="shared" si="718"/>
        <v>220.13122999999999</v>
      </c>
      <c r="AA589" s="90">
        <f t="shared" si="719"/>
        <v>0</v>
      </c>
      <c r="AB589" s="91">
        <f t="shared" si="720"/>
        <v>-2768.25</v>
      </c>
      <c r="AC589" s="92">
        <f t="shared" si="721"/>
        <v>-2768.25</v>
      </c>
      <c r="AD589" s="90">
        <f t="shared" si="722"/>
        <v>0</v>
      </c>
      <c r="AE589" s="91">
        <f t="shared" si="723"/>
        <v>-300.63195000000002</v>
      </c>
      <c r="AF589" s="92">
        <f t="shared" si="724"/>
        <v>-300.63195000000002</v>
      </c>
      <c r="AG589" s="90">
        <f t="shared" si="725"/>
        <v>0</v>
      </c>
      <c r="AH589" s="91">
        <f t="shared" si="726"/>
        <v>-2467.61805</v>
      </c>
      <c r="AI589" s="91">
        <f t="shared" si="727"/>
        <v>-2467.61805</v>
      </c>
      <c r="AJ589" s="7" t="s">
        <v>60</v>
      </c>
    </row>
    <row r="590" spans="1:36" outlineLevel="3" x14ac:dyDescent="0.25">
      <c r="A590" s="102" t="s">
        <v>144</v>
      </c>
      <c r="B590" s="10">
        <v>616</v>
      </c>
      <c r="N590" s="10">
        <f t="shared" si="708"/>
        <v>0</v>
      </c>
      <c r="O590" s="10">
        <f t="shared" si="709"/>
        <v>616</v>
      </c>
      <c r="P590" s="129"/>
      <c r="Q590" s="130">
        <v>0.1086</v>
      </c>
      <c r="R590" s="90">
        <f t="shared" si="710"/>
        <v>0</v>
      </c>
      <c r="S590" s="91">
        <f t="shared" si="711"/>
        <v>0</v>
      </c>
      <c r="T590" s="92">
        <f t="shared" si="712"/>
        <v>0</v>
      </c>
      <c r="U590" s="90">
        <f t="shared" si="713"/>
        <v>0</v>
      </c>
      <c r="V590" s="91">
        <f t="shared" si="714"/>
        <v>0</v>
      </c>
      <c r="W590" s="92">
        <f t="shared" si="715"/>
        <v>0</v>
      </c>
      <c r="X590" s="90">
        <f t="shared" si="716"/>
        <v>0</v>
      </c>
      <c r="Y590" s="91">
        <f t="shared" si="717"/>
        <v>0</v>
      </c>
      <c r="Z590" s="92">
        <f t="shared" si="718"/>
        <v>0</v>
      </c>
      <c r="AA590" s="90">
        <f t="shared" si="719"/>
        <v>0</v>
      </c>
      <c r="AB590" s="91">
        <f t="shared" si="720"/>
        <v>616</v>
      </c>
      <c r="AC590" s="92">
        <f t="shared" si="721"/>
        <v>616</v>
      </c>
      <c r="AD590" s="90">
        <f t="shared" si="722"/>
        <v>0</v>
      </c>
      <c r="AE590" s="91">
        <f t="shared" si="723"/>
        <v>66.897599999999997</v>
      </c>
      <c r="AF590" s="92">
        <f t="shared" si="724"/>
        <v>66.897599999999997</v>
      </c>
      <c r="AG590" s="90">
        <f t="shared" si="725"/>
        <v>0</v>
      </c>
      <c r="AH590" s="91">
        <f t="shared" si="726"/>
        <v>549.10239999999999</v>
      </c>
      <c r="AI590" s="91">
        <f t="shared" si="727"/>
        <v>549.10239999999999</v>
      </c>
      <c r="AJ590" s="7" t="s">
        <v>64</v>
      </c>
    </row>
    <row r="591" spans="1:36" outlineLevel="3" x14ac:dyDescent="0.25">
      <c r="A591" s="102" t="s">
        <v>144</v>
      </c>
      <c r="B591" s="10">
        <v>6060.67</v>
      </c>
      <c r="C591" s="10">
        <v>7126.18</v>
      </c>
      <c r="D591" s="10">
        <v>11206.08</v>
      </c>
      <c r="N591" s="10">
        <f t="shared" si="708"/>
        <v>11206.08</v>
      </c>
      <c r="O591" s="10">
        <f t="shared" si="709"/>
        <v>24392.93</v>
      </c>
      <c r="P591" s="129"/>
      <c r="Q591" s="130">
        <v>0.1086</v>
      </c>
      <c r="R591" s="90">
        <f t="shared" si="710"/>
        <v>0</v>
      </c>
      <c r="S591" s="91">
        <f t="shared" si="711"/>
        <v>11206.08</v>
      </c>
      <c r="T591" s="92">
        <f t="shared" si="712"/>
        <v>11206.08</v>
      </c>
      <c r="U591" s="90">
        <f t="shared" si="713"/>
        <v>0</v>
      </c>
      <c r="V591" s="91">
        <f t="shared" si="714"/>
        <v>1216.980288</v>
      </c>
      <c r="W591" s="92">
        <f t="shared" si="715"/>
        <v>1216.980288</v>
      </c>
      <c r="X591" s="90">
        <f t="shared" si="716"/>
        <v>0</v>
      </c>
      <c r="Y591" s="91">
        <f t="shared" si="717"/>
        <v>9989.0997119999993</v>
      </c>
      <c r="Z591" s="92">
        <f t="shared" si="718"/>
        <v>9989.0997119999993</v>
      </c>
      <c r="AA591" s="90">
        <f t="shared" si="719"/>
        <v>0</v>
      </c>
      <c r="AB591" s="91">
        <f t="shared" si="720"/>
        <v>24392.93</v>
      </c>
      <c r="AC591" s="92">
        <f t="shared" si="721"/>
        <v>24392.93</v>
      </c>
      <c r="AD591" s="90">
        <f t="shared" si="722"/>
        <v>0</v>
      </c>
      <c r="AE591" s="91">
        <f t="shared" si="723"/>
        <v>2649.0721980000003</v>
      </c>
      <c r="AF591" s="92">
        <f t="shared" si="724"/>
        <v>2649.0721980000003</v>
      </c>
      <c r="AG591" s="90">
        <f t="shared" si="725"/>
        <v>0</v>
      </c>
      <c r="AH591" s="91">
        <f t="shared" si="726"/>
        <v>21743.857801999999</v>
      </c>
      <c r="AI591" s="91">
        <f t="shared" si="727"/>
        <v>21743.857801999999</v>
      </c>
      <c r="AJ591" s="7" t="s">
        <v>60</v>
      </c>
    </row>
    <row r="592" spans="1:36" outlineLevel="3" x14ac:dyDescent="0.25">
      <c r="A592" s="102" t="s">
        <v>144</v>
      </c>
      <c r="B592" s="10">
        <v>117714.79</v>
      </c>
      <c r="C592" s="10">
        <v>152993.51999999999</v>
      </c>
      <c r="D592" s="10">
        <v>108701.3</v>
      </c>
      <c r="N592" s="10">
        <f t="shared" si="708"/>
        <v>108701.3</v>
      </c>
      <c r="O592" s="10">
        <f t="shared" si="709"/>
        <v>379409.61</v>
      </c>
      <c r="P592" s="129"/>
      <c r="Q592" s="130">
        <v>0.1086</v>
      </c>
      <c r="R592" s="90">
        <f t="shared" si="710"/>
        <v>0</v>
      </c>
      <c r="S592" s="91">
        <f t="shared" si="711"/>
        <v>108701.3</v>
      </c>
      <c r="T592" s="92">
        <f t="shared" si="712"/>
        <v>108701.3</v>
      </c>
      <c r="U592" s="90">
        <f t="shared" si="713"/>
        <v>0</v>
      </c>
      <c r="V592" s="91">
        <f t="shared" si="714"/>
        <v>11804.96118</v>
      </c>
      <c r="W592" s="92">
        <f t="shared" si="715"/>
        <v>11804.96118</v>
      </c>
      <c r="X592" s="90">
        <f t="shared" si="716"/>
        <v>0</v>
      </c>
      <c r="Y592" s="91">
        <f t="shared" si="717"/>
        <v>96896.338820000004</v>
      </c>
      <c r="Z592" s="92">
        <f t="shared" si="718"/>
        <v>96896.338820000004</v>
      </c>
      <c r="AA592" s="90">
        <f t="shared" si="719"/>
        <v>0</v>
      </c>
      <c r="AB592" s="91">
        <f t="shared" si="720"/>
        <v>379409.61</v>
      </c>
      <c r="AC592" s="92">
        <f t="shared" si="721"/>
        <v>379409.61</v>
      </c>
      <c r="AD592" s="90">
        <f t="shared" si="722"/>
        <v>0</v>
      </c>
      <c r="AE592" s="91">
        <f t="shared" si="723"/>
        <v>41203.883646000002</v>
      </c>
      <c r="AF592" s="92">
        <f t="shared" si="724"/>
        <v>41203.883646000002</v>
      </c>
      <c r="AG592" s="90">
        <f t="shared" si="725"/>
        <v>0</v>
      </c>
      <c r="AH592" s="91">
        <f t="shared" si="726"/>
        <v>338205.72635399998</v>
      </c>
      <c r="AI592" s="91">
        <f t="shared" si="727"/>
        <v>338205.72635399998</v>
      </c>
      <c r="AJ592" s="7" t="s">
        <v>60</v>
      </c>
    </row>
    <row r="593" spans="1:36" outlineLevel="3" x14ac:dyDescent="0.25">
      <c r="A593" s="102" t="s">
        <v>144</v>
      </c>
      <c r="B593" s="10">
        <v>-2.25</v>
      </c>
      <c r="N593" s="10">
        <f t="shared" si="708"/>
        <v>0</v>
      </c>
      <c r="O593" s="10">
        <f t="shared" si="709"/>
        <v>-2.25</v>
      </c>
      <c r="P593" s="129"/>
      <c r="Q593" s="130">
        <v>0.1086</v>
      </c>
      <c r="R593" s="90">
        <f t="shared" si="710"/>
        <v>0</v>
      </c>
      <c r="S593" s="91">
        <f t="shared" si="711"/>
        <v>0</v>
      </c>
      <c r="T593" s="92">
        <f t="shared" si="712"/>
        <v>0</v>
      </c>
      <c r="U593" s="90">
        <f t="shared" si="713"/>
        <v>0</v>
      </c>
      <c r="V593" s="91">
        <f t="shared" si="714"/>
        <v>0</v>
      </c>
      <c r="W593" s="92">
        <f t="shared" si="715"/>
        <v>0</v>
      </c>
      <c r="X593" s="90">
        <f t="shared" si="716"/>
        <v>0</v>
      </c>
      <c r="Y593" s="91">
        <f t="shared" si="717"/>
        <v>0</v>
      </c>
      <c r="Z593" s="92">
        <f t="shared" si="718"/>
        <v>0</v>
      </c>
      <c r="AA593" s="90">
        <f t="shared" si="719"/>
        <v>0</v>
      </c>
      <c r="AB593" s="91">
        <f t="shared" si="720"/>
        <v>-2.25</v>
      </c>
      <c r="AC593" s="92">
        <f t="shared" si="721"/>
        <v>-2.25</v>
      </c>
      <c r="AD593" s="90">
        <f t="shared" si="722"/>
        <v>0</v>
      </c>
      <c r="AE593" s="91">
        <f t="shared" si="723"/>
        <v>-0.24435000000000001</v>
      </c>
      <c r="AF593" s="92">
        <f t="shared" si="724"/>
        <v>-0.24435000000000001</v>
      </c>
      <c r="AG593" s="90">
        <f t="shared" si="725"/>
        <v>0</v>
      </c>
      <c r="AH593" s="91">
        <f t="shared" si="726"/>
        <v>-2.0056500000000002</v>
      </c>
      <c r="AI593" s="91">
        <f t="shared" si="727"/>
        <v>-2.0056500000000002</v>
      </c>
      <c r="AJ593" s="7" t="s">
        <v>60</v>
      </c>
    </row>
    <row r="594" spans="1:36" outlineLevel="3" x14ac:dyDescent="0.25">
      <c r="A594" s="102" t="s">
        <v>144</v>
      </c>
      <c r="B594" s="10">
        <v>4122.5</v>
      </c>
      <c r="C594" s="10">
        <v>4607.5</v>
      </c>
      <c r="D594" s="10">
        <v>3992.64</v>
      </c>
      <c r="N594" s="10">
        <f t="shared" si="708"/>
        <v>3992.64</v>
      </c>
      <c r="O594" s="10">
        <f t="shared" si="709"/>
        <v>12722.64</v>
      </c>
      <c r="P594" s="129"/>
      <c r="Q594" s="130">
        <v>0.1086</v>
      </c>
      <c r="R594" s="90">
        <f t="shared" si="710"/>
        <v>0</v>
      </c>
      <c r="S594" s="91">
        <f t="shared" si="711"/>
        <v>3992.64</v>
      </c>
      <c r="T594" s="92">
        <f t="shared" si="712"/>
        <v>3992.64</v>
      </c>
      <c r="U594" s="90">
        <f t="shared" si="713"/>
        <v>0</v>
      </c>
      <c r="V594" s="91">
        <f t="shared" si="714"/>
        <v>433.60070400000001</v>
      </c>
      <c r="W594" s="92">
        <f t="shared" si="715"/>
        <v>433.60070400000001</v>
      </c>
      <c r="X594" s="90">
        <f t="shared" si="716"/>
        <v>0</v>
      </c>
      <c r="Y594" s="91">
        <f t="shared" si="717"/>
        <v>3559.0392959999999</v>
      </c>
      <c r="Z594" s="92">
        <f t="shared" si="718"/>
        <v>3559.0392959999999</v>
      </c>
      <c r="AA594" s="90">
        <f t="shared" si="719"/>
        <v>0</v>
      </c>
      <c r="AB594" s="91">
        <f t="shared" si="720"/>
        <v>12722.64</v>
      </c>
      <c r="AC594" s="92">
        <f t="shared" si="721"/>
        <v>12722.64</v>
      </c>
      <c r="AD594" s="90">
        <f t="shared" si="722"/>
        <v>0</v>
      </c>
      <c r="AE594" s="91">
        <f t="shared" si="723"/>
        <v>1381.6787039999999</v>
      </c>
      <c r="AF594" s="92">
        <f t="shared" si="724"/>
        <v>1381.6787039999999</v>
      </c>
      <c r="AG594" s="90">
        <f t="shared" si="725"/>
        <v>0</v>
      </c>
      <c r="AH594" s="91">
        <f t="shared" si="726"/>
        <v>11340.961295999999</v>
      </c>
      <c r="AI594" s="91">
        <f t="shared" si="727"/>
        <v>11340.961295999999</v>
      </c>
      <c r="AJ594" s="7" t="s">
        <v>60</v>
      </c>
    </row>
    <row r="595" spans="1:36" outlineLevel="3" x14ac:dyDescent="0.25">
      <c r="A595" s="102" t="s">
        <v>144</v>
      </c>
      <c r="B595" s="10">
        <v>28238.87</v>
      </c>
      <c r="C595" s="10">
        <v>3365.21</v>
      </c>
      <c r="D595" s="10">
        <v>3877.78</v>
      </c>
      <c r="N595" s="10">
        <f t="shared" si="708"/>
        <v>3877.78</v>
      </c>
      <c r="O595" s="10">
        <f t="shared" si="709"/>
        <v>35481.86</v>
      </c>
      <c r="P595" s="129"/>
      <c r="Q595" s="130">
        <v>0.1086</v>
      </c>
      <c r="R595" s="90">
        <f t="shared" si="710"/>
        <v>0</v>
      </c>
      <c r="S595" s="91">
        <f t="shared" si="711"/>
        <v>3877.78</v>
      </c>
      <c r="T595" s="92">
        <f t="shared" si="712"/>
        <v>3877.78</v>
      </c>
      <c r="U595" s="90">
        <f t="shared" si="713"/>
        <v>0</v>
      </c>
      <c r="V595" s="91">
        <f t="shared" si="714"/>
        <v>421.12690800000001</v>
      </c>
      <c r="W595" s="92">
        <f t="shared" si="715"/>
        <v>421.12690800000001</v>
      </c>
      <c r="X595" s="90">
        <f t="shared" si="716"/>
        <v>0</v>
      </c>
      <c r="Y595" s="91">
        <f t="shared" si="717"/>
        <v>3456.653092</v>
      </c>
      <c r="Z595" s="92">
        <f t="shared" si="718"/>
        <v>3456.653092</v>
      </c>
      <c r="AA595" s="90">
        <f t="shared" si="719"/>
        <v>0</v>
      </c>
      <c r="AB595" s="91">
        <f t="shared" si="720"/>
        <v>35481.86</v>
      </c>
      <c r="AC595" s="92">
        <f t="shared" si="721"/>
        <v>35481.86</v>
      </c>
      <c r="AD595" s="90">
        <f t="shared" si="722"/>
        <v>0</v>
      </c>
      <c r="AE595" s="91">
        <f t="shared" si="723"/>
        <v>3853.3299959999999</v>
      </c>
      <c r="AF595" s="92">
        <f t="shared" si="724"/>
        <v>3853.3299959999999</v>
      </c>
      <c r="AG595" s="90">
        <f t="shared" si="725"/>
        <v>0</v>
      </c>
      <c r="AH595" s="91">
        <f t="shared" si="726"/>
        <v>31628.530004</v>
      </c>
      <c r="AI595" s="91">
        <f t="shared" si="727"/>
        <v>31628.530004</v>
      </c>
      <c r="AJ595" s="7" t="s">
        <v>60</v>
      </c>
    </row>
    <row r="596" spans="1:36" outlineLevel="3" x14ac:dyDescent="0.25">
      <c r="A596" s="102" t="s">
        <v>144</v>
      </c>
      <c r="B596" s="10">
        <v>2744</v>
      </c>
      <c r="C596" s="10">
        <v>120.77</v>
      </c>
      <c r="N596" s="10">
        <f t="shared" si="708"/>
        <v>0</v>
      </c>
      <c r="O596" s="10">
        <f t="shared" si="709"/>
        <v>2864.77</v>
      </c>
      <c r="P596" s="129"/>
      <c r="Q596" s="130">
        <v>0.1086</v>
      </c>
      <c r="R596" s="90">
        <f t="shared" si="710"/>
        <v>0</v>
      </c>
      <c r="S596" s="91">
        <f t="shared" si="711"/>
        <v>0</v>
      </c>
      <c r="T596" s="92">
        <f t="shared" si="712"/>
        <v>0</v>
      </c>
      <c r="U596" s="90">
        <f t="shared" si="713"/>
        <v>0</v>
      </c>
      <c r="V596" s="91">
        <f t="shared" si="714"/>
        <v>0</v>
      </c>
      <c r="W596" s="92">
        <f t="shared" si="715"/>
        <v>0</v>
      </c>
      <c r="X596" s="90">
        <f t="shared" si="716"/>
        <v>0</v>
      </c>
      <c r="Y596" s="91">
        <f t="shared" si="717"/>
        <v>0</v>
      </c>
      <c r="Z596" s="92">
        <f t="shared" si="718"/>
        <v>0</v>
      </c>
      <c r="AA596" s="90">
        <f t="shared" si="719"/>
        <v>0</v>
      </c>
      <c r="AB596" s="91">
        <f t="shared" si="720"/>
        <v>2864.77</v>
      </c>
      <c r="AC596" s="92">
        <f t="shared" si="721"/>
        <v>2864.77</v>
      </c>
      <c r="AD596" s="90">
        <f t="shared" si="722"/>
        <v>0</v>
      </c>
      <c r="AE596" s="91">
        <f t="shared" si="723"/>
        <v>311.11402199999998</v>
      </c>
      <c r="AF596" s="92">
        <f t="shared" si="724"/>
        <v>311.11402199999998</v>
      </c>
      <c r="AG596" s="90">
        <f t="shared" si="725"/>
        <v>0</v>
      </c>
      <c r="AH596" s="91">
        <f t="shared" si="726"/>
        <v>2553.6559779999998</v>
      </c>
      <c r="AI596" s="91">
        <f t="shared" si="727"/>
        <v>2553.6559779999998</v>
      </c>
      <c r="AJ596" s="7" t="s">
        <v>60</v>
      </c>
    </row>
    <row r="597" spans="1:36" outlineLevel="3" x14ac:dyDescent="0.25">
      <c r="A597" s="102" t="s">
        <v>144</v>
      </c>
      <c r="B597" s="10">
        <v>3428.06</v>
      </c>
      <c r="C597" s="10">
        <v>1338.94</v>
      </c>
      <c r="D597" s="10">
        <v>660.34</v>
      </c>
      <c r="N597" s="10">
        <f t="shared" si="708"/>
        <v>660.34</v>
      </c>
      <c r="O597" s="10">
        <f t="shared" si="709"/>
        <v>5427.34</v>
      </c>
      <c r="P597" s="129"/>
      <c r="Q597" s="130">
        <v>0.1086</v>
      </c>
      <c r="R597" s="90">
        <f t="shared" si="710"/>
        <v>0</v>
      </c>
      <c r="S597" s="91">
        <f t="shared" si="711"/>
        <v>660.34</v>
      </c>
      <c r="T597" s="92">
        <f t="shared" si="712"/>
        <v>660.34</v>
      </c>
      <c r="U597" s="90">
        <f t="shared" si="713"/>
        <v>0</v>
      </c>
      <c r="V597" s="91">
        <f t="shared" si="714"/>
        <v>71.712924000000001</v>
      </c>
      <c r="W597" s="92">
        <f t="shared" si="715"/>
        <v>71.712924000000001</v>
      </c>
      <c r="X597" s="90">
        <f t="shared" si="716"/>
        <v>0</v>
      </c>
      <c r="Y597" s="91">
        <f t="shared" si="717"/>
        <v>588.62707599999999</v>
      </c>
      <c r="Z597" s="92">
        <f t="shared" si="718"/>
        <v>588.62707599999999</v>
      </c>
      <c r="AA597" s="90">
        <f t="shared" si="719"/>
        <v>0</v>
      </c>
      <c r="AB597" s="91">
        <f t="shared" si="720"/>
        <v>5427.34</v>
      </c>
      <c r="AC597" s="92">
        <f t="shared" si="721"/>
        <v>5427.34</v>
      </c>
      <c r="AD597" s="90">
        <f t="shared" si="722"/>
        <v>0</v>
      </c>
      <c r="AE597" s="91">
        <f t="shared" si="723"/>
        <v>589.40912400000002</v>
      </c>
      <c r="AF597" s="92">
        <f t="shared" si="724"/>
        <v>589.40912400000002</v>
      </c>
      <c r="AG597" s="90">
        <f t="shared" si="725"/>
        <v>0</v>
      </c>
      <c r="AH597" s="91">
        <f t="shared" si="726"/>
        <v>4837.9308760000004</v>
      </c>
      <c r="AI597" s="91">
        <f t="shared" si="727"/>
        <v>4837.9308760000004</v>
      </c>
      <c r="AJ597" s="7" t="s">
        <v>60</v>
      </c>
    </row>
    <row r="598" spans="1:36" outlineLevel="3" x14ac:dyDescent="0.25">
      <c r="A598" s="102" t="s">
        <v>144</v>
      </c>
      <c r="B598" s="10">
        <v>369.9</v>
      </c>
      <c r="N598" s="10">
        <f t="shared" si="708"/>
        <v>0</v>
      </c>
      <c r="O598" s="10">
        <f t="shared" si="709"/>
        <v>369.9</v>
      </c>
      <c r="P598" s="129"/>
      <c r="Q598" s="130">
        <v>0.1086</v>
      </c>
      <c r="R598" s="90">
        <f t="shared" si="710"/>
        <v>0</v>
      </c>
      <c r="S598" s="91">
        <f t="shared" si="711"/>
        <v>0</v>
      </c>
      <c r="T598" s="92">
        <f t="shared" si="712"/>
        <v>0</v>
      </c>
      <c r="U598" s="90">
        <f t="shared" si="713"/>
        <v>0</v>
      </c>
      <c r="V598" s="91">
        <f t="shared" si="714"/>
        <v>0</v>
      </c>
      <c r="W598" s="92">
        <f t="shared" si="715"/>
        <v>0</v>
      </c>
      <c r="X598" s="90">
        <f t="shared" si="716"/>
        <v>0</v>
      </c>
      <c r="Y598" s="91">
        <f t="shared" si="717"/>
        <v>0</v>
      </c>
      <c r="Z598" s="92">
        <f t="shared" si="718"/>
        <v>0</v>
      </c>
      <c r="AA598" s="90">
        <f t="shared" si="719"/>
        <v>0</v>
      </c>
      <c r="AB598" s="91">
        <f t="shared" si="720"/>
        <v>369.9</v>
      </c>
      <c r="AC598" s="92">
        <f t="shared" si="721"/>
        <v>369.9</v>
      </c>
      <c r="AD598" s="90">
        <f t="shared" si="722"/>
        <v>0</v>
      </c>
      <c r="AE598" s="91">
        <f t="shared" si="723"/>
        <v>40.171140000000001</v>
      </c>
      <c r="AF598" s="92">
        <f t="shared" si="724"/>
        <v>40.171140000000001</v>
      </c>
      <c r="AG598" s="90">
        <f t="shared" si="725"/>
        <v>0</v>
      </c>
      <c r="AH598" s="91">
        <f t="shared" si="726"/>
        <v>329.72886</v>
      </c>
      <c r="AI598" s="91">
        <f t="shared" si="727"/>
        <v>329.72886</v>
      </c>
      <c r="AJ598" s="7" t="s">
        <v>60</v>
      </c>
    </row>
    <row r="599" spans="1:36" outlineLevel="3" x14ac:dyDescent="0.25">
      <c r="A599" s="102" t="s">
        <v>144</v>
      </c>
      <c r="B599" s="10">
        <v>-400</v>
      </c>
      <c r="N599" s="10">
        <f t="shared" si="708"/>
        <v>0</v>
      </c>
      <c r="O599" s="10">
        <f t="shared" si="709"/>
        <v>-400</v>
      </c>
      <c r="P599" s="129"/>
      <c r="Q599" s="130">
        <v>0.1086</v>
      </c>
      <c r="R599" s="90">
        <f t="shared" si="710"/>
        <v>0</v>
      </c>
      <c r="S599" s="91">
        <f t="shared" si="711"/>
        <v>0</v>
      </c>
      <c r="T599" s="92">
        <f t="shared" si="712"/>
        <v>0</v>
      </c>
      <c r="U599" s="90">
        <f t="shared" si="713"/>
        <v>0</v>
      </c>
      <c r="V599" s="91">
        <f t="shared" si="714"/>
        <v>0</v>
      </c>
      <c r="W599" s="92">
        <f t="shared" si="715"/>
        <v>0</v>
      </c>
      <c r="X599" s="90">
        <f t="shared" si="716"/>
        <v>0</v>
      </c>
      <c r="Y599" s="91">
        <f t="shared" si="717"/>
        <v>0</v>
      </c>
      <c r="Z599" s="92">
        <f t="shared" si="718"/>
        <v>0</v>
      </c>
      <c r="AA599" s="90">
        <f t="shared" si="719"/>
        <v>0</v>
      </c>
      <c r="AB599" s="91">
        <f t="shared" si="720"/>
        <v>-400</v>
      </c>
      <c r="AC599" s="92">
        <f t="shared" si="721"/>
        <v>-400</v>
      </c>
      <c r="AD599" s="90">
        <f t="shared" si="722"/>
        <v>0</v>
      </c>
      <c r="AE599" s="91">
        <f t="shared" si="723"/>
        <v>-43.44</v>
      </c>
      <c r="AF599" s="92">
        <f t="shared" si="724"/>
        <v>-43.44</v>
      </c>
      <c r="AG599" s="90">
        <f t="shared" si="725"/>
        <v>0</v>
      </c>
      <c r="AH599" s="91">
        <f t="shared" si="726"/>
        <v>-356.56</v>
      </c>
      <c r="AI599" s="91">
        <f t="shared" si="727"/>
        <v>-356.56</v>
      </c>
      <c r="AJ599" s="7" t="s">
        <v>60</v>
      </c>
    </row>
    <row r="600" spans="1:36" outlineLevel="3" x14ac:dyDescent="0.25">
      <c r="A600" s="102" t="s">
        <v>144</v>
      </c>
      <c r="B600" s="10">
        <v>63923.38</v>
      </c>
      <c r="C600" s="10">
        <v>66407.25</v>
      </c>
      <c r="D600" s="10">
        <v>66279.320000000007</v>
      </c>
      <c r="N600" s="10">
        <f t="shared" si="708"/>
        <v>66279.320000000007</v>
      </c>
      <c r="O600" s="10">
        <f t="shared" si="709"/>
        <v>196609.95</v>
      </c>
      <c r="P600" s="129"/>
      <c r="Q600" s="130">
        <v>0.1086</v>
      </c>
      <c r="R600" s="90">
        <f t="shared" si="710"/>
        <v>0</v>
      </c>
      <c r="S600" s="91">
        <f t="shared" si="711"/>
        <v>66279.320000000007</v>
      </c>
      <c r="T600" s="92">
        <f t="shared" si="712"/>
        <v>66279.320000000007</v>
      </c>
      <c r="U600" s="90">
        <f t="shared" si="713"/>
        <v>0</v>
      </c>
      <c r="V600" s="91">
        <f t="shared" si="714"/>
        <v>7197.9341520000007</v>
      </c>
      <c r="W600" s="92">
        <f t="shared" si="715"/>
        <v>7197.9341520000007</v>
      </c>
      <c r="X600" s="90">
        <f t="shared" si="716"/>
        <v>0</v>
      </c>
      <c r="Y600" s="91">
        <f t="shared" si="717"/>
        <v>59081.385848000005</v>
      </c>
      <c r="Z600" s="92">
        <f t="shared" si="718"/>
        <v>59081.385848000005</v>
      </c>
      <c r="AA600" s="90">
        <f t="shared" si="719"/>
        <v>0</v>
      </c>
      <c r="AB600" s="91">
        <f t="shared" si="720"/>
        <v>196609.95</v>
      </c>
      <c r="AC600" s="92">
        <f t="shared" si="721"/>
        <v>196609.95</v>
      </c>
      <c r="AD600" s="90">
        <f t="shared" si="722"/>
        <v>0</v>
      </c>
      <c r="AE600" s="91">
        <f t="shared" si="723"/>
        <v>21351.84057</v>
      </c>
      <c r="AF600" s="92">
        <f t="shared" si="724"/>
        <v>21351.84057</v>
      </c>
      <c r="AG600" s="90">
        <f t="shared" si="725"/>
        <v>0</v>
      </c>
      <c r="AH600" s="91">
        <f t="shared" si="726"/>
        <v>175258.10943000001</v>
      </c>
      <c r="AI600" s="91">
        <f t="shared" si="727"/>
        <v>175258.10943000001</v>
      </c>
      <c r="AJ600" s="7" t="s">
        <v>60</v>
      </c>
    </row>
    <row r="601" spans="1:36" outlineLevel="3" x14ac:dyDescent="0.25">
      <c r="A601" s="102" t="s">
        <v>144</v>
      </c>
      <c r="B601" s="10">
        <v>30570.9</v>
      </c>
      <c r="C601" s="10">
        <v>33662.74</v>
      </c>
      <c r="D601" s="10">
        <v>33347.74</v>
      </c>
      <c r="N601" s="10">
        <f t="shared" si="708"/>
        <v>33347.74</v>
      </c>
      <c r="O601" s="10">
        <f t="shared" si="709"/>
        <v>97581.38</v>
      </c>
      <c r="P601" s="129"/>
      <c r="Q601" s="130">
        <v>0.1086</v>
      </c>
      <c r="R601" s="90">
        <f t="shared" si="710"/>
        <v>0</v>
      </c>
      <c r="S601" s="91">
        <f t="shared" si="711"/>
        <v>33347.74</v>
      </c>
      <c r="T601" s="92">
        <f t="shared" si="712"/>
        <v>33347.74</v>
      </c>
      <c r="U601" s="90">
        <f t="shared" si="713"/>
        <v>0</v>
      </c>
      <c r="V601" s="91">
        <f t="shared" si="714"/>
        <v>3621.5645639999998</v>
      </c>
      <c r="W601" s="92">
        <f t="shared" si="715"/>
        <v>3621.5645639999998</v>
      </c>
      <c r="X601" s="90">
        <f t="shared" si="716"/>
        <v>0</v>
      </c>
      <c r="Y601" s="91">
        <f t="shared" si="717"/>
        <v>29726.175435999998</v>
      </c>
      <c r="Z601" s="92">
        <f t="shared" si="718"/>
        <v>29726.175435999998</v>
      </c>
      <c r="AA601" s="90">
        <f t="shared" si="719"/>
        <v>0</v>
      </c>
      <c r="AB601" s="91">
        <f t="shared" si="720"/>
        <v>97581.38</v>
      </c>
      <c r="AC601" s="92">
        <f t="shared" si="721"/>
        <v>97581.38</v>
      </c>
      <c r="AD601" s="90">
        <f t="shared" si="722"/>
        <v>0</v>
      </c>
      <c r="AE601" s="91">
        <f t="shared" si="723"/>
        <v>10597.337868000001</v>
      </c>
      <c r="AF601" s="92">
        <f t="shared" si="724"/>
        <v>10597.337868000001</v>
      </c>
      <c r="AG601" s="90">
        <f t="shared" si="725"/>
        <v>0</v>
      </c>
      <c r="AH601" s="91">
        <f t="shared" si="726"/>
        <v>86984.042132000002</v>
      </c>
      <c r="AI601" s="91">
        <f t="shared" si="727"/>
        <v>86984.042132000002</v>
      </c>
      <c r="AJ601" s="7" t="s">
        <v>60</v>
      </c>
    </row>
    <row r="602" spans="1:36" outlineLevel="3" x14ac:dyDescent="0.25">
      <c r="A602" s="102" t="s">
        <v>144</v>
      </c>
      <c r="B602" s="10">
        <v>6211.9</v>
      </c>
      <c r="C602" s="10">
        <v>37039.589999999997</v>
      </c>
      <c r="D602" s="10">
        <v>13231.73</v>
      </c>
      <c r="N602" s="10">
        <f t="shared" si="708"/>
        <v>13231.73</v>
      </c>
      <c r="O602" s="10">
        <f t="shared" si="709"/>
        <v>56483.22</v>
      </c>
      <c r="P602" s="129"/>
      <c r="Q602" s="130">
        <v>0.1086</v>
      </c>
      <c r="R602" s="90">
        <f t="shared" si="710"/>
        <v>0</v>
      </c>
      <c r="S602" s="91">
        <f t="shared" si="711"/>
        <v>13231.73</v>
      </c>
      <c r="T602" s="92">
        <f t="shared" si="712"/>
        <v>13231.73</v>
      </c>
      <c r="U602" s="90">
        <f t="shared" si="713"/>
        <v>0</v>
      </c>
      <c r="V602" s="91">
        <f t="shared" si="714"/>
        <v>1436.965878</v>
      </c>
      <c r="W602" s="92">
        <f t="shared" si="715"/>
        <v>1436.965878</v>
      </c>
      <c r="X602" s="90">
        <f t="shared" si="716"/>
        <v>0</v>
      </c>
      <c r="Y602" s="91">
        <f t="shared" si="717"/>
        <v>11794.764122</v>
      </c>
      <c r="Z602" s="92">
        <f t="shared" si="718"/>
        <v>11794.764122</v>
      </c>
      <c r="AA602" s="90">
        <f t="shared" si="719"/>
        <v>0</v>
      </c>
      <c r="AB602" s="91">
        <f t="shared" si="720"/>
        <v>56483.22</v>
      </c>
      <c r="AC602" s="92">
        <f t="shared" si="721"/>
        <v>56483.22</v>
      </c>
      <c r="AD602" s="90">
        <f t="shared" si="722"/>
        <v>0</v>
      </c>
      <c r="AE602" s="91">
        <f t="shared" si="723"/>
        <v>6134.0776919999998</v>
      </c>
      <c r="AF602" s="92">
        <f t="shared" si="724"/>
        <v>6134.0776919999998</v>
      </c>
      <c r="AG602" s="90">
        <f t="shared" si="725"/>
        <v>0</v>
      </c>
      <c r="AH602" s="91">
        <f t="shared" si="726"/>
        <v>50349.142308000002</v>
      </c>
      <c r="AI602" s="91">
        <f t="shared" si="727"/>
        <v>50349.142308000002</v>
      </c>
      <c r="AJ602" s="7" t="s">
        <v>60</v>
      </c>
    </row>
    <row r="603" spans="1:36" outlineLevel="3" x14ac:dyDescent="0.25">
      <c r="A603" s="102" t="s">
        <v>144</v>
      </c>
      <c r="B603" s="10">
        <v>21651.61</v>
      </c>
      <c r="C603" s="10">
        <v>28964.15</v>
      </c>
      <c r="D603" s="10">
        <v>21278.51</v>
      </c>
      <c r="N603" s="10">
        <f t="shared" si="708"/>
        <v>21278.51</v>
      </c>
      <c r="O603" s="10">
        <f t="shared" si="709"/>
        <v>71894.27</v>
      </c>
      <c r="P603" s="129"/>
      <c r="Q603" s="130">
        <v>0.1086</v>
      </c>
      <c r="R603" s="90">
        <f t="shared" si="710"/>
        <v>0</v>
      </c>
      <c r="S603" s="91">
        <f t="shared" si="711"/>
        <v>21278.51</v>
      </c>
      <c r="T603" s="92">
        <f t="shared" si="712"/>
        <v>21278.51</v>
      </c>
      <c r="U603" s="90">
        <f t="shared" si="713"/>
        <v>0</v>
      </c>
      <c r="V603" s="91">
        <f t="shared" si="714"/>
        <v>2310.8461859999998</v>
      </c>
      <c r="W603" s="92">
        <f t="shared" si="715"/>
        <v>2310.8461859999998</v>
      </c>
      <c r="X603" s="90">
        <f t="shared" si="716"/>
        <v>0</v>
      </c>
      <c r="Y603" s="91">
        <f t="shared" si="717"/>
        <v>18967.663814</v>
      </c>
      <c r="Z603" s="92">
        <f t="shared" si="718"/>
        <v>18967.663814</v>
      </c>
      <c r="AA603" s="90">
        <f t="shared" si="719"/>
        <v>0</v>
      </c>
      <c r="AB603" s="91">
        <f t="shared" si="720"/>
        <v>71894.27</v>
      </c>
      <c r="AC603" s="92">
        <f t="shared" si="721"/>
        <v>71894.27</v>
      </c>
      <c r="AD603" s="90">
        <f t="shared" si="722"/>
        <v>0</v>
      </c>
      <c r="AE603" s="91">
        <f t="shared" si="723"/>
        <v>7807.7177220000003</v>
      </c>
      <c r="AF603" s="92">
        <f t="shared" si="724"/>
        <v>7807.7177220000003</v>
      </c>
      <c r="AG603" s="90">
        <f t="shared" si="725"/>
        <v>0</v>
      </c>
      <c r="AH603" s="91">
        <f t="shared" si="726"/>
        <v>64086.552278000003</v>
      </c>
      <c r="AI603" s="91">
        <f t="shared" si="727"/>
        <v>64086.552278000003</v>
      </c>
      <c r="AJ603" s="7" t="s">
        <v>60</v>
      </c>
    </row>
    <row r="604" spans="1:36" outlineLevel="3" x14ac:dyDescent="0.25">
      <c r="A604" s="102" t="s">
        <v>144</v>
      </c>
      <c r="B604" s="10">
        <v>-218.23</v>
      </c>
      <c r="C604" s="10">
        <v>2079.65</v>
      </c>
      <c r="D604" s="10">
        <v>951.99</v>
      </c>
      <c r="N604" s="10">
        <f t="shared" si="708"/>
        <v>951.99</v>
      </c>
      <c r="O604" s="10">
        <f t="shared" si="709"/>
        <v>2813.41</v>
      </c>
      <c r="P604" s="129"/>
      <c r="Q604" s="130">
        <v>0.1086</v>
      </c>
      <c r="R604" s="90">
        <f t="shared" si="710"/>
        <v>0</v>
      </c>
      <c r="S604" s="91">
        <f t="shared" si="711"/>
        <v>951.99</v>
      </c>
      <c r="T604" s="92">
        <f t="shared" si="712"/>
        <v>951.99</v>
      </c>
      <c r="U604" s="90">
        <f t="shared" si="713"/>
        <v>0</v>
      </c>
      <c r="V604" s="91">
        <f t="shared" si="714"/>
        <v>103.38611400000001</v>
      </c>
      <c r="W604" s="92">
        <f t="shared" si="715"/>
        <v>103.38611400000001</v>
      </c>
      <c r="X604" s="90">
        <f t="shared" si="716"/>
        <v>0</v>
      </c>
      <c r="Y604" s="91">
        <f t="shared" si="717"/>
        <v>848.60388599999999</v>
      </c>
      <c r="Z604" s="92">
        <f t="shared" si="718"/>
        <v>848.60388599999999</v>
      </c>
      <c r="AA604" s="90">
        <f t="shared" si="719"/>
        <v>0</v>
      </c>
      <c r="AB604" s="91">
        <f t="shared" si="720"/>
        <v>2813.41</v>
      </c>
      <c r="AC604" s="92">
        <f t="shared" si="721"/>
        <v>2813.41</v>
      </c>
      <c r="AD604" s="90">
        <f t="shared" si="722"/>
        <v>0</v>
      </c>
      <c r="AE604" s="91">
        <f t="shared" si="723"/>
        <v>305.53632599999997</v>
      </c>
      <c r="AF604" s="92">
        <f t="shared" si="724"/>
        <v>305.53632599999997</v>
      </c>
      <c r="AG604" s="90">
        <f t="shared" si="725"/>
        <v>0</v>
      </c>
      <c r="AH604" s="91">
        <f t="shared" si="726"/>
        <v>2507.8736739999999</v>
      </c>
      <c r="AI604" s="91">
        <f t="shared" si="727"/>
        <v>2507.8736739999999</v>
      </c>
      <c r="AJ604" s="7" t="s">
        <v>60</v>
      </c>
    </row>
    <row r="605" spans="1:36" outlineLevel="3" x14ac:dyDescent="0.25">
      <c r="A605" s="102" t="s">
        <v>144</v>
      </c>
      <c r="B605" s="10">
        <v>2582.3200000000002</v>
      </c>
      <c r="C605" s="10">
        <v>3404.01</v>
      </c>
      <c r="D605" s="10">
        <v>4897.0600000000004</v>
      </c>
      <c r="N605" s="10">
        <f t="shared" si="708"/>
        <v>4897.0600000000004</v>
      </c>
      <c r="O605" s="10">
        <f t="shared" si="709"/>
        <v>10883.39</v>
      </c>
      <c r="P605" s="129"/>
      <c r="Q605" s="130">
        <v>0.1086</v>
      </c>
      <c r="R605" s="90">
        <f t="shared" si="710"/>
        <v>0</v>
      </c>
      <c r="S605" s="91">
        <f t="shared" si="711"/>
        <v>4897.0600000000004</v>
      </c>
      <c r="T605" s="92">
        <f t="shared" si="712"/>
        <v>4897.0600000000004</v>
      </c>
      <c r="U605" s="90">
        <f t="shared" si="713"/>
        <v>0</v>
      </c>
      <c r="V605" s="91">
        <f t="shared" si="714"/>
        <v>531.82071600000006</v>
      </c>
      <c r="W605" s="92">
        <f t="shared" si="715"/>
        <v>531.82071600000006</v>
      </c>
      <c r="X605" s="90">
        <f t="shared" si="716"/>
        <v>0</v>
      </c>
      <c r="Y605" s="91">
        <f t="shared" si="717"/>
        <v>4365.2392840000002</v>
      </c>
      <c r="Z605" s="92">
        <f t="shared" si="718"/>
        <v>4365.2392840000002</v>
      </c>
      <c r="AA605" s="90">
        <f t="shared" si="719"/>
        <v>0</v>
      </c>
      <c r="AB605" s="91">
        <f t="shared" si="720"/>
        <v>10883.39</v>
      </c>
      <c r="AC605" s="92">
        <f t="shared" si="721"/>
        <v>10883.39</v>
      </c>
      <c r="AD605" s="90">
        <f t="shared" si="722"/>
        <v>0</v>
      </c>
      <c r="AE605" s="91">
        <f t="shared" si="723"/>
        <v>1181.936154</v>
      </c>
      <c r="AF605" s="92">
        <f t="shared" si="724"/>
        <v>1181.936154</v>
      </c>
      <c r="AG605" s="90">
        <f t="shared" si="725"/>
        <v>0</v>
      </c>
      <c r="AH605" s="91">
        <f t="shared" si="726"/>
        <v>9701.4538460000003</v>
      </c>
      <c r="AI605" s="91">
        <f t="shared" si="727"/>
        <v>9701.4538460000003</v>
      </c>
      <c r="AJ605" s="7" t="s">
        <v>60</v>
      </c>
    </row>
    <row r="606" spans="1:36" outlineLevel="3" x14ac:dyDescent="0.25">
      <c r="A606" s="102" t="s">
        <v>144</v>
      </c>
      <c r="C606" s="10">
        <v>18.989999999999998</v>
      </c>
      <c r="N606" s="10">
        <f t="shared" si="708"/>
        <v>0</v>
      </c>
      <c r="O606" s="10">
        <f t="shared" si="709"/>
        <v>18.989999999999998</v>
      </c>
      <c r="P606" s="129"/>
      <c r="Q606" s="130">
        <v>0.1086</v>
      </c>
      <c r="R606" s="90">
        <f t="shared" si="710"/>
        <v>0</v>
      </c>
      <c r="S606" s="91">
        <f t="shared" si="711"/>
        <v>0</v>
      </c>
      <c r="T606" s="92">
        <f t="shared" si="712"/>
        <v>0</v>
      </c>
      <c r="U606" s="90">
        <f t="shared" si="713"/>
        <v>0</v>
      </c>
      <c r="V606" s="91">
        <f t="shared" si="714"/>
        <v>0</v>
      </c>
      <c r="W606" s="92">
        <f t="shared" si="715"/>
        <v>0</v>
      </c>
      <c r="X606" s="90">
        <f t="shared" si="716"/>
        <v>0</v>
      </c>
      <c r="Y606" s="91">
        <f t="shared" si="717"/>
        <v>0</v>
      </c>
      <c r="Z606" s="92">
        <f t="shared" si="718"/>
        <v>0</v>
      </c>
      <c r="AA606" s="90">
        <f t="shared" si="719"/>
        <v>0</v>
      </c>
      <c r="AB606" s="91">
        <f t="shared" si="720"/>
        <v>18.989999999999998</v>
      </c>
      <c r="AC606" s="92">
        <f t="shared" si="721"/>
        <v>18.989999999999998</v>
      </c>
      <c r="AD606" s="90">
        <f t="shared" si="722"/>
        <v>0</v>
      </c>
      <c r="AE606" s="91">
        <f t="shared" si="723"/>
        <v>2.0623139999999998</v>
      </c>
      <c r="AF606" s="92">
        <f t="shared" si="724"/>
        <v>2.0623139999999998</v>
      </c>
      <c r="AG606" s="90">
        <f t="shared" si="725"/>
        <v>0</v>
      </c>
      <c r="AH606" s="91">
        <f t="shared" si="726"/>
        <v>16.927685999999998</v>
      </c>
      <c r="AI606" s="91">
        <f t="shared" si="727"/>
        <v>16.927685999999998</v>
      </c>
      <c r="AJ606" s="7" t="s">
        <v>64</v>
      </c>
    </row>
    <row r="607" spans="1:36" outlineLevel="3" x14ac:dyDescent="0.25">
      <c r="A607" s="102" t="s">
        <v>144</v>
      </c>
      <c r="B607" s="10">
        <v>2751.79</v>
      </c>
      <c r="C607" s="10">
        <v>3561.14</v>
      </c>
      <c r="D607" s="10">
        <v>3428.42</v>
      </c>
      <c r="N607" s="10">
        <f t="shared" si="708"/>
        <v>3428.42</v>
      </c>
      <c r="O607" s="10">
        <f t="shared" si="709"/>
        <v>9741.35</v>
      </c>
      <c r="P607" s="129"/>
      <c r="Q607" s="130">
        <v>0.1086</v>
      </c>
      <c r="R607" s="90">
        <f t="shared" si="710"/>
        <v>0</v>
      </c>
      <c r="S607" s="91">
        <f t="shared" si="711"/>
        <v>3428.42</v>
      </c>
      <c r="T607" s="92">
        <f t="shared" si="712"/>
        <v>3428.42</v>
      </c>
      <c r="U607" s="90">
        <f t="shared" si="713"/>
        <v>0</v>
      </c>
      <c r="V607" s="91">
        <f t="shared" si="714"/>
        <v>372.326412</v>
      </c>
      <c r="W607" s="92">
        <f t="shared" si="715"/>
        <v>372.326412</v>
      </c>
      <c r="X607" s="90">
        <f t="shared" si="716"/>
        <v>0</v>
      </c>
      <c r="Y607" s="91">
        <f t="shared" si="717"/>
        <v>3056.0935880000002</v>
      </c>
      <c r="Z607" s="92">
        <f t="shared" si="718"/>
        <v>3056.0935880000002</v>
      </c>
      <c r="AA607" s="90">
        <f t="shared" si="719"/>
        <v>0</v>
      </c>
      <c r="AB607" s="91">
        <f t="shared" si="720"/>
        <v>9741.35</v>
      </c>
      <c r="AC607" s="92">
        <f t="shared" si="721"/>
        <v>9741.35</v>
      </c>
      <c r="AD607" s="90">
        <f t="shared" si="722"/>
        <v>0</v>
      </c>
      <c r="AE607" s="91">
        <f t="shared" si="723"/>
        <v>1057.9106100000001</v>
      </c>
      <c r="AF607" s="92">
        <f t="shared" si="724"/>
        <v>1057.9106100000001</v>
      </c>
      <c r="AG607" s="90">
        <f t="shared" si="725"/>
        <v>0</v>
      </c>
      <c r="AH607" s="91">
        <f t="shared" si="726"/>
        <v>8683.4393899999995</v>
      </c>
      <c r="AI607" s="91">
        <f t="shared" si="727"/>
        <v>8683.4393899999995</v>
      </c>
      <c r="AJ607" s="7" t="s">
        <v>60</v>
      </c>
    </row>
    <row r="608" spans="1:36" outlineLevel="3" x14ac:dyDescent="0.25">
      <c r="A608" s="102" t="s">
        <v>144</v>
      </c>
      <c r="D608" s="10">
        <v>77.900000000000006</v>
      </c>
      <c r="N608" s="10">
        <f t="shared" si="708"/>
        <v>77.900000000000006</v>
      </c>
      <c r="O608" s="10">
        <f t="shared" si="709"/>
        <v>77.900000000000006</v>
      </c>
      <c r="P608" s="129"/>
      <c r="Q608" s="130">
        <v>0.1086</v>
      </c>
      <c r="R608" s="90">
        <f t="shared" si="710"/>
        <v>0</v>
      </c>
      <c r="S608" s="91">
        <f t="shared" si="711"/>
        <v>77.900000000000006</v>
      </c>
      <c r="T608" s="92">
        <f t="shared" si="712"/>
        <v>77.900000000000006</v>
      </c>
      <c r="U608" s="90">
        <f t="shared" si="713"/>
        <v>0</v>
      </c>
      <c r="V608" s="91">
        <f t="shared" si="714"/>
        <v>8.4599400000000013</v>
      </c>
      <c r="W608" s="92">
        <f t="shared" si="715"/>
        <v>8.4599400000000013</v>
      </c>
      <c r="X608" s="90">
        <f t="shared" si="716"/>
        <v>0</v>
      </c>
      <c r="Y608" s="91">
        <f t="shared" si="717"/>
        <v>69.440060000000003</v>
      </c>
      <c r="Z608" s="92">
        <f t="shared" si="718"/>
        <v>69.440060000000003</v>
      </c>
      <c r="AA608" s="90">
        <f t="shared" si="719"/>
        <v>0</v>
      </c>
      <c r="AB608" s="91">
        <f t="shared" si="720"/>
        <v>77.900000000000006</v>
      </c>
      <c r="AC608" s="92">
        <f t="shared" si="721"/>
        <v>77.900000000000006</v>
      </c>
      <c r="AD608" s="90">
        <f t="shared" si="722"/>
        <v>0</v>
      </c>
      <c r="AE608" s="91">
        <f t="shared" si="723"/>
        <v>8.4599400000000013</v>
      </c>
      <c r="AF608" s="92">
        <f t="shared" si="724"/>
        <v>8.4599400000000013</v>
      </c>
      <c r="AG608" s="90">
        <f t="shared" si="725"/>
        <v>0</v>
      </c>
      <c r="AH608" s="91">
        <f t="shared" si="726"/>
        <v>69.440060000000003</v>
      </c>
      <c r="AI608" s="91">
        <f t="shared" si="727"/>
        <v>69.440060000000003</v>
      </c>
      <c r="AJ608" s="7" t="s">
        <v>64</v>
      </c>
    </row>
    <row r="609" spans="1:36" outlineLevel="3" x14ac:dyDescent="0.25">
      <c r="A609" s="102" t="s">
        <v>144</v>
      </c>
      <c r="D609" s="10">
        <v>8.83</v>
      </c>
      <c r="N609" s="10">
        <f t="shared" si="708"/>
        <v>8.83</v>
      </c>
      <c r="O609" s="10">
        <f t="shared" si="709"/>
        <v>8.83</v>
      </c>
      <c r="P609" s="129"/>
      <c r="Q609" s="130">
        <v>0.1086</v>
      </c>
      <c r="R609" s="90">
        <f t="shared" si="710"/>
        <v>0</v>
      </c>
      <c r="S609" s="91">
        <f t="shared" si="711"/>
        <v>8.83</v>
      </c>
      <c r="T609" s="92">
        <f t="shared" si="712"/>
        <v>8.83</v>
      </c>
      <c r="U609" s="90">
        <f t="shared" si="713"/>
        <v>0</v>
      </c>
      <c r="V609" s="91">
        <f t="shared" si="714"/>
        <v>0.95893800000000007</v>
      </c>
      <c r="W609" s="92">
        <f t="shared" si="715"/>
        <v>0.95893800000000007</v>
      </c>
      <c r="X609" s="90">
        <f t="shared" si="716"/>
        <v>0</v>
      </c>
      <c r="Y609" s="91">
        <f t="shared" si="717"/>
        <v>7.8710620000000002</v>
      </c>
      <c r="Z609" s="92">
        <f t="shared" si="718"/>
        <v>7.8710620000000002</v>
      </c>
      <c r="AA609" s="90">
        <f t="shared" si="719"/>
        <v>0</v>
      </c>
      <c r="AB609" s="91">
        <f t="shared" si="720"/>
        <v>8.83</v>
      </c>
      <c r="AC609" s="92">
        <f t="shared" si="721"/>
        <v>8.83</v>
      </c>
      <c r="AD609" s="90">
        <f t="shared" si="722"/>
        <v>0</v>
      </c>
      <c r="AE609" s="91">
        <f t="shared" si="723"/>
        <v>0.95893800000000007</v>
      </c>
      <c r="AF609" s="92">
        <f t="shared" si="724"/>
        <v>0.95893800000000007</v>
      </c>
      <c r="AG609" s="90">
        <f t="shared" si="725"/>
        <v>0</v>
      </c>
      <c r="AH609" s="91">
        <f t="shared" si="726"/>
        <v>7.8710620000000002</v>
      </c>
      <c r="AI609" s="91">
        <f t="shared" si="727"/>
        <v>7.8710620000000002</v>
      </c>
      <c r="AJ609" s="7" t="s">
        <v>64</v>
      </c>
    </row>
    <row r="610" spans="1:36" outlineLevel="3" x14ac:dyDescent="0.25">
      <c r="A610" s="102" t="s">
        <v>144</v>
      </c>
      <c r="B610" s="10">
        <v>5</v>
      </c>
      <c r="N610" s="10">
        <f t="shared" si="708"/>
        <v>0</v>
      </c>
      <c r="O610" s="10">
        <f t="shared" si="709"/>
        <v>5</v>
      </c>
      <c r="P610" s="129"/>
      <c r="Q610" s="130">
        <v>0.1086</v>
      </c>
      <c r="R610" s="90">
        <f t="shared" si="710"/>
        <v>0</v>
      </c>
      <c r="S610" s="91">
        <f t="shared" si="711"/>
        <v>0</v>
      </c>
      <c r="T610" s="92">
        <f t="shared" si="712"/>
        <v>0</v>
      </c>
      <c r="U610" s="90">
        <f t="shared" si="713"/>
        <v>0</v>
      </c>
      <c r="V610" s="91">
        <f t="shared" si="714"/>
        <v>0</v>
      </c>
      <c r="W610" s="92">
        <f t="shared" si="715"/>
        <v>0</v>
      </c>
      <c r="X610" s="90">
        <f t="shared" si="716"/>
        <v>0</v>
      </c>
      <c r="Y610" s="91">
        <f t="shared" si="717"/>
        <v>0</v>
      </c>
      <c r="Z610" s="92">
        <f t="shared" si="718"/>
        <v>0</v>
      </c>
      <c r="AA610" s="90">
        <f t="shared" si="719"/>
        <v>0</v>
      </c>
      <c r="AB610" s="91">
        <f t="shared" si="720"/>
        <v>5</v>
      </c>
      <c r="AC610" s="92">
        <f t="shared" si="721"/>
        <v>5</v>
      </c>
      <c r="AD610" s="90">
        <f t="shared" si="722"/>
        <v>0</v>
      </c>
      <c r="AE610" s="91">
        <f t="shared" si="723"/>
        <v>0.54300000000000004</v>
      </c>
      <c r="AF610" s="92">
        <f t="shared" si="724"/>
        <v>0.54300000000000004</v>
      </c>
      <c r="AG610" s="90">
        <f t="shared" si="725"/>
        <v>0</v>
      </c>
      <c r="AH610" s="91">
        <f t="shared" si="726"/>
        <v>4.4569999999999999</v>
      </c>
      <c r="AI610" s="91">
        <f t="shared" si="727"/>
        <v>4.4569999999999999</v>
      </c>
      <c r="AJ610" s="7" t="s">
        <v>64</v>
      </c>
    </row>
    <row r="611" spans="1:36" outlineLevel="3" x14ac:dyDescent="0.25">
      <c r="A611" s="102" t="s">
        <v>144</v>
      </c>
      <c r="D611" s="10">
        <v>36.97</v>
      </c>
      <c r="N611" s="10">
        <f t="shared" si="708"/>
        <v>36.97</v>
      </c>
      <c r="O611" s="10">
        <f t="shared" si="709"/>
        <v>36.97</v>
      </c>
      <c r="P611" s="129"/>
      <c r="Q611" s="130">
        <v>0.1086</v>
      </c>
      <c r="R611" s="90">
        <f t="shared" si="710"/>
        <v>0</v>
      </c>
      <c r="S611" s="91">
        <f t="shared" si="711"/>
        <v>36.97</v>
      </c>
      <c r="T611" s="92">
        <f t="shared" si="712"/>
        <v>36.97</v>
      </c>
      <c r="U611" s="90">
        <f t="shared" si="713"/>
        <v>0</v>
      </c>
      <c r="V611" s="91">
        <f t="shared" si="714"/>
        <v>4.0149419999999996</v>
      </c>
      <c r="W611" s="92">
        <f t="shared" si="715"/>
        <v>4.0149419999999996</v>
      </c>
      <c r="X611" s="90">
        <f t="shared" si="716"/>
        <v>0</v>
      </c>
      <c r="Y611" s="91">
        <f t="shared" si="717"/>
        <v>32.955058000000001</v>
      </c>
      <c r="Z611" s="92">
        <f t="shared" si="718"/>
        <v>32.955058000000001</v>
      </c>
      <c r="AA611" s="90">
        <f t="shared" si="719"/>
        <v>0</v>
      </c>
      <c r="AB611" s="91">
        <f t="shared" si="720"/>
        <v>36.97</v>
      </c>
      <c r="AC611" s="92">
        <f t="shared" si="721"/>
        <v>36.97</v>
      </c>
      <c r="AD611" s="90">
        <f t="shared" si="722"/>
        <v>0</v>
      </c>
      <c r="AE611" s="91">
        <f t="shared" si="723"/>
        <v>4.0149419999999996</v>
      </c>
      <c r="AF611" s="92">
        <f t="shared" si="724"/>
        <v>4.0149419999999996</v>
      </c>
      <c r="AG611" s="90">
        <f t="shared" si="725"/>
        <v>0</v>
      </c>
      <c r="AH611" s="91">
        <f t="shared" si="726"/>
        <v>32.955058000000001</v>
      </c>
      <c r="AI611" s="91">
        <f t="shared" si="727"/>
        <v>32.955058000000001</v>
      </c>
      <c r="AJ611" s="7" t="s">
        <v>64</v>
      </c>
    </row>
    <row r="612" spans="1:36" outlineLevel="3" x14ac:dyDescent="0.25">
      <c r="A612" s="102" t="s">
        <v>144</v>
      </c>
      <c r="D612" s="10">
        <v>305.27999999999997</v>
      </c>
      <c r="N612" s="10">
        <f t="shared" si="708"/>
        <v>305.27999999999997</v>
      </c>
      <c r="O612" s="10">
        <f t="shared" si="709"/>
        <v>305.27999999999997</v>
      </c>
      <c r="P612" s="129"/>
      <c r="Q612" s="130">
        <v>0.1086</v>
      </c>
      <c r="R612" s="90">
        <f t="shared" si="710"/>
        <v>0</v>
      </c>
      <c r="S612" s="91">
        <f t="shared" si="711"/>
        <v>305.27999999999997</v>
      </c>
      <c r="T612" s="92">
        <f t="shared" si="712"/>
        <v>305.27999999999997</v>
      </c>
      <c r="U612" s="90">
        <f t="shared" si="713"/>
        <v>0</v>
      </c>
      <c r="V612" s="91">
        <f t="shared" si="714"/>
        <v>33.153407999999999</v>
      </c>
      <c r="W612" s="92">
        <f t="shared" si="715"/>
        <v>33.153407999999999</v>
      </c>
      <c r="X612" s="90">
        <f t="shared" si="716"/>
        <v>0</v>
      </c>
      <c r="Y612" s="91">
        <f t="shared" si="717"/>
        <v>272.12659199999996</v>
      </c>
      <c r="Z612" s="92">
        <f t="shared" si="718"/>
        <v>272.12659199999996</v>
      </c>
      <c r="AA612" s="90">
        <f t="shared" si="719"/>
        <v>0</v>
      </c>
      <c r="AB612" s="91">
        <f t="shared" si="720"/>
        <v>305.27999999999997</v>
      </c>
      <c r="AC612" s="92">
        <f t="shared" si="721"/>
        <v>305.27999999999997</v>
      </c>
      <c r="AD612" s="90">
        <f t="shared" si="722"/>
        <v>0</v>
      </c>
      <c r="AE612" s="91">
        <f t="shared" si="723"/>
        <v>33.153407999999999</v>
      </c>
      <c r="AF612" s="92">
        <f t="shared" si="724"/>
        <v>33.153407999999999</v>
      </c>
      <c r="AG612" s="90">
        <f t="shared" si="725"/>
        <v>0</v>
      </c>
      <c r="AH612" s="91">
        <f t="shared" si="726"/>
        <v>272.12659199999996</v>
      </c>
      <c r="AI612" s="91">
        <f t="shared" si="727"/>
        <v>272.12659199999996</v>
      </c>
      <c r="AJ612" s="7" t="s">
        <v>64</v>
      </c>
    </row>
    <row r="613" spans="1:36" outlineLevel="3" x14ac:dyDescent="0.25">
      <c r="A613" s="102" t="s">
        <v>144</v>
      </c>
      <c r="D613" s="10">
        <v>9.68</v>
      </c>
      <c r="N613" s="10">
        <f t="shared" si="708"/>
        <v>9.68</v>
      </c>
      <c r="O613" s="10">
        <f t="shared" si="709"/>
        <v>9.68</v>
      </c>
      <c r="P613" s="129"/>
      <c r="Q613" s="130">
        <v>0.1086</v>
      </c>
      <c r="R613" s="90">
        <f t="shared" si="710"/>
        <v>0</v>
      </c>
      <c r="S613" s="91">
        <f t="shared" si="711"/>
        <v>9.68</v>
      </c>
      <c r="T613" s="92">
        <f t="shared" si="712"/>
        <v>9.68</v>
      </c>
      <c r="U613" s="90">
        <f t="shared" si="713"/>
        <v>0</v>
      </c>
      <c r="V613" s="91">
        <f t="shared" si="714"/>
        <v>1.051248</v>
      </c>
      <c r="W613" s="92">
        <f t="shared" si="715"/>
        <v>1.051248</v>
      </c>
      <c r="X613" s="90">
        <f t="shared" si="716"/>
        <v>0</v>
      </c>
      <c r="Y613" s="91">
        <f t="shared" si="717"/>
        <v>8.6287520000000004</v>
      </c>
      <c r="Z613" s="92">
        <f t="shared" si="718"/>
        <v>8.6287520000000004</v>
      </c>
      <c r="AA613" s="90">
        <f t="shared" si="719"/>
        <v>0</v>
      </c>
      <c r="AB613" s="91">
        <f t="shared" si="720"/>
        <v>9.68</v>
      </c>
      <c r="AC613" s="92">
        <f t="shared" si="721"/>
        <v>9.68</v>
      </c>
      <c r="AD613" s="90">
        <f t="shared" si="722"/>
        <v>0</v>
      </c>
      <c r="AE613" s="91">
        <f t="shared" si="723"/>
        <v>1.051248</v>
      </c>
      <c r="AF613" s="92">
        <f t="shared" si="724"/>
        <v>1.051248</v>
      </c>
      <c r="AG613" s="90">
        <f t="shared" si="725"/>
        <v>0</v>
      </c>
      <c r="AH613" s="91">
        <f t="shared" si="726"/>
        <v>8.6287520000000004</v>
      </c>
      <c r="AI613" s="91">
        <f t="shared" si="727"/>
        <v>8.6287520000000004</v>
      </c>
      <c r="AJ613" s="7" t="s">
        <v>64</v>
      </c>
    </row>
    <row r="614" spans="1:36" outlineLevel="3" x14ac:dyDescent="0.25">
      <c r="A614" s="102" t="s">
        <v>144</v>
      </c>
      <c r="B614" s="10">
        <v>150</v>
      </c>
      <c r="N614" s="10">
        <f t="shared" si="708"/>
        <v>0</v>
      </c>
      <c r="O614" s="10">
        <f t="shared" si="709"/>
        <v>150</v>
      </c>
      <c r="P614" s="129"/>
      <c r="Q614" s="130">
        <v>0.1086</v>
      </c>
      <c r="R614" s="90">
        <f t="shared" si="710"/>
        <v>0</v>
      </c>
      <c r="S614" s="91">
        <f t="shared" si="711"/>
        <v>0</v>
      </c>
      <c r="T614" s="92">
        <f t="shared" si="712"/>
        <v>0</v>
      </c>
      <c r="U614" s="90">
        <f t="shared" si="713"/>
        <v>0</v>
      </c>
      <c r="V614" s="91">
        <f t="shared" si="714"/>
        <v>0</v>
      </c>
      <c r="W614" s="92">
        <f t="shared" si="715"/>
        <v>0</v>
      </c>
      <c r="X614" s="90">
        <f t="shared" si="716"/>
        <v>0</v>
      </c>
      <c r="Y614" s="91">
        <f t="shared" si="717"/>
        <v>0</v>
      </c>
      <c r="Z614" s="92">
        <f t="shared" si="718"/>
        <v>0</v>
      </c>
      <c r="AA614" s="90">
        <f t="shared" si="719"/>
        <v>0</v>
      </c>
      <c r="AB614" s="91">
        <f t="shared" si="720"/>
        <v>150</v>
      </c>
      <c r="AC614" s="92">
        <f t="shared" si="721"/>
        <v>150</v>
      </c>
      <c r="AD614" s="90">
        <f t="shared" si="722"/>
        <v>0</v>
      </c>
      <c r="AE614" s="91">
        <f t="shared" si="723"/>
        <v>16.29</v>
      </c>
      <c r="AF614" s="92">
        <f t="shared" si="724"/>
        <v>16.29</v>
      </c>
      <c r="AG614" s="90">
        <f t="shared" si="725"/>
        <v>0</v>
      </c>
      <c r="AH614" s="91">
        <f t="shared" si="726"/>
        <v>133.71</v>
      </c>
      <c r="AI614" s="91">
        <f t="shared" si="727"/>
        <v>133.71</v>
      </c>
      <c r="AJ614" s="7" t="s">
        <v>64</v>
      </c>
    </row>
    <row r="615" spans="1:36" outlineLevel="2" x14ac:dyDescent="0.25">
      <c r="A615" s="102"/>
      <c r="B615" s="108"/>
      <c r="C615" s="108"/>
      <c r="D615" s="108"/>
      <c r="E615" s="101"/>
      <c r="F615" s="101"/>
      <c r="G615" s="101"/>
      <c r="H615" s="101"/>
      <c r="I615" s="101"/>
      <c r="J615" s="101"/>
      <c r="K615" s="101"/>
      <c r="L615" s="101"/>
      <c r="M615" s="101"/>
      <c r="N615" s="108"/>
      <c r="O615" s="108"/>
      <c r="P615" s="129"/>
      <c r="Q615" s="130"/>
      <c r="R615" s="111">
        <f t="shared" ref="R615:Z615" si="728">SUBTOTAL(9,R588:R614)</f>
        <v>0</v>
      </c>
      <c r="S615" s="112">
        <f t="shared" si="728"/>
        <v>299985.46000000002</v>
      </c>
      <c r="T615" s="113">
        <f t="shared" si="728"/>
        <v>299985.46000000002</v>
      </c>
      <c r="U615" s="111">
        <f t="shared" si="728"/>
        <v>0</v>
      </c>
      <c r="V615" s="112">
        <f t="shared" si="728"/>
        <v>32578.420955999994</v>
      </c>
      <c r="W615" s="113">
        <f t="shared" si="728"/>
        <v>32578.420955999994</v>
      </c>
      <c r="X615" s="111">
        <f t="shared" si="728"/>
        <v>0</v>
      </c>
      <c r="Y615" s="112">
        <f t="shared" si="728"/>
        <v>267407.03904399998</v>
      </c>
      <c r="Z615" s="113">
        <f t="shared" si="728"/>
        <v>267407.03904399998</v>
      </c>
      <c r="AA615" s="111"/>
      <c r="AB615" s="112"/>
      <c r="AC615" s="113"/>
      <c r="AD615" s="111"/>
      <c r="AE615" s="112"/>
      <c r="AF615" s="113"/>
      <c r="AG615" s="111"/>
      <c r="AH615" s="112"/>
      <c r="AI615" s="112"/>
      <c r="AJ615" s="118" t="s">
        <v>266</v>
      </c>
    </row>
    <row r="616" spans="1:36" outlineLevel="3" x14ac:dyDescent="0.25">
      <c r="A616" s="102" t="s">
        <v>144</v>
      </c>
      <c r="B616" s="10">
        <v>47.73</v>
      </c>
      <c r="N616" s="10">
        <f t="shared" ref="N616:N621" si="729">D616</f>
        <v>0</v>
      </c>
      <c r="O616" s="10">
        <f t="shared" ref="O616:O621" si="730">SUM(B616:M616)</f>
        <v>47.73</v>
      </c>
      <c r="P616" s="129"/>
      <c r="Q616" s="130">
        <v>0.10979999999999999</v>
      </c>
      <c r="R616" s="90">
        <f t="shared" ref="R616:R621" si="731">IF(LEFT(AJ616,6)="Direct",N616,0)</f>
        <v>0</v>
      </c>
      <c r="S616" s="91">
        <f t="shared" ref="S616:S621" si="732">N616-R616</f>
        <v>0</v>
      </c>
      <c r="T616" s="92">
        <f t="shared" ref="T616:T621" si="733">R616+S616</f>
        <v>0</v>
      </c>
      <c r="U616" s="90">
        <f t="shared" ref="U616:U621" si="734">IF(LEFT(AJ616,9)="direct-wa", N616,0)</f>
        <v>0</v>
      </c>
      <c r="V616" s="91">
        <f t="shared" ref="V616:V621" si="735">IF(AJ616="direct-wa",0,N616*Q616)</f>
        <v>0</v>
      </c>
      <c r="W616" s="92">
        <f t="shared" ref="W616:W621" si="736">U616+V616</f>
        <v>0</v>
      </c>
      <c r="X616" s="90">
        <f t="shared" ref="X616:X621" si="737">IF(LEFT(AJ616,9)="direct-or",N616,0)</f>
        <v>0</v>
      </c>
      <c r="Y616" s="91">
        <f t="shared" ref="Y616:Y621" si="738">S616-V616</f>
        <v>0</v>
      </c>
      <c r="Z616" s="92">
        <f t="shared" ref="Z616:Z621" si="739">X616+Y616</f>
        <v>0</v>
      </c>
      <c r="AA616" s="90">
        <f t="shared" ref="AA616:AA621" si="740">IF(LEFT(AJ616,6)="Direct",O616,0)</f>
        <v>0</v>
      </c>
      <c r="AB616" s="91">
        <f t="shared" ref="AB616:AB621" si="741">O616-AA616</f>
        <v>47.73</v>
      </c>
      <c r="AC616" s="92">
        <f t="shared" ref="AC616:AC621" si="742">AA616+AB616</f>
        <v>47.73</v>
      </c>
      <c r="AD616" s="90">
        <f t="shared" ref="AD616:AD621" si="743">IF(LEFT(AJ616,9)="direct-wa", O616,0)</f>
        <v>0</v>
      </c>
      <c r="AE616" s="91">
        <f t="shared" ref="AE616:AE621" si="744">IF(AJ616="direct-wa",0,O616*Q616)</f>
        <v>5.240753999999999</v>
      </c>
      <c r="AF616" s="92">
        <f t="shared" ref="AF616:AF621" si="745">AD616+AE616</f>
        <v>5.240753999999999</v>
      </c>
      <c r="AG616" s="90">
        <f t="shared" ref="AG616:AG621" si="746">IF(LEFT(AJ616,9)="direct-or",O616,0)</f>
        <v>0</v>
      </c>
      <c r="AH616" s="91">
        <f t="shared" ref="AH616:AH621" si="747">AB616-AE616</f>
        <v>42.489245999999994</v>
      </c>
      <c r="AI616" s="91">
        <f t="shared" ref="AI616:AI621" si="748">AG616+AH616</f>
        <v>42.489245999999994</v>
      </c>
      <c r="AJ616" s="7" t="s">
        <v>46</v>
      </c>
    </row>
    <row r="617" spans="1:36" outlineLevel="3" x14ac:dyDescent="0.25">
      <c r="A617" s="102" t="s">
        <v>144</v>
      </c>
      <c r="B617" s="10">
        <v>52.81</v>
      </c>
      <c r="C617" s="10">
        <v>7.53</v>
      </c>
      <c r="N617" s="10">
        <f t="shared" si="729"/>
        <v>0</v>
      </c>
      <c r="O617" s="10">
        <f t="shared" si="730"/>
        <v>60.34</v>
      </c>
      <c r="P617" s="129"/>
      <c r="Q617" s="130">
        <v>0.10979999999999999</v>
      </c>
      <c r="R617" s="90">
        <f t="shared" si="731"/>
        <v>0</v>
      </c>
      <c r="S617" s="91">
        <f t="shared" si="732"/>
        <v>0</v>
      </c>
      <c r="T617" s="92">
        <f t="shared" si="733"/>
        <v>0</v>
      </c>
      <c r="U617" s="90">
        <f t="shared" si="734"/>
        <v>0</v>
      </c>
      <c r="V617" s="91">
        <f t="shared" si="735"/>
        <v>0</v>
      </c>
      <c r="W617" s="92">
        <f t="shared" si="736"/>
        <v>0</v>
      </c>
      <c r="X617" s="90">
        <f t="shared" si="737"/>
        <v>0</v>
      </c>
      <c r="Y617" s="91">
        <f t="shared" si="738"/>
        <v>0</v>
      </c>
      <c r="Z617" s="92">
        <f t="shared" si="739"/>
        <v>0</v>
      </c>
      <c r="AA617" s="90">
        <f t="shared" si="740"/>
        <v>0</v>
      </c>
      <c r="AB617" s="91">
        <f t="shared" si="741"/>
        <v>60.34</v>
      </c>
      <c r="AC617" s="92">
        <f t="shared" si="742"/>
        <v>60.34</v>
      </c>
      <c r="AD617" s="90">
        <f t="shared" si="743"/>
        <v>0</v>
      </c>
      <c r="AE617" s="91">
        <f t="shared" si="744"/>
        <v>6.6253320000000002</v>
      </c>
      <c r="AF617" s="92">
        <f t="shared" si="745"/>
        <v>6.6253320000000002</v>
      </c>
      <c r="AG617" s="90">
        <f t="shared" si="746"/>
        <v>0</v>
      </c>
      <c r="AH617" s="91">
        <f t="shared" si="747"/>
        <v>53.714668000000003</v>
      </c>
      <c r="AI617" s="91">
        <f t="shared" si="748"/>
        <v>53.714668000000003</v>
      </c>
      <c r="AJ617" s="7" t="s">
        <v>46</v>
      </c>
    </row>
    <row r="618" spans="1:36" outlineLevel="3" x14ac:dyDescent="0.25">
      <c r="A618" s="102" t="s">
        <v>144</v>
      </c>
      <c r="C618" s="10">
        <v>-100</v>
      </c>
      <c r="N618" s="10">
        <f t="shared" si="729"/>
        <v>0</v>
      </c>
      <c r="O618" s="10">
        <f t="shared" si="730"/>
        <v>-100</v>
      </c>
      <c r="P618" s="129"/>
      <c r="Q618" s="130">
        <v>0.10979999999999999</v>
      </c>
      <c r="R618" s="90">
        <f t="shared" si="731"/>
        <v>0</v>
      </c>
      <c r="S618" s="91">
        <f t="shared" si="732"/>
        <v>0</v>
      </c>
      <c r="T618" s="92">
        <f t="shared" si="733"/>
        <v>0</v>
      </c>
      <c r="U618" s="90">
        <f t="shared" si="734"/>
        <v>0</v>
      </c>
      <c r="V618" s="91">
        <f t="shared" si="735"/>
        <v>0</v>
      </c>
      <c r="W618" s="92">
        <f t="shared" si="736"/>
        <v>0</v>
      </c>
      <c r="X618" s="90">
        <f t="shared" si="737"/>
        <v>0</v>
      </c>
      <c r="Y618" s="91">
        <f t="shared" si="738"/>
        <v>0</v>
      </c>
      <c r="Z618" s="92">
        <f t="shared" si="739"/>
        <v>0</v>
      </c>
      <c r="AA618" s="90">
        <f t="shared" si="740"/>
        <v>0</v>
      </c>
      <c r="AB618" s="91">
        <f t="shared" si="741"/>
        <v>-100</v>
      </c>
      <c r="AC618" s="92">
        <f t="shared" si="742"/>
        <v>-100</v>
      </c>
      <c r="AD618" s="90">
        <f t="shared" si="743"/>
        <v>0</v>
      </c>
      <c r="AE618" s="91">
        <f t="shared" si="744"/>
        <v>-10.979999999999999</v>
      </c>
      <c r="AF618" s="92">
        <f t="shared" si="745"/>
        <v>-10.979999999999999</v>
      </c>
      <c r="AG618" s="90">
        <f t="shared" si="746"/>
        <v>0</v>
      </c>
      <c r="AH618" s="91">
        <f t="shared" si="747"/>
        <v>-89.02</v>
      </c>
      <c r="AI618" s="91">
        <f t="shared" si="748"/>
        <v>-89.02</v>
      </c>
      <c r="AJ618" s="7" t="s">
        <v>46</v>
      </c>
    </row>
    <row r="619" spans="1:36" outlineLevel="3" x14ac:dyDescent="0.25">
      <c r="A619" s="102" t="s">
        <v>144</v>
      </c>
      <c r="C619" s="10">
        <v>255</v>
      </c>
      <c r="D619" s="10">
        <v>924.46</v>
      </c>
      <c r="N619" s="10">
        <f t="shared" si="729"/>
        <v>924.46</v>
      </c>
      <c r="O619" s="10">
        <f t="shared" si="730"/>
        <v>1179.46</v>
      </c>
      <c r="P619" s="129"/>
      <c r="Q619" s="130">
        <v>0.10979999999999999</v>
      </c>
      <c r="R619" s="90">
        <f t="shared" si="731"/>
        <v>0</v>
      </c>
      <c r="S619" s="91">
        <f t="shared" si="732"/>
        <v>924.46</v>
      </c>
      <c r="T619" s="92">
        <f t="shared" si="733"/>
        <v>924.46</v>
      </c>
      <c r="U619" s="90">
        <f t="shared" si="734"/>
        <v>0</v>
      </c>
      <c r="V619" s="91">
        <f t="shared" si="735"/>
        <v>101.505708</v>
      </c>
      <c r="W619" s="92">
        <f t="shared" si="736"/>
        <v>101.505708</v>
      </c>
      <c r="X619" s="90">
        <f t="shared" si="737"/>
        <v>0</v>
      </c>
      <c r="Y619" s="91">
        <f t="shared" si="738"/>
        <v>822.95429200000001</v>
      </c>
      <c r="Z619" s="92">
        <f t="shared" si="739"/>
        <v>822.95429200000001</v>
      </c>
      <c r="AA619" s="90">
        <f t="shared" si="740"/>
        <v>0</v>
      </c>
      <c r="AB619" s="91">
        <f t="shared" si="741"/>
        <v>1179.46</v>
      </c>
      <c r="AC619" s="92">
        <f t="shared" si="742"/>
        <v>1179.46</v>
      </c>
      <c r="AD619" s="90">
        <f t="shared" si="743"/>
        <v>0</v>
      </c>
      <c r="AE619" s="91">
        <f t="shared" si="744"/>
        <v>129.50470799999999</v>
      </c>
      <c r="AF619" s="92">
        <f t="shared" si="745"/>
        <v>129.50470799999999</v>
      </c>
      <c r="AG619" s="90">
        <f t="shared" si="746"/>
        <v>0</v>
      </c>
      <c r="AH619" s="91">
        <f t="shared" si="747"/>
        <v>1049.9552920000001</v>
      </c>
      <c r="AI619" s="91">
        <f t="shared" si="748"/>
        <v>1049.9552920000001</v>
      </c>
      <c r="AJ619" s="7" t="s">
        <v>46</v>
      </c>
    </row>
    <row r="620" spans="1:36" outlineLevel="3" x14ac:dyDescent="0.25">
      <c r="A620" s="102" t="s">
        <v>144</v>
      </c>
      <c r="C620" s="10">
        <v>31.48</v>
      </c>
      <c r="D620" s="10">
        <v>50</v>
      </c>
      <c r="N620" s="10">
        <f t="shared" si="729"/>
        <v>50</v>
      </c>
      <c r="O620" s="10">
        <f t="shared" si="730"/>
        <v>81.48</v>
      </c>
      <c r="P620" s="129"/>
      <c r="Q620" s="130">
        <v>0.10979999999999999</v>
      </c>
      <c r="R620" s="90">
        <f t="shared" si="731"/>
        <v>0</v>
      </c>
      <c r="S620" s="91">
        <f t="shared" si="732"/>
        <v>50</v>
      </c>
      <c r="T620" s="92">
        <f t="shared" si="733"/>
        <v>50</v>
      </c>
      <c r="U620" s="90">
        <f t="shared" si="734"/>
        <v>0</v>
      </c>
      <c r="V620" s="91">
        <f t="shared" si="735"/>
        <v>5.4899999999999993</v>
      </c>
      <c r="W620" s="92">
        <f t="shared" si="736"/>
        <v>5.4899999999999993</v>
      </c>
      <c r="X620" s="90">
        <f t="shared" si="737"/>
        <v>0</v>
      </c>
      <c r="Y620" s="91">
        <f t="shared" si="738"/>
        <v>44.51</v>
      </c>
      <c r="Z620" s="92">
        <f t="shared" si="739"/>
        <v>44.51</v>
      </c>
      <c r="AA620" s="90">
        <f t="shared" si="740"/>
        <v>0</v>
      </c>
      <c r="AB620" s="91">
        <f t="shared" si="741"/>
        <v>81.48</v>
      </c>
      <c r="AC620" s="92">
        <f t="shared" si="742"/>
        <v>81.48</v>
      </c>
      <c r="AD620" s="90">
        <f t="shared" si="743"/>
        <v>0</v>
      </c>
      <c r="AE620" s="91">
        <f t="shared" si="744"/>
        <v>8.9465040000000009</v>
      </c>
      <c r="AF620" s="92">
        <f t="shared" si="745"/>
        <v>8.9465040000000009</v>
      </c>
      <c r="AG620" s="90">
        <f t="shared" si="746"/>
        <v>0</v>
      </c>
      <c r="AH620" s="91">
        <f t="shared" si="747"/>
        <v>72.533496</v>
      </c>
      <c r="AI620" s="91">
        <f t="shared" si="748"/>
        <v>72.533496</v>
      </c>
      <c r="AJ620" s="7" t="s">
        <v>46</v>
      </c>
    </row>
    <row r="621" spans="1:36" outlineLevel="3" x14ac:dyDescent="0.25">
      <c r="A621" s="102" t="s">
        <v>144</v>
      </c>
      <c r="B621" s="10">
        <v>2751.79</v>
      </c>
      <c r="C621" s="10">
        <v>3561.14</v>
      </c>
      <c r="D621" s="10">
        <v>3428.42</v>
      </c>
      <c r="N621" s="10">
        <f t="shared" si="729"/>
        <v>3428.42</v>
      </c>
      <c r="O621" s="10">
        <f t="shared" si="730"/>
        <v>9741.35</v>
      </c>
      <c r="P621" s="129"/>
      <c r="Q621" s="130">
        <v>0.10979999999999999</v>
      </c>
      <c r="R621" s="90">
        <f t="shared" si="731"/>
        <v>0</v>
      </c>
      <c r="S621" s="91">
        <f t="shared" si="732"/>
        <v>3428.42</v>
      </c>
      <c r="T621" s="92">
        <f t="shared" si="733"/>
        <v>3428.42</v>
      </c>
      <c r="U621" s="90">
        <f t="shared" si="734"/>
        <v>0</v>
      </c>
      <c r="V621" s="91">
        <f t="shared" si="735"/>
        <v>376.440516</v>
      </c>
      <c r="W621" s="92">
        <f t="shared" si="736"/>
        <v>376.440516</v>
      </c>
      <c r="X621" s="90">
        <f t="shared" si="737"/>
        <v>0</v>
      </c>
      <c r="Y621" s="91">
        <f t="shared" si="738"/>
        <v>3051.979484</v>
      </c>
      <c r="Z621" s="92">
        <f t="shared" si="739"/>
        <v>3051.979484</v>
      </c>
      <c r="AA621" s="90">
        <f t="shared" si="740"/>
        <v>0</v>
      </c>
      <c r="AB621" s="91">
        <f t="shared" si="741"/>
        <v>9741.35</v>
      </c>
      <c r="AC621" s="92">
        <f t="shared" si="742"/>
        <v>9741.35</v>
      </c>
      <c r="AD621" s="90">
        <f t="shared" si="743"/>
        <v>0</v>
      </c>
      <c r="AE621" s="91">
        <f t="shared" si="744"/>
        <v>1069.60023</v>
      </c>
      <c r="AF621" s="92">
        <f t="shared" si="745"/>
        <v>1069.60023</v>
      </c>
      <c r="AG621" s="90">
        <f t="shared" si="746"/>
        <v>0</v>
      </c>
      <c r="AH621" s="91">
        <f t="shared" si="747"/>
        <v>8671.7497700000004</v>
      </c>
      <c r="AI621" s="91">
        <f t="shared" si="748"/>
        <v>8671.7497700000004</v>
      </c>
      <c r="AJ621" s="7" t="s">
        <v>46</v>
      </c>
    </row>
    <row r="622" spans="1:36" outlineLevel="2" x14ac:dyDescent="0.25">
      <c r="A622" s="102"/>
      <c r="B622" s="108"/>
      <c r="C622" s="108"/>
      <c r="D622" s="108"/>
      <c r="E622" s="101"/>
      <c r="F622" s="101"/>
      <c r="G622" s="101"/>
      <c r="H622" s="101"/>
      <c r="I622" s="101"/>
      <c r="J622" s="101"/>
      <c r="K622" s="101"/>
      <c r="L622" s="101"/>
      <c r="M622" s="101"/>
      <c r="N622" s="108"/>
      <c r="O622" s="108"/>
      <c r="P622" s="129"/>
      <c r="Q622" s="130"/>
      <c r="R622" s="111">
        <f t="shared" ref="R622:Z622" si="749">SUBTOTAL(9,R616:R621)</f>
        <v>0</v>
      </c>
      <c r="S622" s="112">
        <f t="shared" si="749"/>
        <v>4402.88</v>
      </c>
      <c r="T622" s="113">
        <f t="shared" si="749"/>
        <v>4402.88</v>
      </c>
      <c r="U622" s="111">
        <f t="shared" si="749"/>
        <v>0</v>
      </c>
      <c r="V622" s="112">
        <f t="shared" si="749"/>
        <v>483.43622399999998</v>
      </c>
      <c r="W622" s="113">
        <f t="shared" si="749"/>
        <v>483.43622399999998</v>
      </c>
      <c r="X622" s="111">
        <f t="shared" si="749"/>
        <v>0</v>
      </c>
      <c r="Y622" s="112">
        <f t="shared" si="749"/>
        <v>3919.4437760000001</v>
      </c>
      <c r="Z622" s="113">
        <f t="shared" si="749"/>
        <v>3919.4437760000001</v>
      </c>
      <c r="AA622" s="111"/>
      <c r="AB622" s="112"/>
      <c r="AC622" s="113"/>
      <c r="AD622" s="111"/>
      <c r="AE622" s="112"/>
      <c r="AF622" s="113"/>
      <c r="AG622" s="111"/>
      <c r="AH622" s="112"/>
      <c r="AI622" s="112"/>
      <c r="AJ622" s="118" t="s">
        <v>284</v>
      </c>
    </row>
    <row r="623" spans="1:36" outlineLevel="3" x14ac:dyDescent="0.25">
      <c r="A623" s="102" t="s">
        <v>144</v>
      </c>
      <c r="D623" s="10">
        <v>41.2</v>
      </c>
      <c r="N623" s="10">
        <f>D623</f>
        <v>41.2</v>
      </c>
      <c r="O623" s="10">
        <f>SUM(B623:M623)</f>
        <v>41.2</v>
      </c>
      <c r="P623" s="129"/>
      <c r="Q623" s="130">
        <v>0</v>
      </c>
      <c r="R623" s="90">
        <f>IF(LEFT(AJ623,6)="Direct",N623,0)</f>
        <v>41.2</v>
      </c>
      <c r="S623" s="91">
        <f>N623-R623</f>
        <v>0</v>
      </c>
      <c r="T623" s="92">
        <f>R623+S623</f>
        <v>41.2</v>
      </c>
      <c r="U623" s="90">
        <f>IF(LEFT(AJ623,9)="direct-wa", N623,0)</f>
        <v>0</v>
      </c>
      <c r="V623" s="91">
        <f>IF(AJ623="direct-wa",0,N623*Q623)</f>
        <v>0</v>
      </c>
      <c r="W623" s="92">
        <f>U623+V623</f>
        <v>0</v>
      </c>
      <c r="X623" s="90">
        <f>IF(LEFT(AJ623,9)="direct-or",N623,0)</f>
        <v>41.2</v>
      </c>
      <c r="Y623" s="91">
        <f>S623-V623</f>
        <v>0</v>
      </c>
      <c r="Z623" s="92">
        <f>X623+Y623</f>
        <v>41.2</v>
      </c>
      <c r="AA623" s="90">
        <f>IF(LEFT(AJ623,6)="Direct",O623,0)</f>
        <v>41.2</v>
      </c>
      <c r="AB623" s="91">
        <f>O623-AA623</f>
        <v>0</v>
      </c>
      <c r="AC623" s="92">
        <f>AA623+AB623</f>
        <v>41.2</v>
      </c>
      <c r="AD623" s="90">
        <f>IF(LEFT(AJ623,9)="direct-wa", O623,0)</f>
        <v>0</v>
      </c>
      <c r="AE623" s="91">
        <f>IF(AJ623="direct-wa",0,O623*Q623)</f>
        <v>0</v>
      </c>
      <c r="AF623" s="92">
        <f>AD623+AE623</f>
        <v>0</v>
      </c>
      <c r="AG623" s="90">
        <f>IF(LEFT(AJ623,9)="direct-or",O623,0)</f>
        <v>41.2</v>
      </c>
      <c r="AH623" s="91">
        <f>AB623-AE623</f>
        <v>0</v>
      </c>
      <c r="AI623" s="91">
        <f>AG623+AH623</f>
        <v>41.2</v>
      </c>
      <c r="AJ623" s="7" t="s">
        <v>61</v>
      </c>
    </row>
    <row r="624" spans="1:36" outlineLevel="3" x14ac:dyDescent="0.25">
      <c r="A624" s="102" t="s">
        <v>144</v>
      </c>
      <c r="D624" s="10">
        <v>17.7</v>
      </c>
      <c r="N624" s="10">
        <f>D624</f>
        <v>17.7</v>
      </c>
      <c r="O624" s="10">
        <f>SUM(B624:M624)</f>
        <v>17.7</v>
      </c>
      <c r="P624" s="129"/>
      <c r="Q624" s="130">
        <v>0</v>
      </c>
      <c r="R624" s="90">
        <f>IF(LEFT(AJ624,6)="Direct",N624,0)</f>
        <v>17.7</v>
      </c>
      <c r="S624" s="91">
        <f>N624-R624</f>
        <v>0</v>
      </c>
      <c r="T624" s="92">
        <f>R624+S624</f>
        <v>17.7</v>
      </c>
      <c r="U624" s="90">
        <f>IF(LEFT(AJ624,9)="direct-wa", N624,0)</f>
        <v>0</v>
      </c>
      <c r="V624" s="91">
        <f>IF(AJ624="direct-wa",0,N624*Q624)</f>
        <v>0</v>
      </c>
      <c r="W624" s="92">
        <f>U624+V624</f>
        <v>0</v>
      </c>
      <c r="X624" s="90">
        <f>IF(LEFT(AJ624,9)="direct-or",N624,0)</f>
        <v>17.7</v>
      </c>
      <c r="Y624" s="91">
        <f>S624-V624</f>
        <v>0</v>
      </c>
      <c r="Z624" s="92">
        <f>X624+Y624</f>
        <v>17.7</v>
      </c>
      <c r="AA624" s="90">
        <f>IF(LEFT(AJ624,6)="Direct",O624,0)</f>
        <v>17.7</v>
      </c>
      <c r="AB624" s="91">
        <f>O624-AA624</f>
        <v>0</v>
      </c>
      <c r="AC624" s="92">
        <f>AA624+AB624</f>
        <v>17.7</v>
      </c>
      <c r="AD624" s="90">
        <f>IF(LEFT(AJ624,9)="direct-wa", O624,0)</f>
        <v>0</v>
      </c>
      <c r="AE624" s="91">
        <f>IF(AJ624="direct-wa",0,O624*Q624)</f>
        <v>0</v>
      </c>
      <c r="AF624" s="92">
        <f>AD624+AE624</f>
        <v>0</v>
      </c>
      <c r="AG624" s="90">
        <f>IF(LEFT(AJ624,9)="direct-or",O624,0)</f>
        <v>17.7</v>
      </c>
      <c r="AH624" s="91">
        <f>AB624-AE624</f>
        <v>0</v>
      </c>
      <c r="AI624" s="91">
        <f>AG624+AH624</f>
        <v>17.7</v>
      </c>
      <c r="AJ624" s="7" t="s">
        <v>67</v>
      </c>
    </row>
    <row r="625" spans="1:36" outlineLevel="2" x14ac:dyDescent="0.25">
      <c r="A625" s="102"/>
      <c r="B625" s="108"/>
      <c r="C625" s="108"/>
      <c r="D625" s="108"/>
      <c r="E625" s="101"/>
      <c r="F625" s="101"/>
      <c r="G625" s="101"/>
      <c r="H625" s="101"/>
      <c r="I625" s="101"/>
      <c r="J625" s="101"/>
      <c r="K625" s="101"/>
      <c r="L625" s="101"/>
      <c r="M625" s="101"/>
      <c r="N625" s="108"/>
      <c r="O625" s="108"/>
      <c r="P625" s="129"/>
      <c r="Q625" s="130"/>
      <c r="R625" s="111">
        <f t="shared" ref="R625:Z625" si="750">SUBTOTAL(9,R623:R624)</f>
        <v>58.900000000000006</v>
      </c>
      <c r="S625" s="112">
        <f t="shared" si="750"/>
        <v>0</v>
      </c>
      <c r="T625" s="113">
        <f t="shared" si="750"/>
        <v>58.900000000000006</v>
      </c>
      <c r="U625" s="111">
        <f t="shared" si="750"/>
        <v>0</v>
      </c>
      <c r="V625" s="112">
        <f t="shared" si="750"/>
        <v>0</v>
      </c>
      <c r="W625" s="113">
        <f t="shared" si="750"/>
        <v>0</v>
      </c>
      <c r="X625" s="111">
        <f t="shared" si="750"/>
        <v>58.900000000000006</v>
      </c>
      <c r="Y625" s="112">
        <f t="shared" si="750"/>
        <v>0</v>
      </c>
      <c r="Z625" s="113">
        <f t="shared" si="750"/>
        <v>58.900000000000006</v>
      </c>
      <c r="AA625" s="111"/>
      <c r="AB625" s="112"/>
      <c r="AC625" s="113"/>
      <c r="AD625" s="111"/>
      <c r="AE625" s="112"/>
      <c r="AF625" s="113"/>
      <c r="AG625" s="111"/>
      <c r="AH625" s="112"/>
      <c r="AI625" s="112"/>
      <c r="AJ625" s="118" t="s">
        <v>267</v>
      </c>
    </row>
    <row r="626" spans="1:36" outlineLevel="1" x14ac:dyDescent="0.25">
      <c r="A626" s="128" t="s">
        <v>143</v>
      </c>
      <c r="B626" s="132"/>
      <c r="C626" s="132"/>
      <c r="D626" s="132"/>
      <c r="E626" s="120"/>
      <c r="F626" s="120"/>
      <c r="G626" s="120"/>
      <c r="H626" s="120"/>
      <c r="I626" s="120"/>
      <c r="J626" s="120"/>
      <c r="K626" s="120"/>
      <c r="L626" s="120"/>
      <c r="M626" s="120"/>
      <c r="N626" s="132"/>
      <c r="O626" s="132"/>
      <c r="P626" s="133"/>
      <c r="Q626" s="134"/>
      <c r="R626" s="138">
        <f t="shared" ref="R626:Z626" si="751">SUBTOTAL(9,R584:R624)</f>
        <v>58.900000000000006</v>
      </c>
      <c r="S626" s="132">
        <f t="shared" si="751"/>
        <v>304440.41000000003</v>
      </c>
      <c r="T626" s="139">
        <f t="shared" si="751"/>
        <v>304499.31000000006</v>
      </c>
      <c r="U626" s="138">
        <f t="shared" si="751"/>
        <v>0</v>
      </c>
      <c r="V626" s="132">
        <f t="shared" si="751"/>
        <v>33067.131870999998</v>
      </c>
      <c r="W626" s="139">
        <f t="shared" si="751"/>
        <v>33067.131870999998</v>
      </c>
      <c r="X626" s="138">
        <f t="shared" si="751"/>
        <v>58.900000000000006</v>
      </c>
      <c r="Y626" s="132">
        <f t="shared" si="751"/>
        <v>271373.27812899998</v>
      </c>
      <c r="Z626" s="139">
        <f t="shared" si="751"/>
        <v>271432.17812900001</v>
      </c>
      <c r="AA626" s="138"/>
      <c r="AB626" s="132"/>
      <c r="AC626" s="139"/>
      <c r="AD626" s="138"/>
      <c r="AE626" s="132"/>
      <c r="AF626" s="139"/>
      <c r="AG626" s="138"/>
      <c r="AH626" s="132"/>
      <c r="AI626" s="132"/>
      <c r="AJ626" s="127"/>
    </row>
    <row r="627" spans="1:36" outlineLevel="3" x14ac:dyDescent="0.25">
      <c r="A627" s="102" t="s">
        <v>146</v>
      </c>
      <c r="B627" s="10">
        <v>5805.63</v>
      </c>
      <c r="C627" s="10">
        <v>8736.65</v>
      </c>
      <c r="D627" s="10">
        <v>10047.98</v>
      </c>
      <c r="N627" s="10">
        <f>D627</f>
        <v>10047.98</v>
      </c>
      <c r="O627" s="10">
        <f>SUM(B627:M627)</f>
        <v>24590.26</v>
      </c>
      <c r="P627" s="129"/>
      <c r="Q627" s="130">
        <v>0.1086</v>
      </c>
      <c r="R627" s="90">
        <f>IF(LEFT(AJ627,6)="Direct",N627,0)</f>
        <v>0</v>
      </c>
      <c r="S627" s="91">
        <f>N627-R627</f>
        <v>10047.98</v>
      </c>
      <c r="T627" s="92">
        <f>R627+S627</f>
        <v>10047.98</v>
      </c>
      <c r="U627" s="90">
        <f>IF(LEFT(AJ627,9)="direct-wa", N627,0)</f>
        <v>0</v>
      </c>
      <c r="V627" s="91">
        <f>IF(AJ627="direct-wa",0,N627*Q627)</f>
        <v>1091.210628</v>
      </c>
      <c r="W627" s="92">
        <f>U627+V627</f>
        <v>1091.210628</v>
      </c>
      <c r="X627" s="90">
        <f>IF(LEFT(AJ627,9)="direct-or",N627,0)</f>
        <v>0</v>
      </c>
      <c r="Y627" s="91">
        <f>S627-V627</f>
        <v>8956.7693719999988</v>
      </c>
      <c r="Z627" s="92">
        <f>X627+Y627</f>
        <v>8956.7693719999988</v>
      </c>
      <c r="AA627" s="90">
        <f>IF(LEFT(AJ627,6)="Direct",O627,0)</f>
        <v>0</v>
      </c>
      <c r="AB627" s="91">
        <f>O627-AA627</f>
        <v>24590.26</v>
      </c>
      <c r="AC627" s="92">
        <f>AA627+AB627</f>
        <v>24590.26</v>
      </c>
      <c r="AD627" s="90">
        <f>IF(LEFT(AJ627,9)="direct-wa", O627,0)</f>
        <v>0</v>
      </c>
      <c r="AE627" s="91">
        <f>IF(AJ627="direct-wa",0,O627*Q627)</f>
        <v>2670.5022359999998</v>
      </c>
      <c r="AF627" s="92">
        <f>AD627+AE627</f>
        <v>2670.5022359999998</v>
      </c>
      <c r="AG627" s="90">
        <f>IF(LEFT(AJ627,9)="direct-or",O627,0)</f>
        <v>0</v>
      </c>
      <c r="AH627" s="91">
        <f>AB627-AE627</f>
        <v>21919.757763999998</v>
      </c>
      <c r="AI627" s="91">
        <f>AG627+AH627</f>
        <v>21919.757763999998</v>
      </c>
      <c r="AJ627" s="7" t="s">
        <v>60</v>
      </c>
    </row>
    <row r="628" spans="1:36" outlineLevel="3" x14ac:dyDescent="0.25">
      <c r="A628" s="102" t="s">
        <v>146</v>
      </c>
      <c r="B628" s="10">
        <v>11094.72</v>
      </c>
      <c r="C628" s="10">
        <v>85743.26</v>
      </c>
      <c r="D628" s="10">
        <v>33128.11</v>
      </c>
      <c r="N628" s="10">
        <f>D628</f>
        <v>33128.11</v>
      </c>
      <c r="O628" s="10">
        <f>SUM(B628:M628)</f>
        <v>129966.09</v>
      </c>
      <c r="P628" s="129"/>
      <c r="Q628" s="130">
        <v>0.1086</v>
      </c>
      <c r="R628" s="90">
        <f>IF(LEFT(AJ628,6)="Direct",N628,0)</f>
        <v>0</v>
      </c>
      <c r="S628" s="91">
        <f>N628-R628</f>
        <v>33128.11</v>
      </c>
      <c r="T628" s="92">
        <f>R628+S628</f>
        <v>33128.11</v>
      </c>
      <c r="U628" s="90">
        <f>IF(LEFT(AJ628,9)="direct-wa", N628,0)</f>
        <v>0</v>
      </c>
      <c r="V628" s="91">
        <f>IF(AJ628="direct-wa",0,N628*Q628)</f>
        <v>3597.7127460000002</v>
      </c>
      <c r="W628" s="92">
        <f>U628+V628</f>
        <v>3597.7127460000002</v>
      </c>
      <c r="X628" s="90">
        <f>IF(LEFT(AJ628,9)="direct-or",N628,0)</f>
        <v>0</v>
      </c>
      <c r="Y628" s="91">
        <f>S628-V628</f>
        <v>29530.397254</v>
      </c>
      <c r="Z628" s="92">
        <f>X628+Y628</f>
        <v>29530.397254</v>
      </c>
      <c r="AA628" s="90">
        <f>IF(LEFT(AJ628,6)="Direct",O628,0)</f>
        <v>0</v>
      </c>
      <c r="AB628" s="91">
        <f>O628-AA628</f>
        <v>129966.09</v>
      </c>
      <c r="AC628" s="92">
        <f>AA628+AB628</f>
        <v>129966.09</v>
      </c>
      <c r="AD628" s="90">
        <f>IF(LEFT(AJ628,9)="direct-wa", O628,0)</f>
        <v>0</v>
      </c>
      <c r="AE628" s="91">
        <f>IF(AJ628="direct-wa",0,O628*Q628)</f>
        <v>14114.317374</v>
      </c>
      <c r="AF628" s="92">
        <f>AD628+AE628</f>
        <v>14114.317374</v>
      </c>
      <c r="AG628" s="90">
        <f>IF(LEFT(AJ628,9)="direct-or",O628,0)</f>
        <v>0</v>
      </c>
      <c r="AH628" s="91">
        <f>AB628-AE628</f>
        <v>115851.77262599999</v>
      </c>
      <c r="AI628" s="91">
        <f>AG628+AH628</f>
        <v>115851.77262599999</v>
      </c>
      <c r="AJ628" s="7" t="s">
        <v>60</v>
      </c>
    </row>
    <row r="629" spans="1:36" outlineLevel="2" x14ac:dyDescent="0.25">
      <c r="A629" s="102"/>
      <c r="B629" s="108"/>
      <c r="C629" s="108"/>
      <c r="D629" s="108"/>
      <c r="E629" s="101"/>
      <c r="F629" s="101"/>
      <c r="G629" s="101"/>
      <c r="H629" s="101"/>
      <c r="I629" s="101"/>
      <c r="J629" s="101"/>
      <c r="K629" s="101"/>
      <c r="L629" s="101"/>
      <c r="M629" s="101"/>
      <c r="N629" s="108"/>
      <c r="O629" s="108"/>
      <c r="P629" s="129"/>
      <c r="Q629" s="130"/>
      <c r="R629" s="111">
        <f t="shared" ref="R629:Z629" si="752">SUBTOTAL(9,R627:R628)</f>
        <v>0</v>
      </c>
      <c r="S629" s="112">
        <f t="shared" si="752"/>
        <v>43176.09</v>
      </c>
      <c r="T629" s="113">
        <f t="shared" si="752"/>
        <v>43176.09</v>
      </c>
      <c r="U629" s="111">
        <f t="shared" si="752"/>
        <v>0</v>
      </c>
      <c r="V629" s="112">
        <f t="shared" si="752"/>
        <v>4688.923374</v>
      </c>
      <c r="W629" s="113">
        <f t="shared" si="752"/>
        <v>4688.923374</v>
      </c>
      <c r="X629" s="111">
        <f t="shared" si="752"/>
        <v>0</v>
      </c>
      <c r="Y629" s="112">
        <f t="shared" si="752"/>
        <v>38487.166625999998</v>
      </c>
      <c r="Z629" s="113">
        <f t="shared" si="752"/>
        <v>38487.166625999998</v>
      </c>
      <c r="AA629" s="111"/>
      <c r="AB629" s="112"/>
      <c r="AC629" s="113"/>
      <c r="AD629" s="111"/>
      <c r="AE629" s="112"/>
      <c r="AF629" s="113"/>
      <c r="AG629" s="111"/>
      <c r="AH629" s="112"/>
      <c r="AI629" s="112"/>
      <c r="AJ629" s="118" t="s">
        <v>266</v>
      </c>
    </row>
    <row r="630" spans="1:36" outlineLevel="1" x14ac:dyDescent="0.25">
      <c r="A630" s="128" t="s">
        <v>145</v>
      </c>
      <c r="B630" s="132"/>
      <c r="C630" s="132"/>
      <c r="D630" s="132"/>
      <c r="E630" s="120"/>
      <c r="F630" s="120"/>
      <c r="G630" s="120"/>
      <c r="H630" s="120"/>
      <c r="I630" s="120"/>
      <c r="J630" s="120"/>
      <c r="K630" s="120"/>
      <c r="L630" s="120"/>
      <c r="M630" s="120"/>
      <c r="N630" s="132"/>
      <c r="O630" s="132"/>
      <c r="P630" s="133"/>
      <c r="Q630" s="134"/>
      <c r="R630" s="138">
        <f t="shared" ref="R630:Z630" si="753">SUBTOTAL(9,R627:R628)</f>
        <v>0</v>
      </c>
      <c r="S630" s="132">
        <f t="shared" si="753"/>
        <v>43176.09</v>
      </c>
      <c r="T630" s="139">
        <f t="shared" si="753"/>
        <v>43176.09</v>
      </c>
      <c r="U630" s="138">
        <f t="shared" si="753"/>
        <v>0</v>
      </c>
      <c r="V630" s="132">
        <f t="shared" si="753"/>
        <v>4688.923374</v>
      </c>
      <c r="W630" s="139">
        <f t="shared" si="753"/>
        <v>4688.923374</v>
      </c>
      <c r="X630" s="138">
        <f t="shared" si="753"/>
        <v>0</v>
      </c>
      <c r="Y630" s="132">
        <f t="shared" si="753"/>
        <v>38487.166625999998</v>
      </c>
      <c r="Z630" s="139">
        <f t="shared" si="753"/>
        <v>38487.166625999998</v>
      </c>
      <c r="AA630" s="138"/>
      <c r="AB630" s="132"/>
      <c r="AC630" s="139"/>
      <c r="AD630" s="138"/>
      <c r="AE630" s="132"/>
      <c r="AF630" s="139"/>
      <c r="AG630" s="138"/>
      <c r="AH630" s="132"/>
      <c r="AI630" s="132"/>
      <c r="AJ630" s="127"/>
    </row>
    <row r="631" spans="1:36" outlineLevel="3" x14ac:dyDescent="0.25">
      <c r="A631" s="102" t="s">
        <v>150</v>
      </c>
      <c r="B631" s="10">
        <v>54705.3</v>
      </c>
      <c r="C631" s="10">
        <v>90321.17</v>
      </c>
      <c r="D631" s="10">
        <v>56583.12</v>
      </c>
      <c r="N631" s="10">
        <f t="shared" ref="N631:N662" si="754">D631</f>
        <v>56583.12</v>
      </c>
      <c r="O631" s="10">
        <f t="shared" ref="O631:O662" si="755">SUM(B631:M631)</f>
        <v>201609.59</v>
      </c>
      <c r="P631" s="129"/>
      <c r="Q631" s="130">
        <v>0.1013</v>
      </c>
      <c r="R631" s="90">
        <f t="shared" ref="R631:R662" si="756">IF(LEFT(AJ631,6)="Direct",N631,0)</f>
        <v>0</v>
      </c>
      <c r="S631" s="91">
        <f t="shared" ref="S631:S662" si="757">N631-R631</f>
        <v>56583.12</v>
      </c>
      <c r="T631" s="92">
        <f t="shared" ref="T631:T662" si="758">R631+S631</f>
        <v>56583.12</v>
      </c>
      <c r="U631" s="90">
        <f t="shared" ref="U631:U662" si="759">IF(LEFT(AJ631,9)="direct-wa", N631,0)</f>
        <v>0</v>
      </c>
      <c r="V631" s="91">
        <f t="shared" ref="V631:V662" si="760">IF(AJ631="direct-wa",0,N631*Q631)</f>
        <v>5731.8700560000007</v>
      </c>
      <c r="W631" s="92">
        <f t="shared" ref="W631:W662" si="761">U631+V631</f>
        <v>5731.8700560000007</v>
      </c>
      <c r="X631" s="90">
        <f t="shared" ref="X631:X662" si="762">IF(LEFT(AJ631,9)="direct-or",N631,0)</f>
        <v>0</v>
      </c>
      <c r="Y631" s="91">
        <f t="shared" ref="Y631:Y662" si="763">S631-V631</f>
        <v>50851.249944000003</v>
      </c>
      <c r="Z631" s="92">
        <f t="shared" ref="Z631:Z662" si="764">X631+Y631</f>
        <v>50851.249944000003</v>
      </c>
      <c r="AA631" s="90">
        <f t="shared" ref="AA631:AA662" si="765">IF(LEFT(AJ631,6)="Direct",O631,0)</f>
        <v>0</v>
      </c>
      <c r="AB631" s="91">
        <f t="shared" ref="AB631:AB662" si="766">O631-AA631</f>
        <v>201609.59</v>
      </c>
      <c r="AC631" s="92">
        <f t="shared" ref="AC631:AC662" si="767">AA631+AB631</f>
        <v>201609.59</v>
      </c>
      <c r="AD631" s="90">
        <f t="shared" ref="AD631:AD662" si="768">IF(LEFT(AJ631,9)="direct-wa", O631,0)</f>
        <v>0</v>
      </c>
      <c r="AE631" s="91">
        <f t="shared" ref="AE631:AE662" si="769">IF(AJ631="direct-wa",0,O631*Q631)</f>
        <v>20423.051467000001</v>
      </c>
      <c r="AF631" s="92">
        <f t="shared" ref="AF631:AF662" si="770">AD631+AE631</f>
        <v>20423.051467000001</v>
      </c>
      <c r="AG631" s="90">
        <f t="shared" ref="AG631:AG662" si="771">IF(LEFT(AJ631,9)="direct-or",O631,0)</f>
        <v>0</v>
      </c>
      <c r="AH631" s="91">
        <f t="shared" ref="AH631:AH662" si="772">AB631-AE631</f>
        <v>181186.53853299998</v>
      </c>
      <c r="AI631" s="91">
        <f t="shared" ref="AI631:AI662" si="773">AG631+AH631</f>
        <v>181186.53853299998</v>
      </c>
      <c r="AJ631" s="7" t="s">
        <v>52</v>
      </c>
    </row>
    <row r="632" spans="1:36" outlineLevel="3" x14ac:dyDescent="0.25">
      <c r="A632" s="102" t="s">
        <v>150</v>
      </c>
      <c r="B632" s="10">
        <v>434.8</v>
      </c>
      <c r="N632" s="10">
        <f t="shared" si="754"/>
        <v>0</v>
      </c>
      <c r="O632" s="10">
        <f t="shared" si="755"/>
        <v>434.8</v>
      </c>
      <c r="P632" s="129"/>
      <c r="Q632" s="130">
        <v>0.1013</v>
      </c>
      <c r="R632" s="90">
        <f t="shared" si="756"/>
        <v>0</v>
      </c>
      <c r="S632" s="91">
        <f t="shared" si="757"/>
        <v>0</v>
      </c>
      <c r="T632" s="92">
        <f t="shared" si="758"/>
        <v>0</v>
      </c>
      <c r="U632" s="90">
        <f t="shared" si="759"/>
        <v>0</v>
      </c>
      <c r="V632" s="91">
        <f t="shared" si="760"/>
        <v>0</v>
      </c>
      <c r="W632" s="92">
        <f t="shared" si="761"/>
        <v>0</v>
      </c>
      <c r="X632" s="90">
        <f t="shared" si="762"/>
        <v>0</v>
      </c>
      <c r="Y632" s="91">
        <f t="shared" si="763"/>
        <v>0</v>
      </c>
      <c r="Z632" s="92">
        <f t="shared" si="764"/>
        <v>0</v>
      </c>
      <c r="AA632" s="90">
        <f t="shared" si="765"/>
        <v>0</v>
      </c>
      <c r="AB632" s="91">
        <f t="shared" si="766"/>
        <v>434.8</v>
      </c>
      <c r="AC632" s="92">
        <f t="shared" si="767"/>
        <v>434.8</v>
      </c>
      <c r="AD632" s="90">
        <f t="shared" si="768"/>
        <v>0</v>
      </c>
      <c r="AE632" s="91">
        <f t="shared" si="769"/>
        <v>44.04524</v>
      </c>
      <c r="AF632" s="92">
        <f t="shared" si="770"/>
        <v>44.04524</v>
      </c>
      <c r="AG632" s="90">
        <f t="shared" si="771"/>
        <v>0</v>
      </c>
      <c r="AH632" s="91">
        <f t="shared" si="772"/>
        <v>390.75476000000003</v>
      </c>
      <c r="AI632" s="91">
        <f t="shared" si="773"/>
        <v>390.75476000000003</v>
      </c>
      <c r="AJ632" s="7" t="s">
        <v>52</v>
      </c>
    </row>
    <row r="633" spans="1:36" outlineLevel="3" x14ac:dyDescent="0.25">
      <c r="A633" s="102" t="s">
        <v>150</v>
      </c>
      <c r="B633" s="10">
        <v>87629.18</v>
      </c>
      <c r="C633" s="10">
        <v>66844.03</v>
      </c>
      <c r="D633" s="10">
        <v>100610.23</v>
      </c>
      <c r="N633" s="10">
        <f t="shared" si="754"/>
        <v>100610.23</v>
      </c>
      <c r="O633" s="10">
        <f t="shared" si="755"/>
        <v>255083.44</v>
      </c>
      <c r="P633" s="129"/>
      <c r="Q633" s="130">
        <v>0.1013</v>
      </c>
      <c r="R633" s="90">
        <f t="shared" si="756"/>
        <v>0</v>
      </c>
      <c r="S633" s="91">
        <f t="shared" si="757"/>
        <v>100610.23</v>
      </c>
      <c r="T633" s="92">
        <f t="shared" si="758"/>
        <v>100610.23</v>
      </c>
      <c r="U633" s="90">
        <f t="shared" si="759"/>
        <v>0</v>
      </c>
      <c r="V633" s="91">
        <f t="shared" si="760"/>
        <v>10191.816299</v>
      </c>
      <c r="W633" s="92">
        <f t="shared" si="761"/>
        <v>10191.816299</v>
      </c>
      <c r="X633" s="90">
        <f t="shared" si="762"/>
        <v>0</v>
      </c>
      <c r="Y633" s="91">
        <f t="shared" si="763"/>
        <v>90418.413700999998</v>
      </c>
      <c r="Z633" s="92">
        <f t="shared" si="764"/>
        <v>90418.413700999998</v>
      </c>
      <c r="AA633" s="90">
        <f t="shared" si="765"/>
        <v>0</v>
      </c>
      <c r="AB633" s="91">
        <f t="shared" si="766"/>
        <v>255083.44</v>
      </c>
      <c r="AC633" s="92">
        <f t="shared" si="767"/>
        <v>255083.44</v>
      </c>
      <c r="AD633" s="90">
        <f t="shared" si="768"/>
        <v>0</v>
      </c>
      <c r="AE633" s="91">
        <f t="shared" si="769"/>
        <v>25839.952472000001</v>
      </c>
      <c r="AF633" s="92">
        <f t="shared" si="770"/>
        <v>25839.952472000001</v>
      </c>
      <c r="AG633" s="90">
        <f t="shared" si="771"/>
        <v>0</v>
      </c>
      <c r="AH633" s="91">
        <f t="shared" si="772"/>
        <v>229243.487528</v>
      </c>
      <c r="AI633" s="91">
        <f t="shared" si="773"/>
        <v>229243.487528</v>
      </c>
      <c r="AJ633" s="7" t="s">
        <v>52</v>
      </c>
    </row>
    <row r="634" spans="1:36" outlineLevel="3" x14ac:dyDescent="0.25">
      <c r="A634" s="102" t="s">
        <v>150</v>
      </c>
      <c r="B634" s="10">
        <v>50390.19</v>
      </c>
      <c r="C634" s="10">
        <v>46296.87</v>
      </c>
      <c r="D634" s="10">
        <v>44825.68</v>
      </c>
      <c r="N634" s="10">
        <f t="shared" si="754"/>
        <v>44825.68</v>
      </c>
      <c r="O634" s="10">
        <f t="shared" si="755"/>
        <v>141512.74</v>
      </c>
      <c r="P634" s="129"/>
      <c r="Q634" s="130">
        <v>0.1013</v>
      </c>
      <c r="R634" s="90">
        <f t="shared" si="756"/>
        <v>0</v>
      </c>
      <c r="S634" s="91">
        <f t="shared" si="757"/>
        <v>44825.68</v>
      </c>
      <c r="T634" s="92">
        <f t="shared" si="758"/>
        <v>44825.68</v>
      </c>
      <c r="U634" s="90">
        <f t="shared" si="759"/>
        <v>0</v>
      </c>
      <c r="V634" s="91">
        <f t="shared" si="760"/>
        <v>4540.8413840000003</v>
      </c>
      <c r="W634" s="92">
        <f t="shared" si="761"/>
        <v>4540.8413840000003</v>
      </c>
      <c r="X634" s="90">
        <f t="shared" si="762"/>
        <v>0</v>
      </c>
      <c r="Y634" s="91">
        <f t="shared" si="763"/>
        <v>40284.838616000001</v>
      </c>
      <c r="Z634" s="92">
        <f t="shared" si="764"/>
        <v>40284.838616000001</v>
      </c>
      <c r="AA634" s="90">
        <f t="shared" si="765"/>
        <v>0</v>
      </c>
      <c r="AB634" s="91">
        <f t="shared" si="766"/>
        <v>141512.74</v>
      </c>
      <c r="AC634" s="92">
        <f t="shared" si="767"/>
        <v>141512.74</v>
      </c>
      <c r="AD634" s="90">
        <f t="shared" si="768"/>
        <v>0</v>
      </c>
      <c r="AE634" s="91">
        <f t="shared" si="769"/>
        <v>14335.240561999999</v>
      </c>
      <c r="AF634" s="92">
        <f t="shared" si="770"/>
        <v>14335.240561999999</v>
      </c>
      <c r="AG634" s="90">
        <f t="shared" si="771"/>
        <v>0</v>
      </c>
      <c r="AH634" s="91">
        <f t="shared" si="772"/>
        <v>127177.499438</v>
      </c>
      <c r="AI634" s="91">
        <f t="shared" si="773"/>
        <v>127177.499438</v>
      </c>
      <c r="AJ634" s="7" t="s">
        <v>52</v>
      </c>
    </row>
    <row r="635" spans="1:36" outlineLevel="3" x14ac:dyDescent="0.25">
      <c r="A635" s="102" t="s">
        <v>150</v>
      </c>
      <c r="B635" s="10">
        <v>15082.06</v>
      </c>
      <c r="C635" s="10">
        <v>13214.26</v>
      </c>
      <c r="D635" s="10">
        <v>15021.9</v>
      </c>
      <c r="N635" s="10">
        <f t="shared" si="754"/>
        <v>15021.9</v>
      </c>
      <c r="O635" s="10">
        <f t="shared" si="755"/>
        <v>43318.22</v>
      </c>
      <c r="P635" s="129"/>
      <c r="Q635" s="130">
        <v>0.1013</v>
      </c>
      <c r="R635" s="90">
        <f t="shared" si="756"/>
        <v>0</v>
      </c>
      <c r="S635" s="91">
        <f t="shared" si="757"/>
        <v>15021.9</v>
      </c>
      <c r="T635" s="92">
        <f t="shared" si="758"/>
        <v>15021.9</v>
      </c>
      <c r="U635" s="90">
        <f t="shared" si="759"/>
        <v>0</v>
      </c>
      <c r="V635" s="91">
        <f t="shared" si="760"/>
        <v>1521.71847</v>
      </c>
      <c r="W635" s="92">
        <f t="shared" si="761"/>
        <v>1521.71847</v>
      </c>
      <c r="X635" s="90">
        <f t="shared" si="762"/>
        <v>0</v>
      </c>
      <c r="Y635" s="91">
        <f t="shared" si="763"/>
        <v>13500.18153</v>
      </c>
      <c r="Z635" s="92">
        <f t="shared" si="764"/>
        <v>13500.18153</v>
      </c>
      <c r="AA635" s="90">
        <f t="shared" si="765"/>
        <v>0</v>
      </c>
      <c r="AB635" s="91">
        <f t="shared" si="766"/>
        <v>43318.22</v>
      </c>
      <c r="AC635" s="92">
        <f t="shared" si="767"/>
        <v>43318.22</v>
      </c>
      <c r="AD635" s="90">
        <f t="shared" si="768"/>
        <v>0</v>
      </c>
      <c r="AE635" s="91">
        <f t="shared" si="769"/>
        <v>4388.1356860000005</v>
      </c>
      <c r="AF635" s="92">
        <f t="shared" si="770"/>
        <v>4388.1356860000005</v>
      </c>
      <c r="AG635" s="90">
        <f t="shared" si="771"/>
        <v>0</v>
      </c>
      <c r="AH635" s="91">
        <f t="shared" si="772"/>
        <v>38930.084314</v>
      </c>
      <c r="AI635" s="91">
        <f t="shared" si="773"/>
        <v>38930.084314</v>
      </c>
      <c r="AJ635" s="7" t="s">
        <v>52</v>
      </c>
    </row>
    <row r="636" spans="1:36" outlineLevel="3" x14ac:dyDescent="0.25">
      <c r="A636" s="102" t="s">
        <v>150</v>
      </c>
      <c r="B636" s="10">
        <v>15694.13</v>
      </c>
      <c r="C636" s="10">
        <v>14050.02</v>
      </c>
      <c r="D636" s="10">
        <v>15207.92</v>
      </c>
      <c r="N636" s="10">
        <f t="shared" si="754"/>
        <v>15207.92</v>
      </c>
      <c r="O636" s="10">
        <f t="shared" si="755"/>
        <v>44952.07</v>
      </c>
      <c r="P636" s="129"/>
      <c r="Q636" s="130">
        <v>0.1013</v>
      </c>
      <c r="R636" s="90">
        <f t="shared" si="756"/>
        <v>0</v>
      </c>
      <c r="S636" s="91">
        <f t="shared" si="757"/>
        <v>15207.92</v>
      </c>
      <c r="T636" s="92">
        <f t="shared" si="758"/>
        <v>15207.92</v>
      </c>
      <c r="U636" s="90">
        <f t="shared" si="759"/>
        <v>0</v>
      </c>
      <c r="V636" s="91">
        <f t="shared" si="760"/>
        <v>1540.5622960000001</v>
      </c>
      <c r="W636" s="92">
        <f t="shared" si="761"/>
        <v>1540.5622960000001</v>
      </c>
      <c r="X636" s="90">
        <f t="shared" si="762"/>
        <v>0</v>
      </c>
      <c r="Y636" s="91">
        <f t="shared" si="763"/>
        <v>13667.357704</v>
      </c>
      <c r="Z636" s="92">
        <f t="shared" si="764"/>
        <v>13667.357704</v>
      </c>
      <c r="AA636" s="90">
        <f t="shared" si="765"/>
        <v>0</v>
      </c>
      <c r="AB636" s="91">
        <f t="shared" si="766"/>
        <v>44952.07</v>
      </c>
      <c r="AC636" s="92">
        <f t="shared" si="767"/>
        <v>44952.07</v>
      </c>
      <c r="AD636" s="90">
        <f t="shared" si="768"/>
        <v>0</v>
      </c>
      <c r="AE636" s="91">
        <f t="shared" si="769"/>
        <v>4553.6446910000004</v>
      </c>
      <c r="AF636" s="92">
        <f t="shared" si="770"/>
        <v>4553.6446910000004</v>
      </c>
      <c r="AG636" s="90">
        <f t="shared" si="771"/>
        <v>0</v>
      </c>
      <c r="AH636" s="91">
        <f t="shared" si="772"/>
        <v>40398.425308999998</v>
      </c>
      <c r="AI636" s="91">
        <f t="shared" si="773"/>
        <v>40398.425308999998</v>
      </c>
      <c r="AJ636" s="7" t="s">
        <v>52</v>
      </c>
    </row>
    <row r="637" spans="1:36" outlineLevel="3" x14ac:dyDescent="0.25">
      <c r="A637" s="102" t="s">
        <v>150</v>
      </c>
      <c r="B637" s="10">
        <v>149.6</v>
      </c>
      <c r="N637" s="10">
        <f t="shared" si="754"/>
        <v>0</v>
      </c>
      <c r="O637" s="10">
        <f t="shared" si="755"/>
        <v>149.6</v>
      </c>
      <c r="P637" s="129"/>
      <c r="Q637" s="130">
        <v>0.1013</v>
      </c>
      <c r="R637" s="90">
        <f t="shared" si="756"/>
        <v>0</v>
      </c>
      <c r="S637" s="91">
        <f t="shared" si="757"/>
        <v>0</v>
      </c>
      <c r="T637" s="92">
        <f t="shared" si="758"/>
        <v>0</v>
      </c>
      <c r="U637" s="90">
        <f t="shared" si="759"/>
        <v>0</v>
      </c>
      <c r="V637" s="91">
        <f t="shared" si="760"/>
        <v>0</v>
      </c>
      <c r="W637" s="92">
        <f t="shared" si="761"/>
        <v>0</v>
      </c>
      <c r="X637" s="90">
        <f t="shared" si="762"/>
        <v>0</v>
      </c>
      <c r="Y637" s="91">
        <f t="shared" si="763"/>
        <v>0</v>
      </c>
      <c r="Z637" s="92">
        <f t="shared" si="764"/>
        <v>0</v>
      </c>
      <c r="AA637" s="90">
        <f t="shared" si="765"/>
        <v>0</v>
      </c>
      <c r="AB637" s="91">
        <f t="shared" si="766"/>
        <v>149.6</v>
      </c>
      <c r="AC637" s="92">
        <f t="shared" si="767"/>
        <v>149.6</v>
      </c>
      <c r="AD637" s="90">
        <f t="shared" si="768"/>
        <v>0</v>
      </c>
      <c r="AE637" s="91">
        <f t="shared" si="769"/>
        <v>15.15448</v>
      </c>
      <c r="AF637" s="92">
        <f t="shared" si="770"/>
        <v>15.15448</v>
      </c>
      <c r="AG637" s="90">
        <f t="shared" si="771"/>
        <v>0</v>
      </c>
      <c r="AH637" s="91">
        <f t="shared" si="772"/>
        <v>134.44551999999999</v>
      </c>
      <c r="AI637" s="91">
        <f t="shared" si="773"/>
        <v>134.44551999999999</v>
      </c>
      <c r="AJ637" s="7" t="s">
        <v>52</v>
      </c>
    </row>
    <row r="638" spans="1:36" outlineLevel="3" x14ac:dyDescent="0.25">
      <c r="A638" s="102" t="s">
        <v>150</v>
      </c>
      <c r="B638" s="10">
        <v>65863.789999999994</v>
      </c>
      <c r="C638" s="10">
        <v>56909.67</v>
      </c>
      <c r="D638" s="10">
        <v>68015.23</v>
      </c>
      <c r="N638" s="10">
        <f t="shared" si="754"/>
        <v>68015.23</v>
      </c>
      <c r="O638" s="10">
        <f t="shared" si="755"/>
        <v>190788.69</v>
      </c>
      <c r="P638" s="129"/>
      <c r="Q638" s="130">
        <v>0.1013</v>
      </c>
      <c r="R638" s="90">
        <f t="shared" si="756"/>
        <v>0</v>
      </c>
      <c r="S638" s="91">
        <f t="shared" si="757"/>
        <v>68015.23</v>
      </c>
      <c r="T638" s="92">
        <f t="shared" si="758"/>
        <v>68015.23</v>
      </c>
      <c r="U638" s="90">
        <f t="shared" si="759"/>
        <v>0</v>
      </c>
      <c r="V638" s="91">
        <f t="shared" si="760"/>
        <v>6889.9427989999995</v>
      </c>
      <c r="W638" s="92">
        <f t="shared" si="761"/>
        <v>6889.9427989999995</v>
      </c>
      <c r="X638" s="90">
        <f t="shared" si="762"/>
        <v>0</v>
      </c>
      <c r="Y638" s="91">
        <f t="shared" si="763"/>
        <v>61125.287200999999</v>
      </c>
      <c r="Z638" s="92">
        <f t="shared" si="764"/>
        <v>61125.287200999999</v>
      </c>
      <c r="AA638" s="90">
        <f t="shared" si="765"/>
        <v>0</v>
      </c>
      <c r="AB638" s="91">
        <f t="shared" si="766"/>
        <v>190788.69</v>
      </c>
      <c r="AC638" s="92">
        <f t="shared" si="767"/>
        <v>190788.69</v>
      </c>
      <c r="AD638" s="90">
        <f t="shared" si="768"/>
        <v>0</v>
      </c>
      <c r="AE638" s="91">
        <f t="shared" si="769"/>
        <v>19326.894296999999</v>
      </c>
      <c r="AF638" s="92">
        <f t="shared" si="770"/>
        <v>19326.894296999999</v>
      </c>
      <c r="AG638" s="90">
        <f t="shared" si="771"/>
        <v>0</v>
      </c>
      <c r="AH638" s="91">
        <f t="shared" si="772"/>
        <v>171461.79570300001</v>
      </c>
      <c r="AI638" s="91">
        <f t="shared" si="773"/>
        <v>171461.79570300001</v>
      </c>
      <c r="AJ638" s="7" t="s">
        <v>52</v>
      </c>
    </row>
    <row r="639" spans="1:36" outlineLevel="3" x14ac:dyDescent="0.25">
      <c r="A639" s="102" t="s">
        <v>150</v>
      </c>
      <c r="D639" s="10">
        <v>152.99</v>
      </c>
      <c r="N639" s="10">
        <f t="shared" si="754"/>
        <v>152.99</v>
      </c>
      <c r="O639" s="10">
        <f t="shared" si="755"/>
        <v>152.99</v>
      </c>
      <c r="P639" s="129"/>
      <c r="Q639" s="130">
        <v>0.1013</v>
      </c>
      <c r="R639" s="90">
        <f t="shared" si="756"/>
        <v>0</v>
      </c>
      <c r="S639" s="91">
        <f t="shared" si="757"/>
        <v>152.99</v>
      </c>
      <c r="T639" s="92">
        <f t="shared" si="758"/>
        <v>152.99</v>
      </c>
      <c r="U639" s="90">
        <f t="shared" si="759"/>
        <v>0</v>
      </c>
      <c r="V639" s="91">
        <f t="shared" si="760"/>
        <v>15.497887</v>
      </c>
      <c r="W639" s="92">
        <f t="shared" si="761"/>
        <v>15.497887</v>
      </c>
      <c r="X639" s="90">
        <f t="shared" si="762"/>
        <v>0</v>
      </c>
      <c r="Y639" s="91">
        <f t="shared" si="763"/>
        <v>137.49211300000002</v>
      </c>
      <c r="Z639" s="92">
        <f t="shared" si="764"/>
        <v>137.49211300000002</v>
      </c>
      <c r="AA639" s="90">
        <f t="shared" si="765"/>
        <v>0</v>
      </c>
      <c r="AB639" s="91">
        <f t="shared" si="766"/>
        <v>152.99</v>
      </c>
      <c r="AC639" s="92">
        <f t="shared" si="767"/>
        <v>152.99</v>
      </c>
      <c r="AD639" s="90">
        <f t="shared" si="768"/>
        <v>0</v>
      </c>
      <c r="AE639" s="91">
        <f t="shared" si="769"/>
        <v>15.497887</v>
      </c>
      <c r="AF639" s="92">
        <f t="shared" si="770"/>
        <v>15.497887</v>
      </c>
      <c r="AG639" s="90">
        <f t="shared" si="771"/>
        <v>0</v>
      </c>
      <c r="AH639" s="91">
        <f t="shared" si="772"/>
        <v>137.49211300000002</v>
      </c>
      <c r="AI639" s="91">
        <f t="shared" si="773"/>
        <v>137.49211300000002</v>
      </c>
      <c r="AJ639" s="7" t="s">
        <v>52</v>
      </c>
    </row>
    <row r="640" spans="1:36" outlineLevel="3" x14ac:dyDescent="0.25">
      <c r="A640" s="102" t="s">
        <v>150</v>
      </c>
      <c r="B640" s="10">
        <v>910.48</v>
      </c>
      <c r="C640" s="10">
        <v>1203.74</v>
      </c>
      <c r="D640" s="10">
        <v>2011.84</v>
      </c>
      <c r="N640" s="10">
        <f t="shared" si="754"/>
        <v>2011.84</v>
      </c>
      <c r="O640" s="10">
        <f t="shared" si="755"/>
        <v>4126.0600000000004</v>
      </c>
      <c r="P640" s="129"/>
      <c r="Q640" s="130">
        <v>0.1013</v>
      </c>
      <c r="R640" s="90">
        <f t="shared" si="756"/>
        <v>0</v>
      </c>
      <c r="S640" s="91">
        <f t="shared" si="757"/>
        <v>2011.84</v>
      </c>
      <c r="T640" s="92">
        <f t="shared" si="758"/>
        <v>2011.84</v>
      </c>
      <c r="U640" s="90">
        <f t="shared" si="759"/>
        <v>0</v>
      </c>
      <c r="V640" s="91">
        <f t="shared" si="760"/>
        <v>203.79939199999998</v>
      </c>
      <c r="W640" s="92">
        <f t="shared" si="761"/>
        <v>203.79939199999998</v>
      </c>
      <c r="X640" s="90">
        <f t="shared" si="762"/>
        <v>0</v>
      </c>
      <c r="Y640" s="91">
        <f t="shared" si="763"/>
        <v>1808.040608</v>
      </c>
      <c r="Z640" s="92">
        <f t="shared" si="764"/>
        <v>1808.040608</v>
      </c>
      <c r="AA640" s="90">
        <f t="shared" si="765"/>
        <v>0</v>
      </c>
      <c r="AB640" s="91">
        <f t="shared" si="766"/>
        <v>4126.0600000000004</v>
      </c>
      <c r="AC640" s="92">
        <f t="shared" si="767"/>
        <v>4126.0600000000004</v>
      </c>
      <c r="AD640" s="90">
        <f t="shared" si="768"/>
        <v>0</v>
      </c>
      <c r="AE640" s="91">
        <f t="shared" si="769"/>
        <v>417.96987800000005</v>
      </c>
      <c r="AF640" s="92">
        <f t="shared" si="770"/>
        <v>417.96987800000005</v>
      </c>
      <c r="AG640" s="90">
        <f t="shared" si="771"/>
        <v>0</v>
      </c>
      <c r="AH640" s="91">
        <f t="shared" si="772"/>
        <v>3708.0901220000005</v>
      </c>
      <c r="AI640" s="91">
        <f t="shared" si="773"/>
        <v>3708.0901220000005</v>
      </c>
      <c r="AJ640" s="7" t="s">
        <v>52</v>
      </c>
    </row>
    <row r="641" spans="1:36" outlineLevel="3" x14ac:dyDescent="0.25">
      <c r="A641" s="102" t="s">
        <v>150</v>
      </c>
      <c r="B641" s="10">
        <v>15003.25</v>
      </c>
      <c r="C641" s="10">
        <v>5853.34</v>
      </c>
      <c r="D641" s="10">
        <v>15134.6</v>
      </c>
      <c r="N641" s="10">
        <f t="shared" si="754"/>
        <v>15134.6</v>
      </c>
      <c r="O641" s="10">
        <f t="shared" si="755"/>
        <v>35991.19</v>
      </c>
      <c r="P641" s="129"/>
      <c r="Q641" s="130">
        <v>0.1013</v>
      </c>
      <c r="R641" s="90">
        <f t="shared" si="756"/>
        <v>0</v>
      </c>
      <c r="S641" s="91">
        <f t="shared" si="757"/>
        <v>15134.6</v>
      </c>
      <c r="T641" s="92">
        <f t="shared" si="758"/>
        <v>15134.6</v>
      </c>
      <c r="U641" s="90">
        <f t="shared" si="759"/>
        <v>0</v>
      </c>
      <c r="V641" s="91">
        <f t="shared" si="760"/>
        <v>1533.13498</v>
      </c>
      <c r="W641" s="92">
        <f t="shared" si="761"/>
        <v>1533.13498</v>
      </c>
      <c r="X641" s="90">
        <f t="shared" si="762"/>
        <v>0</v>
      </c>
      <c r="Y641" s="91">
        <f t="shared" si="763"/>
        <v>13601.46502</v>
      </c>
      <c r="Z641" s="92">
        <f t="shared" si="764"/>
        <v>13601.46502</v>
      </c>
      <c r="AA641" s="90">
        <f t="shared" si="765"/>
        <v>0</v>
      </c>
      <c r="AB641" s="91">
        <f t="shared" si="766"/>
        <v>35991.19</v>
      </c>
      <c r="AC641" s="92">
        <f t="shared" si="767"/>
        <v>35991.19</v>
      </c>
      <c r="AD641" s="90">
        <f t="shared" si="768"/>
        <v>0</v>
      </c>
      <c r="AE641" s="91">
        <f t="shared" si="769"/>
        <v>3645.9075470000002</v>
      </c>
      <c r="AF641" s="92">
        <f t="shared" si="770"/>
        <v>3645.9075470000002</v>
      </c>
      <c r="AG641" s="90">
        <f t="shared" si="771"/>
        <v>0</v>
      </c>
      <c r="AH641" s="91">
        <f t="shared" si="772"/>
        <v>32345.282453000003</v>
      </c>
      <c r="AI641" s="91">
        <f t="shared" si="773"/>
        <v>32345.282453000003</v>
      </c>
      <c r="AJ641" s="7" t="s">
        <v>52</v>
      </c>
    </row>
    <row r="642" spans="1:36" outlineLevel="3" x14ac:dyDescent="0.25">
      <c r="A642" s="102" t="s">
        <v>150</v>
      </c>
      <c r="B642" s="10">
        <v>54238.8</v>
      </c>
      <c r="C642" s="10">
        <v>56582.95</v>
      </c>
      <c r="D642" s="10">
        <v>56896.57</v>
      </c>
      <c r="N642" s="10">
        <f t="shared" si="754"/>
        <v>56896.57</v>
      </c>
      <c r="O642" s="10">
        <f t="shared" si="755"/>
        <v>167718.32</v>
      </c>
      <c r="P642" s="129"/>
      <c r="Q642" s="130">
        <v>0.1013</v>
      </c>
      <c r="R642" s="90">
        <f t="shared" si="756"/>
        <v>0</v>
      </c>
      <c r="S642" s="91">
        <f t="shared" si="757"/>
        <v>56896.57</v>
      </c>
      <c r="T642" s="92">
        <f t="shared" si="758"/>
        <v>56896.57</v>
      </c>
      <c r="U642" s="90">
        <f t="shared" si="759"/>
        <v>0</v>
      </c>
      <c r="V642" s="91">
        <f t="shared" si="760"/>
        <v>5763.6225409999997</v>
      </c>
      <c r="W642" s="92">
        <f t="shared" si="761"/>
        <v>5763.6225409999997</v>
      </c>
      <c r="X642" s="90">
        <f t="shared" si="762"/>
        <v>0</v>
      </c>
      <c r="Y642" s="91">
        <f t="shared" si="763"/>
        <v>51132.947459000003</v>
      </c>
      <c r="Z642" s="92">
        <f t="shared" si="764"/>
        <v>51132.947459000003</v>
      </c>
      <c r="AA642" s="90">
        <f t="shared" si="765"/>
        <v>0</v>
      </c>
      <c r="AB642" s="91">
        <f t="shared" si="766"/>
        <v>167718.32</v>
      </c>
      <c r="AC642" s="92">
        <f t="shared" si="767"/>
        <v>167718.32</v>
      </c>
      <c r="AD642" s="90">
        <f t="shared" si="768"/>
        <v>0</v>
      </c>
      <c r="AE642" s="91">
        <f t="shared" si="769"/>
        <v>16989.865816000001</v>
      </c>
      <c r="AF642" s="92">
        <f t="shared" si="770"/>
        <v>16989.865816000001</v>
      </c>
      <c r="AG642" s="90">
        <f t="shared" si="771"/>
        <v>0</v>
      </c>
      <c r="AH642" s="91">
        <f t="shared" si="772"/>
        <v>150728.454184</v>
      </c>
      <c r="AI642" s="91">
        <f t="shared" si="773"/>
        <v>150728.454184</v>
      </c>
      <c r="AJ642" s="7" t="s">
        <v>52</v>
      </c>
    </row>
    <row r="643" spans="1:36" outlineLevel="3" x14ac:dyDescent="0.25">
      <c r="A643" s="102" t="s">
        <v>150</v>
      </c>
      <c r="B643" s="10">
        <v>12</v>
      </c>
      <c r="D643" s="10">
        <v>26.1</v>
      </c>
      <c r="N643" s="10">
        <f t="shared" si="754"/>
        <v>26.1</v>
      </c>
      <c r="O643" s="10">
        <f t="shared" si="755"/>
        <v>38.1</v>
      </c>
      <c r="P643" s="129"/>
      <c r="Q643" s="130">
        <v>0.1013</v>
      </c>
      <c r="R643" s="90">
        <f t="shared" si="756"/>
        <v>0</v>
      </c>
      <c r="S643" s="91">
        <f t="shared" si="757"/>
        <v>26.1</v>
      </c>
      <c r="T643" s="92">
        <f t="shared" si="758"/>
        <v>26.1</v>
      </c>
      <c r="U643" s="90">
        <f t="shared" si="759"/>
        <v>0</v>
      </c>
      <c r="V643" s="91">
        <f t="shared" si="760"/>
        <v>2.6439300000000001</v>
      </c>
      <c r="W643" s="92">
        <f t="shared" si="761"/>
        <v>2.6439300000000001</v>
      </c>
      <c r="X643" s="90">
        <f t="shared" si="762"/>
        <v>0</v>
      </c>
      <c r="Y643" s="91">
        <f t="shared" si="763"/>
        <v>23.45607</v>
      </c>
      <c r="Z643" s="92">
        <f t="shared" si="764"/>
        <v>23.45607</v>
      </c>
      <c r="AA643" s="90">
        <f t="shared" si="765"/>
        <v>0</v>
      </c>
      <c r="AB643" s="91">
        <f t="shared" si="766"/>
        <v>38.1</v>
      </c>
      <c r="AC643" s="92">
        <f t="shared" si="767"/>
        <v>38.1</v>
      </c>
      <c r="AD643" s="90">
        <f t="shared" si="768"/>
        <v>0</v>
      </c>
      <c r="AE643" s="91">
        <f t="shared" si="769"/>
        <v>3.8595300000000003</v>
      </c>
      <c r="AF643" s="92">
        <f t="shared" si="770"/>
        <v>3.8595300000000003</v>
      </c>
      <c r="AG643" s="90">
        <f t="shared" si="771"/>
        <v>0</v>
      </c>
      <c r="AH643" s="91">
        <f t="shared" si="772"/>
        <v>34.240470000000002</v>
      </c>
      <c r="AI643" s="91">
        <f t="shared" si="773"/>
        <v>34.240470000000002</v>
      </c>
      <c r="AJ643" s="7" t="s">
        <v>52</v>
      </c>
    </row>
    <row r="644" spans="1:36" outlineLevel="3" x14ac:dyDescent="0.25">
      <c r="A644" s="102" t="s">
        <v>150</v>
      </c>
      <c r="B644" s="10">
        <v>567.66999999999996</v>
      </c>
      <c r="C644" s="10">
        <v>519.54</v>
      </c>
      <c r="D644" s="10">
        <v>478.22</v>
      </c>
      <c r="N644" s="10">
        <f t="shared" si="754"/>
        <v>478.22</v>
      </c>
      <c r="O644" s="10">
        <f t="shared" si="755"/>
        <v>1565.43</v>
      </c>
      <c r="P644" s="129"/>
      <c r="Q644" s="130">
        <v>0.1013</v>
      </c>
      <c r="R644" s="90">
        <f t="shared" si="756"/>
        <v>0</v>
      </c>
      <c r="S644" s="91">
        <f t="shared" si="757"/>
        <v>478.22</v>
      </c>
      <c r="T644" s="92">
        <f t="shared" si="758"/>
        <v>478.22</v>
      </c>
      <c r="U644" s="90">
        <f t="shared" si="759"/>
        <v>0</v>
      </c>
      <c r="V644" s="91">
        <f t="shared" si="760"/>
        <v>48.443686000000007</v>
      </c>
      <c r="W644" s="92">
        <f t="shared" si="761"/>
        <v>48.443686000000007</v>
      </c>
      <c r="X644" s="90">
        <f t="shared" si="762"/>
        <v>0</v>
      </c>
      <c r="Y644" s="91">
        <f t="shared" si="763"/>
        <v>429.77631400000001</v>
      </c>
      <c r="Z644" s="92">
        <f t="shared" si="764"/>
        <v>429.77631400000001</v>
      </c>
      <c r="AA644" s="90">
        <f t="shared" si="765"/>
        <v>0</v>
      </c>
      <c r="AB644" s="91">
        <f t="shared" si="766"/>
        <v>1565.43</v>
      </c>
      <c r="AC644" s="92">
        <f t="shared" si="767"/>
        <v>1565.43</v>
      </c>
      <c r="AD644" s="90">
        <f t="shared" si="768"/>
        <v>0</v>
      </c>
      <c r="AE644" s="91">
        <f t="shared" si="769"/>
        <v>158.578059</v>
      </c>
      <c r="AF644" s="92">
        <f t="shared" si="770"/>
        <v>158.578059</v>
      </c>
      <c r="AG644" s="90">
        <f t="shared" si="771"/>
        <v>0</v>
      </c>
      <c r="AH644" s="91">
        <f t="shared" si="772"/>
        <v>1406.8519410000001</v>
      </c>
      <c r="AI644" s="91">
        <f t="shared" si="773"/>
        <v>1406.8519410000001</v>
      </c>
      <c r="AJ644" s="7" t="s">
        <v>52</v>
      </c>
    </row>
    <row r="645" spans="1:36" outlineLevel="3" x14ac:dyDescent="0.25">
      <c r="A645" s="102" t="s">
        <v>150</v>
      </c>
      <c r="C645" s="10">
        <v>25.47</v>
      </c>
      <c r="D645" s="10">
        <v>350.52</v>
      </c>
      <c r="N645" s="10">
        <f t="shared" si="754"/>
        <v>350.52</v>
      </c>
      <c r="O645" s="10">
        <f t="shared" si="755"/>
        <v>375.99</v>
      </c>
      <c r="P645" s="129"/>
      <c r="Q645" s="130">
        <v>0.1013</v>
      </c>
      <c r="R645" s="90">
        <f t="shared" si="756"/>
        <v>0</v>
      </c>
      <c r="S645" s="91">
        <f t="shared" si="757"/>
        <v>350.52</v>
      </c>
      <c r="T645" s="92">
        <f t="shared" si="758"/>
        <v>350.52</v>
      </c>
      <c r="U645" s="90">
        <f t="shared" si="759"/>
        <v>0</v>
      </c>
      <c r="V645" s="91">
        <f t="shared" si="760"/>
        <v>35.507675999999996</v>
      </c>
      <c r="W645" s="92">
        <f t="shared" si="761"/>
        <v>35.507675999999996</v>
      </c>
      <c r="X645" s="90">
        <f t="shared" si="762"/>
        <v>0</v>
      </c>
      <c r="Y645" s="91">
        <f t="shared" si="763"/>
        <v>315.01232399999998</v>
      </c>
      <c r="Z645" s="92">
        <f t="shared" si="764"/>
        <v>315.01232399999998</v>
      </c>
      <c r="AA645" s="90">
        <f t="shared" si="765"/>
        <v>0</v>
      </c>
      <c r="AB645" s="91">
        <f t="shared" si="766"/>
        <v>375.99</v>
      </c>
      <c r="AC645" s="92">
        <f t="shared" si="767"/>
        <v>375.99</v>
      </c>
      <c r="AD645" s="90">
        <f t="shared" si="768"/>
        <v>0</v>
      </c>
      <c r="AE645" s="91">
        <f t="shared" si="769"/>
        <v>38.087786999999999</v>
      </c>
      <c r="AF645" s="92">
        <f t="shared" si="770"/>
        <v>38.087786999999999</v>
      </c>
      <c r="AG645" s="90">
        <f t="shared" si="771"/>
        <v>0</v>
      </c>
      <c r="AH645" s="91">
        <f t="shared" si="772"/>
        <v>337.90221300000002</v>
      </c>
      <c r="AI645" s="91">
        <f t="shared" si="773"/>
        <v>337.90221300000002</v>
      </c>
      <c r="AJ645" s="7" t="s">
        <v>52</v>
      </c>
    </row>
    <row r="646" spans="1:36" outlineLevel="3" x14ac:dyDescent="0.25">
      <c r="A646" s="102" t="s">
        <v>150</v>
      </c>
      <c r="B646" s="10">
        <v>1580.45</v>
      </c>
      <c r="C646" s="10">
        <v>6277.8</v>
      </c>
      <c r="D646" s="10">
        <v>5341.8</v>
      </c>
      <c r="N646" s="10">
        <f t="shared" si="754"/>
        <v>5341.8</v>
      </c>
      <c r="O646" s="10">
        <f t="shared" si="755"/>
        <v>13200.05</v>
      </c>
      <c r="P646" s="129"/>
      <c r="Q646" s="130">
        <v>0.1013</v>
      </c>
      <c r="R646" s="90">
        <f t="shared" si="756"/>
        <v>0</v>
      </c>
      <c r="S646" s="91">
        <f t="shared" si="757"/>
        <v>5341.8</v>
      </c>
      <c r="T646" s="92">
        <f t="shared" si="758"/>
        <v>5341.8</v>
      </c>
      <c r="U646" s="90">
        <f t="shared" si="759"/>
        <v>0</v>
      </c>
      <c r="V646" s="91">
        <f t="shared" si="760"/>
        <v>541.12434000000007</v>
      </c>
      <c r="W646" s="92">
        <f t="shared" si="761"/>
        <v>541.12434000000007</v>
      </c>
      <c r="X646" s="90">
        <f t="shared" si="762"/>
        <v>0</v>
      </c>
      <c r="Y646" s="91">
        <f t="shared" si="763"/>
        <v>4800.6756599999999</v>
      </c>
      <c r="Z646" s="92">
        <f t="shared" si="764"/>
        <v>4800.6756599999999</v>
      </c>
      <c r="AA646" s="90">
        <f t="shared" si="765"/>
        <v>0</v>
      </c>
      <c r="AB646" s="91">
        <f t="shared" si="766"/>
        <v>13200.05</v>
      </c>
      <c r="AC646" s="92">
        <f t="shared" si="767"/>
        <v>13200.05</v>
      </c>
      <c r="AD646" s="90">
        <f t="shared" si="768"/>
        <v>0</v>
      </c>
      <c r="AE646" s="91">
        <f t="shared" si="769"/>
        <v>1337.1650649999999</v>
      </c>
      <c r="AF646" s="92">
        <f t="shared" si="770"/>
        <v>1337.1650649999999</v>
      </c>
      <c r="AG646" s="90">
        <f t="shared" si="771"/>
        <v>0</v>
      </c>
      <c r="AH646" s="91">
        <f t="shared" si="772"/>
        <v>11862.884935</v>
      </c>
      <c r="AI646" s="91">
        <f t="shared" si="773"/>
        <v>11862.884935</v>
      </c>
      <c r="AJ646" s="7" t="s">
        <v>52</v>
      </c>
    </row>
    <row r="647" spans="1:36" outlineLevel="3" x14ac:dyDescent="0.25">
      <c r="A647" s="102" t="s">
        <v>150</v>
      </c>
      <c r="B647" s="10">
        <v>37297.54</v>
      </c>
      <c r="C647" s="10">
        <v>23772.97</v>
      </c>
      <c r="D647" s="10">
        <v>41360.85</v>
      </c>
      <c r="N647" s="10">
        <f t="shared" si="754"/>
        <v>41360.85</v>
      </c>
      <c r="O647" s="10">
        <f t="shared" si="755"/>
        <v>102431.36</v>
      </c>
      <c r="P647" s="129"/>
      <c r="Q647" s="130">
        <v>0.1013</v>
      </c>
      <c r="R647" s="90">
        <f t="shared" si="756"/>
        <v>0</v>
      </c>
      <c r="S647" s="91">
        <f t="shared" si="757"/>
        <v>41360.85</v>
      </c>
      <c r="T647" s="92">
        <f t="shared" si="758"/>
        <v>41360.85</v>
      </c>
      <c r="U647" s="90">
        <f t="shared" si="759"/>
        <v>0</v>
      </c>
      <c r="V647" s="91">
        <f t="shared" si="760"/>
        <v>4189.8541050000003</v>
      </c>
      <c r="W647" s="92">
        <f t="shared" si="761"/>
        <v>4189.8541050000003</v>
      </c>
      <c r="X647" s="90">
        <f t="shared" si="762"/>
        <v>0</v>
      </c>
      <c r="Y647" s="91">
        <f t="shared" si="763"/>
        <v>37170.995895</v>
      </c>
      <c r="Z647" s="92">
        <f t="shared" si="764"/>
        <v>37170.995895</v>
      </c>
      <c r="AA647" s="90">
        <f t="shared" si="765"/>
        <v>0</v>
      </c>
      <c r="AB647" s="91">
        <f t="shared" si="766"/>
        <v>102431.36</v>
      </c>
      <c r="AC647" s="92">
        <f t="shared" si="767"/>
        <v>102431.36</v>
      </c>
      <c r="AD647" s="90">
        <f t="shared" si="768"/>
        <v>0</v>
      </c>
      <c r="AE647" s="91">
        <f t="shared" si="769"/>
        <v>10376.296768</v>
      </c>
      <c r="AF647" s="92">
        <f t="shared" si="770"/>
        <v>10376.296768</v>
      </c>
      <c r="AG647" s="90">
        <f t="shared" si="771"/>
        <v>0</v>
      </c>
      <c r="AH647" s="91">
        <f t="shared" si="772"/>
        <v>92055.063232</v>
      </c>
      <c r="AI647" s="91">
        <f t="shared" si="773"/>
        <v>92055.063232</v>
      </c>
      <c r="AJ647" s="7" t="s">
        <v>52</v>
      </c>
    </row>
    <row r="648" spans="1:36" outlineLevel="3" x14ac:dyDescent="0.25">
      <c r="A648" s="102" t="s">
        <v>150</v>
      </c>
      <c r="C648" s="10">
        <v>14.97</v>
      </c>
      <c r="N648" s="10">
        <f t="shared" si="754"/>
        <v>0</v>
      </c>
      <c r="O648" s="10">
        <f t="shared" si="755"/>
        <v>14.97</v>
      </c>
      <c r="P648" s="129"/>
      <c r="Q648" s="130">
        <v>0.1013</v>
      </c>
      <c r="R648" s="90">
        <f t="shared" si="756"/>
        <v>0</v>
      </c>
      <c r="S648" s="91">
        <f t="shared" si="757"/>
        <v>0</v>
      </c>
      <c r="T648" s="92">
        <f t="shared" si="758"/>
        <v>0</v>
      </c>
      <c r="U648" s="90">
        <f t="shared" si="759"/>
        <v>0</v>
      </c>
      <c r="V648" s="91">
        <f t="shared" si="760"/>
        <v>0</v>
      </c>
      <c r="W648" s="92">
        <f t="shared" si="761"/>
        <v>0</v>
      </c>
      <c r="X648" s="90">
        <f t="shared" si="762"/>
        <v>0</v>
      </c>
      <c r="Y648" s="91">
        <f t="shared" si="763"/>
        <v>0</v>
      </c>
      <c r="Z648" s="92">
        <f t="shared" si="764"/>
        <v>0</v>
      </c>
      <c r="AA648" s="90">
        <f t="shared" si="765"/>
        <v>0</v>
      </c>
      <c r="AB648" s="91">
        <f t="shared" si="766"/>
        <v>14.97</v>
      </c>
      <c r="AC648" s="92">
        <f t="shared" si="767"/>
        <v>14.97</v>
      </c>
      <c r="AD648" s="90">
        <f t="shared" si="768"/>
        <v>0</v>
      </c>
      <c r="AE648" s="91">
        <f t="shared" si="769"/>
        <v>1.5164610000000001</v>
      </c>
      <c r="AF648" s="92">
        <f t="shared" si="770"/>
        <v>1.5164610000000001</v>
      </c>
      <c r="AG648" s="90">
        <f t="shared" si="771"/>
        <v>0</v>
      </c>
      <c r="AH648" s="91">
        <f t="shared" si="772"/>
        <v>13.453539000000001</v>
      </c>
      <c r="AI648" s="91">
        <f t="shared" si="773"/>
        <v>13.453539000000001</v>
      </c>
      <c r="AJ648" s="7" t="s">
        <v>52</v>
      </c>
    </row>
    <row r="649" spans="1:36" outlineLevel="3" x14ac:dyDescent="0.25">
      <c r="A649" s="102" t="s">
        <v>150</v>
      </c>
      <c r="B649" s="10">
        <v>47997.42</v>
      </c>
      <c r="C649" s="10">
        <v>48435.57</v>
      </c>
      <c r="D649" s="10">
        <v>56946.73</v>
      </c>
      <c r="N649" s="10">
        <f t="shared" si="754"/>
        <v>56946.73</v>
      </c>
      <c r="O649" s="10">
        <f t="shared" si="755"/>
        <v>153379.72</v>
      </c>
      <c r="P649" s="129"/>
      <c r="Q649" s="130">
        <v>0.1013</v>
      </c>
      <c r="R649" s="90">
        <f t="shared" si="756"/>
        <v>0</v>
      </c>
      <c r="S649" s="91">
        <f t="shared" si="757"/>
        <v>56946.73</v>
      </c>
      <c r="T649" s="92">
        <f t="shared" si="758"/>
        <v>56946.73</v>
      </c>
      <c r="U649" s="90">
        <f t="shared" si="759"/>
        <v>0</v>
      </c>
      <c r="V649" s="91">
        <f t="shared" si="760"/>
        <v>5768.7037490000002</v>
      </c>
      <c r="W649" s="92">
        <f t="shared" si="761"/>
        <v>5768.7037490000002</v>
      </c>
      <c r="X649" s="90">
        <f t="shared" si="762"/>
        <v>0</v>
      </c>
      <c r="Y649" s="91">
        <f t="shared" si="763"/>
        <v>51178.026251000003</v>
      </c>
      <c r="Z649" s="92">
        <f t="shared" si="764"/>
        <v>51178.026251000003</v>
      </c>
      <c r="AA649" s="90">
        <f t="shared" si="765"/>
        <v>0</v>
      </c>
      <c r="AB649" s="91">
        <f t="shared" si="766"/>
        <v>153379.72</v>
      </c>
      <c r="AC649" s="92">
        <f t="shared" si="767"/>
        <v>153379.72</v>
      </c>
      <c r="AD649" s="90">
        <f t="shared" si="768"/>
        <v>0</v>
      </c>
      <c r="AE649" s="91">
        <f t="shared" si="769"/>
        <v>15537.365636</v>
      </c>
      <c r="AF649" s="92">
        <f t="shared" si="770"/>
        <v>15537.365636</v>
      </c>
      <c r="AG649" s="90">
        <f t="shared" si="771"/>
        <v>0</v>
      </c>
      <c r="AH649" s="91">
        <f t="shared" si="772"/>
        <v>137842.354364</v>
      </c>
      <c r="AI649" s="91">
        <f t="shared" si="773"/>
        <v>137842.354364</v>
      </c>
      <c r="AJ649" s="7" t="s">
        <v>52</v>
      </c>
    </row>
    <row r="650" spans="1:36" outlineLevel="3" x14ac:dyDescent="0.25">
      <c r="A650" s="102" t="s">
        <v>150</v>
      </c>
      <c r="B650" s="10">
        <v>4976.18</v>
      </c>
      <c r="C650" s="10">
        <v>3952.56</v>
      </c>
      <c r="D650" s="10">
        <v>4345.58</v>
      </c>
      <c r="N650" s="10">
        <f t="shared" si="754"/>
        <v>4345.58</v>
      </c>
      <c r="O650" s="10">
        <f t="shared" si="755"/>
        <v>13274.32</v>
      </c>
      <c r="P650" s="129"/>
      <c r="Q650" s="130">
        <v>0.1013</v>
      </c>
      <c r="R650" s="90">
        <f t="shared" si="756"/>
        <v>0</v>
      </c>
      <c r="S650" s="91">
        <f t="shared" si="757"/>
        <v>4345.58</v>
      </c>
      <c r="T650" s="92">
        <f t="shared" si="758"/>
        <v>4345.58</v>
      </c>
      <c r="U650" s="90">
        <f t="shared" si="759"/>
        <v>0</v>
      </c>
      <c r="V650" s="91">
        <f t="shared" si="760"/>
        <v>440.20725399999998</v>
      </c>
      <c r="W650" s="92">
        <f t="shared" si="761"/>
        <v>440.20725399999998</v>
      </c>
      <c r="X650" s="90">
        <f t="shared" si="762"/>
        <v>0</v>
      </c>
      <c r="Y650" s="91">
        <f t="shared" si="763"/>
        <v>3905.372746</v>
      </c>
      <c r="Z650" s="92">
        <f t="shared" si="764"/>
        <v>3905.372746</v>
      </c>
      <c r="AA650" s="90">
        <f t="shared" si="765"/>
        <v>0</v>
      </c>
      <c r="AB650" s="91">
        <f t="shared" si="766"/>
        <v>13274.32</v>
      </c>
      <c r="AC650" s="92">
        <f t="shared" si="767"/>
        <v>13274.32</v>
      </c>
      <c r="AD650" s="90">
        <f t="shared" si="768"/>
        <v>0</v>
      </c>
      <c r="AE650" s="91">
        <f t="shared" si="769"/>
        <v>1344.6886159999999</v>
      </c>
      <c r="AF650" s="92">
        <f t="shared" si="770"/>
        <v>1344.6886159999999</v>
      </c>
      <c r="AG650" s="90">
        <f t="shared" si="771"/>
        <v>0</v>
      </c>
      <c r="AH650" s="91">
        <f t="shared" si="772"/>
        <v>11929.631384</v>
      </c>
      <c r="AI650" s="91">
        <f t="shared" si="773"/>
        <v>11929.631384</v>
      </c>
      <c r="AJ650" s="7" t="s">
        <v>52</v>
      </c>
    </row>
    <row r="651" spans="1:36" outlineLevel="3" x14ac:dyDescent="0.25">
      <c r="A651" s="102" t="s">
        <v>150</v>
      </c>
      <c r="B651" s="10">
        <v>454.46</v>
      </c>
      <c r="C651" s="10">
        <v>1604.1</v>
      </c>
      <c r="D651" s="10">
        <v>3022.49</v>
      </c>
      <c r="N651" s="10">
        <f t="shared" si="754"/>
        <v>3022.49</v>
      </c>
      <c r="O651" s="10">
        <f t="shared" si="755"/>
        <v>5081.0499999999993</v>
      </c>
      <c r="P651" s="129"/>
      <c r="Q651" s="130">
        <v>0.1013</v>
      </c>
      <c r="R651" s="90">
        <f t="shared" si="756"/>
        <v>0</v>
      </c>
      <c r="S651" s="91">
        <f t="shared" si="757"/>
        <v>3022.49</v>
      </c>
      <c r="T651" s="92">
        <f t="shared" si="758"/>
        <v>3022.49</v>
      </c>
      <c r="U651" s="90">
        <f t="shared" si="759"/>
        <v>0</v>
      </c>
      <c r="V651" s="91">
        <f t="shared" si="760"/>
        <v>306.17823699999997</v>
      </c>
      <c r="W651" s="92">
        <f t="shared" si="761"/>
        <v>306.17823699999997</v>
      </c>
      <c r="X651" s="90">
        <f t="shared" si="762"/>
        <v>0</v>
      </c>
      <c r="Y651" s="91">
        <f t="shared" si="763"/>
        <v>2716.3117629999997</v>
      </c>
      <c r="Z651" s="92">
        <f t="shared" si="764"/>
        <v>2716.3117629999997</v>
      </c>
      <c r="AA651" s="90">
        <f t="shared" si="765"/>
        <v>0</v>
      </c>
      <c r="AB651" s="91">
        <f t="shared" si="766"/>
        <v>5081.0499999999993</v>
      </c>
      <c r="AC651" s="92">
        <f t="shared" si="767"/>
        <v>5081.0499999999993</v>
      </c>
      <c r="AD651" s="90">
        <f t="shared" si="768"/>
        <v>0</v>
      </c>
      <c r="AE651" s="91">
        <f t="shared" si="769"/>
        <v>514.71036499999991</v>
      </c>
      <c r="AF651" s="92">
        <f t="shared" si="770"/>
        <v>514.71036499999991</v>
      </c>
      <c r="AG651" s="90">
        <f t="shared" si="771"/>
        <v>0</v>
      </c>
      <c r="AH651" s="91">
        <f t="shared" si="772"/>
        <v>4566.3396349999994</v>
      </c>
      <c r="AI651" s="91">
        <f t="shared" si="773"/>
        <v>4566.3396349999994</v>
      </c>
      <c r="AJ651" s="7" t="s">
        <v>52</v>
      </c>
    </row>
    <row r="652" spans="1:36" outlineLevel="3" x14ac:dyDescent="0.25">
      <c r="A652" s="102" t="s">
        <v>150</v>
      </c>
      <c r="B652" s="10">
        <v>65402.25</v>
      </c>
      <c r="C652" s="10">
        <v>60756.61</v>
      </c>
      <c r="D652" s="10">
        <v>59729.77</v>
      </c>
      <c r="N652" s="10">
        <f t="shared" si="754"/>
        <v>59729.77</v>
      </c>
      <c r="O652" s="10">
        <f t="shared" si="755"/>
        <v>185888.63</v>
      </c>
      <c r="P652" s="129"/>
      <c r="Q652" s="130">
        <v>0.1013</v>
      </c>
      <c r="R652" s="90">
        <f t="shared" si="756"/>
        <v>0</v>
      </c>
      <c r="S652" s="91">
        <f t="shared" si="757"/>
        <v>59729.77</v>
      </c>
      <c r="T652" s="92">
        <f t="shared" si="758"/>
        <v>59729.77</v>
      </c>
      <c r="U652" s="90">
        <f t="shared" si="759"/>
        <v>0</v>
      </c>
      <c r="V652" s="91">
        <f t="shared" si="760"/>
        <v>6050.6257009999999</v>
      </c>
      <c r="W652" s="92">
        <f t="shared" si="761"/>
        <v>6050.6257009999999</v>
      </c>
      <c r="X652" s="90">
        <f t="shared" si="762"/>
        <v>0</v>
      </c>
      <c r="Y652" s="91">
        <f t="shared" si="763"/>
        <v>53679.144299</v>
      </c>
      <c r="Z652" s="92">
        <f t="shared" si="764"/>
        <v>53679.144299</v>
      </c>
      <c r="AA652" s="90">
        <f t="shared" si="765"/>
        <v>0</v>
      </c>
      <c r="AB652" s="91">
        <f t="shared" si="766"/>
        <v>185888.63</v>
      </c>
      <c r="AC652" s="92">
        <f t="shared" si="767"/>
        <v>185888.63</v>
      </c>
      <c r="AD652" s="90">
        <f t="shared" si="768"/>
        <v>0</v>
      </c>
      <c r="AE652" s="91">
        <f t="shared" si="769"/>
        <v>18830.518219000001</v>
      </c>
      <c r="AF652" s="92">
        <f t="shared" si="770"/>
        <v>18830.518219000001</v>
      </c>
      <c r="AG652" s="90">
        <f t="shared" si="771"/>
        <v>0</v>
      </c>
      <c r="AH652" s="91">
        <f t="shared" si="772"/>
        <v>167058.11178100001</v>
      </c>
      <c r="AI652" s="91">
        <f t="shared" si="773"/>
        <v>167058.11178100001</v>
      </c>
      <c r="AJ652" s="7" t="s">
        <v>52</v>
      </c>
    </row>
    <row r="653" spans="1:36" outlineLevel="3" x14ac:dyDescent="0.25">
      <c r="A653" s="102" t="s">
        <v>150</v>
      </c>
      <c r="B653" s="10">
        <v>32906.65</v>
      </c>
      <c r="C653" s="10">
        <v>36060.629999999997</v>
      </c>
      <c r="D653" s="10">
        <v>42125.67</v>
      </c>
      <c r="N653" s="10">
        <f t="shared" si="754"/>
        <v>42125.67</v>
      </c>
      <c r="O653" s="10">
        <f t="shared" si="755"/>
        <v>111092.95</v>
      </c>
      <c r="P653" s="129"/>
      <c r="Q653" s="130">
        <v>0.1013</v>
      </c>
      <c r="R653" s="90">
        <f t="shared" si="756"/>
        <v>0</v>
      </c>
      <c r="S653" s="91">
        <f t="shared" si="757"/>
        <v>42125.67</v>
      </c>
      <c r="T653" s="92">
        <f t="shared" si="758"/>
        <v>42125.67</v>
      </c>
      <c r="U653" s="90">
        <f t="shared" si="759"/>
        <v>0</v>
      </c>
      <c r="V653" s="91">
        <f t="shared" si="760"/>
        <v>4267.330371</v>
      </c>
      <c r="W653" s="92">
        <f t="shared" si="761"/>
        <v>4267.330371</v>
      </c>
      <c r="X653" s="90">
        <f t="shared" si="762"/>
        <v>0</v>
      </c>
      <c r="Y653" s="91">
        <f t="shared" si="763"/>
        <v>37858.339628999995</v>
      </c>
      <c r="Z653" s="92">
        <f t="shared" si="764"/>
        <v>37858.339628999995</v>
      </c>
      <c r="AA653" s="90">
        <f t="shared" si="765"/>
        <v>0</v>
      </c>
      <c r="AB653" s="91">
        <f t="shared" si="766"/>
        <v>111092.95</v>
      </c>
      <c r="AC653" s="92">
        <f t="shared" si="767"/>
        <v>111092.95</v>
      </c>
      <c r="AD653" s="90">
        <f t="shared" si="768"/>
        <v>0</v>
      </c>
      <c r="AE653" s="91">
        <f t="shared" si="769"/>
        <v>11253.715834999999</v>
      </c>
      <c r="AF653" s="92">
        <f t="shared" si="770"/>
        <v>11253.715834999999</v>
      </c>
      <c r="AG653" s="90">
        <f t="shared" si="771"/>
        <v>0</v>
      </c>
      <c r="AH653" s="91">
        <f t="shared" si="772"/>
        <v>99839.234165000002</v>
      </c>
      <c r="AI653" s="91">
        <f t="shared" si="773"/>
        <v>99839.234165000002</v>
      </c>
      <c r="AJ653" s="7" t="s">
        <v>52</v>
      </c>
    </row>
    <row r="654" spans="1:36" outlineLevel="3" x14ac:dyDescent="0.25">
      <c r="A654" s="102" t="s">
        <v>150</v>
      </c>
      <c r="B654" s="10">
        <v>45532.43</v>
      </c>
      <c r="C654" s="10">
        <v>44233.83</v>
      </c>
      <c r="D654" s="10">
        <v>46276.17</v>
      </c>
      <c r="N654" s="10">
        <f t="shared" si="754"/>
        <v>46276.17</v>
      </c>
      <c r="O654" s="10">
        <f t="shared" si="755"/>
        <v>136042.43</v>
      </c>
      <c r="P654" s="129"/>
      <c r="Q654" s="130">
        <v>0.1013</v>
      </c>
      <c r="R654" s="90">
        <f t="shared" si="756"/>
        <v>0</v>
      </c>
      <c r="S654" s="91">
        <f t="shared" si="757"/>
        <v>46276.17</v>
      </c>
      <c r="T654" s="92">
        <f t="shared" si="758"/>
        <v>46276.17</v>
      </c>
      <c r="U654" s="90">
        <f t="shared" si="759"/>
        <v>0</v>
      </c>
      <c r="V654" s="91">
        <f t="shared" si="760"/>
        <v>4687.7760209999997</v>
      </c>
      <c r="W654" s="92">
        <f t="shared" si="761"/>
        <v>4687.7760209999997</v>
      </c>
      <c r="X654" s="90">
        <f t="shared" si="762"/>
        <v>0</v>
      </c>
      <c r="Y654" s="91">
        <f t="shared" si="763"/>
        <v>41588.393979</v>
      </c>
      <c r="Z654" s="92">
        <f t="shared" si="764"/>
        <v>41588.393979</v>
      </c>
      <c r="AA654" s="90">
        <f t="shared" si="765"/>
        <v>0</v>
      </c>
      <c r="AB654" s="91">
        <f t="shared" si="766"/>
        <v>136042.43</v>
      </c>
      <c r="AC654" s="92">
        <f t="shared" si="767"/>
        <v>136042.43</v>
      </c>
      <c r="AD654" s="90">
        <f t="shared" si="768"/>
        <v>0</v>
      </c>
      <c r="AE654" s="91">
        <f t="shared" si="769"/>
        <v>13781.098158999999</v>
      </c>
      <c r="AF654" s="92">
        <f t="shared" si="770"/>
        <v>13781.098158999999</v>
      </c>
      <c r="AG654" s="90">
        <f t="shared" si="771"/>
        <v>0</v>
      </c>
      <c r="AH654" s="91">
        <f t="shared" si="772"/>
        <v>122261.33184099999</v>
      </c>
      <c r="AI654" s="91">
        <f t="shared" si="773"/>
        <v>122261.33184099999</v>
      </c>
      <c r="AJ654" s="7" t="s">
        <v>52</v>
      </c>
    </row>
    <row r="655" spans="1:36" outlineLevel="3" x14ac:dyDescent="0.25">
      <c r="A655" s="102" t="s">
        <v>150</v>
      </c>
      <c r="B655" s="10">
        <v>27309.69</v>
      </c>
      <c r="C655" s="10">
        <v>27309.69</v>
      </c>
      <c r="D655" s="10">
        <v>27309.69</v>
      </c>
      <c r="N655" s="10">
        <f t="shared" si="754"/>
        <v>27309.69</v>
      </c>
      <c r="O655" s="10">
        <f t="shared" si="755"/>
        <v>81929.069999999992</v>
      </c>
      <c r="P655" s="129"/>
      <c r="Q655" s="130">
        <v>0.1013</v>
      </c>
      <c r="R655" s="90">
        <f t="shared" si="756"/>
        <v>0</v>
      </c>
      <c r="S655" s="91">
        <f t="shared" si="757"/>
        <v>27309.69</v>
      </c>
      <c r="T655" s="92">
        <f t="shared" si="758"/>
        <v>27309.69</v>
      </c>
      <c r="U655" s="90">
        <f t="shared" si="759"/>
        <v>0</v>
      </c>
      <c r="V655" s="91">
        <f t="shared" si="760"/>
        <v>2766.4715969999997</v>
      </c>
      <c r="W655" s="92">
        <f t="shared" si="761"/>
        <v>2766.4715969999997</v>
      </c>
      <c r="X655" s="90">
        <f t="shared" si="762"/>
        <v>0</v>
      </c>
      <c r="Y655" s="91">
        <f t="shared" si="763"/>
        <v>24543.218402999999</v>
      </c>
      <c r="Z655" s="92">
        <f t="shared" si="764"/>
        <v>24543.218402999999</v>
      </c>
      <c r="AA655" s="90">
        <f t="shared" si="765"/>
        <v>0</v>
      </c>
      <c r="AB655" s="91">
        <f t="shared" si="766"/>
        <v>81929.069999999992</v>
      </c>
      <c r="AC655" s="92">
        <f t="shared" si="767"/>
        <v>81929.069999999992</v>
      </c>
      <c r="AD655" s="90">
        <f t="shared" si="768"/>
        <v>0</v>
      </c>
      <c r="AE655" s="91">
        <f t="shared" si="769"/>
        <v>8299.4147909999992</v>
      </c>
      <c r="AF655" s="92">
        <f t="shared" si="770"/>
        <v>8299.4147909999992</v>
      </c>
      <c r="AG655" s="90">
        <f t="shared" si="771"/>
        <v>0</v>
      </c>
      <c r="AH655" s="91">
        <f t="shared" si="772"/>
        <v>73629.65520899999</v>
      </c>
      <c r="AI655" s="91">
        <f t="shared" si="773"/>
        <v>73629.65520899999</v>
      </c>
      <c r="AJ655" s="7" t="s">
        <v>52</v>
      </c>
    </row>
    <row r="656" spans="1:36" outlineLevel="3" x14ac:dyDescent="0.25">
      <c r="A656" s="102" t="s">
        <v>150</v>
      </c>
      <c r="B656" s="10">
        <v>1429</v>
      </c>
      <c r="C656" s="10">
        <v>2881.36</v>
      </c>
      <c r="D656" s="10">
        <v>1765.64</v>
      </c>
      <c r="N656" s="10">
        <f t="shared" si="754"/>
        <v>1765.64</v>
      </c>
      <c r="O656" s="10">
        <f t="shared" si="755"/>
        <v>6076.0000000000009</v>
      </c>
      <c r="P656" s="129"/>
      <c r="Q656" s="130">
        <v>0.1013</v>
      </c>
      <c r="R656" s="90">
        <f t="shared" si="756"/>
        <v>0</v>
      </c>
      <c r="S656" s="91">
        <f t="shared" si="757"/>
        <v>1765.64</v>
      </c>
      <c r="T656" s="92">
        <f t="shared" si="758"/>
        <v>1765.64</v>
      </c>
      <c r="U656" s="90">
        <f t="shared" si="759"/>
        <v>0</v>
      </c>
      <c r="V656" s="91">
        <f t="shared" si="760"/>
        <v>178.85933200000002</v>
      </c>
      <c r="W656" s="92">
        <f t="shared" si="761"/>
        <v>178.85933200000002</v>
      </c>
      <c r="X656" s="90">
        <f t="shared" si="762"/>
        <v>0</v>
      </c>
      <c r="Y656" s="91">
        <f t="shared" si="763"/>
        <v>1586.7806680000001</v>
      </c>
      <c r="Z656" s="92">
        <f t="shared" si="764"/>
        <v>1586.7806680000001</v>
      </c>
      <c r="AA656" s="90">
        <f t="shared" si="765"/>
        <v>0</v>
      </c>
      <c r="AB656" s="91">
        <f t="shared" si="766"/>
        <v>6076.0000000000009</v>
      </c>
      <c r="AC656" s="92">
        <f t="shared" si="767"/>
        <v>6076.0000000000009</v>
      </c>
      <c r="AD656" s="90">
        <f t="shared" si="768"/>
        <v>0</v>
      </c>
      <c r="AE656" s="91">
        <f t="shared" si="769"/>
        <v>615.49880000000007</v>
      </c>
      <c r="AF656" s="92">
        <f t="shared" si="770"/>
        <v>615.49880000000007</v>
      </c>
      <c r="AG656" s="90">
        <f t="shared" si="771"/>
        <v>0</v>
      </c>
      <c r="AH656" s="91">
        <f t="shared" si="772"/>
        <v>5460.5012000000006</v>
      </c>
      <c r="AI656" s="91">
        <f t="shared" si="773"/>
        <v>5460.5012000000006</v>
      </c>
      <c r="AJ656" s="7" t="s">
        <v>52</v>
      </c>
    </row>
    <row r="657" spans="1:36" outlineLevel="3" x14ac:dyDescent="0.25">
      <c r="A657" s="102" t="s">
        <v>150</v>
      </c>
      <c r="B657" s="10">
        <v>184786.55</v>
      </c>
      <c r="C657" s="10">
        <v>151246.47</v>
      </c>
      <c r="D657" s="10">
        <v>133721.85999999999</v>
      </c>
      <c r="N657" s="10">
        <f t="shared" si="754"/>
        <v>133721.85999999999</v>
      </c>
      <c r="O657" s="10">
        <f t="shared" si="755"/>
        <v>469754.88</v>
      </c>
      <c r="P657" s="129"/>
      <c r="Q657" s="130">
        <v>0.1013</v>
      </c>
      <c r="R657" s="90">
        <f t="shared" si="756"/>
        <v>0</v>
      </c>
      <c r="S657" s="91">
        <f t="shared" si="757"/>
        <v>133721.85999999999</v>
      </c>
      <c r="T657" s="92">
        <f t="shared" si="758"/>
        <v>133721.85999999999</v>
      </c>
      <c r="U657" s="90">
        <f t="shared" si="759"/>
        <v>0</v>
      </c>
      <c r="V657" s="91">
        <f t="shared" si="760"/>
        <v>13546.024417999999</v>
      </c>
      <c r="W657" s="92">
        <f t="shared" si="761"/>
        <v>13546.024417999999</v>
      </c>
      <c r="X657" s="90">
        <f t="shared" si="762"/>
        <v>0</v>
      </c>
      <c r="Y657" s="91">
        <f t="shared" si="763"/>
        <v>120175.83558199999</v>
      </c>
      <c r="Z657" s="92">
        <f t="shared" si="764"/>
        <v>120175.83558199999</v>
      </c>
      <c r="AA657" s="90">
        <f t="shared" si="765"/>
        <v>0</v>
      </c>
      <c r="AB657" s="91">
        <f t="shared" si="766"/>
        <v>469754.88</v>
      </c>
      <c r="AC657" s="92">
        <f t="shared" si="767"/>
        <v>469754.88</v>
      </c>
      <c r="AD657" s="90">
        <f t="shared" si="768"/>
        <v>0</v>
      </c>
      <c r="AE657" s="91">
        <f t="shared" si="769"/>
        <v>47586.169344000002</v>
      </c>
      <c r="AF657" s="92">
        <f t="shared" si="770"/>
        <v>47586.169344000002</v>
      </c>
      <c r="AG657" s="90">
        <f t="shared" si="771"/>
        <v>0</v>
      </c>
      <c r="AH657" s="91">
        <f t="shared" si="772"/>
        <v>422168.71065600001</v>
      </c>
      <c r="AI657" s="91">
        <f t="shared" si="773"/>
        <v>422168.71065600001</v>
      </c>
      <c r="AJ657" s="7" t="s">
        <v>52</v>
      </c>
    </row>
    <row r="658" spans="1:36" outlineLevel="3" x14ac:dyDescent="0.25">
      <c r="A658" s="102" t="s">
        <v>150</v>
      </c>
      <c r="B658" s="10">
        <v>2028.17</v>
      </c>
      <c r="C658" s="10">
        <v>-611.49</v>
      </c>
      <c r="D658" s="10">
        <v>-1422.69</v>
      </c>
      <c r="N658" s="10">
        <f t="shared" si="754"/>
        <v>-1422.69</v>
      </c>
      <c r="O658" s="10">
        <f t="shared" si="755"/>
        <v>-6.0099999999999909</v>
      </c>
      <c r="P658" s="129"/>
      <c r="Q658" s="130">
        <v>0.1013</v>
      </c>
      <c r="R658" s="90">
        <f t="shared" si="756"/>
        <v>0</v>
      </c>
      <c r="S658" s="91">
        <f t="shared" si="757"/>
        <v>-1422.69</v>
      </c>
      <c r="T658" s="92">
        <f t="shared" si="758"/>
        <v>-1422.69</v>
      </c>
      <c r="U658" s="90">
        <f t="shared" si="759"/>
        <v>0</v>
      </c>
      <c r="V658" s="91">
        <f t="shared" si="760"/>
        <v>-144.11849700000002</v>
      </c>
      <c r="W658" s="92">
        <f t="shared" si="761"/>
        <v>-144.11849700000002</v>
      </c>
      <c r="X658" s="90">
        <f t="shared" si="762"/>
        <v>0</v>
      </c>
      <c r="Y658" s="91">
        <f t="shared" si="763"/>
        <v>-1278.5715030000001</v>
      </c>
      <c r="Z658" s="92">
        <f t="shared" si="764"/>
        <v>-1278.5715030000001</v>
      </c>
      <c r="AA658" s="90">
        <f t="shared" si="765"/>
        <v>0</v>
      </c>
      <c r="AB658" s="91">
        <f t="shared" si="766"/>
        <v>-6.0099999999999909</v>
      </c>
      <c r="AC658" s="92">
        <f t="shared" si="767"/>
        <v>-6.0099999999999909</v>
      </c>
      <c r="AD658" s="90">
        <f t="shared" si="768"/>
        <v>0</v>
      </c>
      <c r="AE658" s="91">
        <f t="shared" si="769"/>
        <v>-0.60881299999999905</v>
      </c>
      <c r="AF658" s="92">
        <f t="shared" si="770"/>
        <v>-0.60881299999999905</v>
      </c>
      <c r="AG658" s="90">
        <f t="shared" si="771"/>
        <v>0</v>
      </c>
      <c r="AH658" s="91">
        <f t="shared" si="772"/>
        <v>-5.4011869999999922</v>
      </c>
      <c r="AI658" s="91">
        <f t="shared" si="773"/>
        <v>-5.4011869999999922</v>
      </c>
      <c r="AJ658" s="7" t="s">
        <v>52</v>
      </c>
    </row>
    <row r="659" spans="1:36" outlineLevel="3" x14ac:dyDescent="0.25">
      <c r="A659" s="102" t="s">
        <v>150</v>
      </c>
      <c r="B659" s="10">
        <v>140675.70000000001</v>
      </c>
      <c r="C659" s="10">
        <v>137185.64000000001</v>
      </c>
      <c r="D659" s="10">
        <v>170333.22</v>
      </c>
      <c r="N659" s="10">
        <f t="shared" si="754"/>
        <v>170333.22</v>
      </c>
      <c r="O659" s="10">
        <f t="shared" si="755"/>
        <v>448194.56000000006</v>
      </c>
      <c r="P659" s="129"/>
      <c r="Q659" s="130">
        <v>0.1013</v>
      </c>
      <c r="R659" s="90">
        <f t="shared" si="756"/>
        <v>0</v>
      </c>
      <c r="S659" s="91">
        <f t="shared" si="757"/>
        <v>170333.22</v>
      </c>
      <c r="T659" s="92">
        <f t="shared" si="758"/>
        <v>170333.22</v>
      </c>
      <c r="U659" s="90">
        <f t="shared" si="759"/>
        <v>0</v>
      </c>
      <c r="V659" s="91">
        <f t="shared" si="760"/>
        <v>17254.755185999999</v>
      </c>
      <c r="W659" s="92">
        <f t="shared" si="761"/>
        <v>17254.755185999999</v>
      </c>
      <c r="X659" s="90">
        <f t="shared" si="762"/>
        <v>0</v>
      </c>
      <c r="Y659" s="91">
        <f t="shared" si="763"/>
        <v>153078.46481400001</v>
      </c>
      <c r="Z659" s="92">
        <f t="shared" si="764"/>
        <v>153078.46481400001</v>
      </c>
      <c r="AA659" s="90">
        <f t="shared" si="765"/>
        <v>0</v>
      </c>
      <c r="AB659" s="91">
        <f t="shared" si="766"/>
        <v>448194.56000000006</v>
      </c>
      <c r="AC659" s="92">
        <f t="shared" si="767"/>
        <v>448194.56000000006</v>
      </c>
      <c r="AD659" s="90">
        <f t="shared" si="768"/>
        <v>0</v>
      </c>
      <c r="AE659" s="91">
        <f t="shared" si="769"/>
        <v>45402.108928000009</v>
      </c>
      <c r="AF659" s="92">
        <f t="shared" si="770"/>
        <v>45402.108928000009</v>
      </c>
      <c r="AG659" s="90">
        <f t="shared" si="771"/>
        <v>0</v>
      </c>
      <c r="AH659" s="91">
        <f t="shared" si="772"/>
        <v>402792.45107200003</v>
      </c>
      <c r="AI659" s="91">
        <f t="shared" si="773"/>
        <v>402792.45107200003</v>
      </c>
      <c r="AJ659" s="7" t="s">
        <v>52</v>
      </c>
    </row>
    <row r="660" spans="1:36" outlineLevel="3" x14ac:dyDescent="0.25">
      <c r="A660" s="102" t="s">
        <v>150</v>
      </c>
      <c r="B660" s="10">
        <v>22719.33</v>
      </c>
      <c r="C660" s="10">
        <v>22819.33</v>
      </c>
      <c r="D660" s="10">
        <v>22719.33</v>
      </c>
      <c r="N660" s="10">
        <f t="shared" si="754"/>
        <v>22719.33</v>
      </c>
      <c r="O660" s="10">
        <f t="shared" si="755"/>
        <v>68257.990000000005</v>
      </c>
      <c r="P660" s="129"/>
      <c r="Q660" s="130">
        <v>0.1013</v>
      </c>
      <c r="R660" s="90">
        <f t="shared" si="756"/>
        <v>0</v>
      </c>
      <c r="S660" s="91">
        <f t="shared" si="757"/>
        <v>22719.33</v>
      </c>
      <c r="T660" s="92">
        <f t="shared" si="758"/>
        <v>22719.33</v>
      </c>
      <c r="U660" s="90">
        <f t="shared" si="759"/>
        <v>0</v>
      </c>
      <c r="V660" s="91">
        <f t="shared" si="760"/>
        <v>2301.4681290000003</v>
      </c>
      <c r="W660" s="92">
        <f t="shared" si="761"/>
        <v>2301.4681290000003</v>
      </c>
      <c r="X660" s="90">
        <f t="shared" si="762"/>
        <v>0</v>
      </c>
      <c r="Y660" s="91">
        <f t="shared" si="763"/>
        <v>20417.861871000001</v>
      </c>
      <c r="Z660" s="92">
        <f t="shared" si="764"/>
        <v>20417.861871000001</v>
      </c>
      <c r="AA660" s="90">
        <f t="shared" si="765"/>
        <v>0</v>
      </c>
      <c r="AB660" s="91">
        <f t="shared" si="766"/>
        <v>68257.990000000005</v>
      </c>
      <c r="AC660" s="92">
        <f t="shared" si="767"/>
        <v>68257.990000000005</v>
      </c>
      <c r="AD660" s="90">
        <f t="shared" si="768"/>
        <v>0</v>
      </c>
      <c r="AE660" s="91">
        <f t="shared" si="769"/>
        <v>6914.5343870000006</v>
      </c>
      <c r="AF660" s="92">
        <f t="shared" si="770"/>
        <v>6914.5343870000006</v>
      </c>
      <c r="AG660" s="90">
        <f t="shared" si="771"/>
        <v>0</v>
      </c>
      <c r="AH660" s="91">
        <f t="shared" si="772"/>
        <v>61343.455613000006</v>
      </c>
      <c r="AI660" s="91">
        <f t="shared" si="773"/>
        <v>61343.455613000006</v>
      </c>
      <c r="AJ660" s="7" t="s">
        <v>52</v>
      </c>
    </row>
    <row r="661" spans="1:36" outlineLevel="3" x14ac:dyDescent="0.25">
      <c r="A661" s="102" t="s">
        <v>150</v>
      </c>
      <c r="B661" s="10">
        <v>19216.759999999998</v>
      </c>
      <c r="C661" s="10">
        <v>18905.97</v>
      </c>
      <c r="D661" s="10">
        <v>5635.98</v>
      </c>
      <c r="N661" s="10">
        <f t="shared" si="754"/>
        <v>5635.98</v>
      </c>
      <c r="O661" s="10">
        <f t="shared" si="755"/>
        <v>43758.709999999992</v>
      </c>
      <c r="P661" s="129"/>
      <c r="Q661" s="130">
        <v>0.1013</v>
      </c>
      <c r="R661" s="90">
        <f t="shared" si="756"/>
        <v>0</v>
      </c>
      <c r="S661" s="91">
        <f t="shared" si="757"/>
        <v>5635.98</v>
      </c>
      <c r="T661" s="92">
        <f t="shared" si="758"/>
        <v>5635.98</v>
      </c>
      <c r="U661" s="90">
        <f t="shared" si="759"/>
        <v>0</v>
      </c>
      <c r="V661" s="91">
        <f t="shared" si="760"/>
        <v>570.92477399999996</v>
      </c>
      <c r="W661" s="92">
        <f t="shared" si="761"/>
        <v>570.92477399999996</v>
      </c>
      <c r="X661" s="90">
        <f t="shared" si="762"/>
        <v>0</v>
      </c>
      <c r="Y661" s="91">
        <f t="shared" si="763"/>
        <v>5065.0552259999995</v>
      </c>
      <c r="Z661" s="92">
        <f t="shared" si="764"/>
        <v>5065.0552259999995</v>
      </c>
      <c r="AA661" s="90">
        <f t="shared" si="765"/>
        <v>0</v>
      </c>
      <c r="AB661" s="91">
        <f t="shared" si="766"/>
        <v>43758.709999999992</v>
      </c>
      <c r="AC661" s="92">
        <f t="shared" si="767"/>
        <v>43758.709999999992</v>
      </c>
      <c r="AD661" s="90">
        <f t="shared" si="768"/>
        <v>0</v>
      </c>
      <c r="AE661" s="91">
        <f t="shared" si="769"/>
        <v>4432.7573229999989</v>
      </c>
      <c r="AF661" s="92">
        <f t="shared" si="770"/>
        <v>4432.7573229999989</v>
      </c>
      <c r="AG661" s="90">
        <f t="shared" si="771"/>
        <v>0</v>
      </c>
      <c r="AH661" s="91">
        <f t="shared" si="772"/>
        <v>39325.952676999994</v>
      </c>
      <c r="AI661" s="91">
        <f t="shared" si="773"/>
        <v>39325.952676999994</v>
      </c>
      <c r="AJ661" s="7" t="s">
        <v>52</v>
      </c>
    </row>
    <row r="662" spans="1:36" outlineLevel="3" x14ac:dyDescent="0.25">
      <c r="A662" s="102" t="s">
        <v>150</v>
      </c>
      <c r="B662" s="10">
        <v>2309.29</v>
      </c>
      <c r="C662" s="10">
        <v>2309.29</v>
      </c>
      <c r="D662" s="10">
        <v>5448.05</v>
      </c>
      <c r="N662" s="10">
        <f t="shared" si="754"/>
        <v>5448.05</v>
      </c>
      <c r="O662" s="10">
        <f t="shared" si="755"/>
        <v>10066.630000000001</v>
      </c>
      <c r="P662" s="129"/>
      <c r="Q662" s="130">
        <v>0.1013</v>
      </c>
      <c r="R662" s="90">
        <f t="shared" si="756"/>
        <v>0</v>
      </c>
      <c r="S662" s="91">
        <f t="shared" si="757"/>
        <v>5448.05</v>
      </c>
      <c r="T662" s="92">
        <f t="shared" si="758"/>
        <v>5448.05</v>
      </c>
      <c r="U662" s="90">
        <f t="shared" si="759"/>
        <v>0</v>
      </c>
      <c r="V662" s="91">
        <f t="shared" si="760"/>
        <v>551.88746500000002</v>
      </c>
      <c r="W662" s="92">
        <f t="shared" si="761"/>
        <v>551.88746500000002</v>
      </c>
      <c r="X662" s="90">
        <f t="shared" si="762"/>
        <v>0</v>
      </c>
      <c r="Y662" s="91">
        <f t="shared" si="763"/>
        <v>4896.1625350000004</v>
      </c>
      <c r="Z662" s="92">
        <f t="shared" si="764"/>
        <v>4896.1625350000004</v>
      </c>
      <c r="AA662" s="90">
        <f t="shared" si="765"/>
        <v>0</v>
      </c>
      <c r="AB662" s="91">
        <f t="shared" si="766"/>
        <v>10066.630000000001</v>
      </c>
      <c r="AC662" s="92">
        <f t="shared" si="767"/>
        <v>10066.630000000001</v>
      </c>
      <c r="AD662" s="90">
        <f t="shared" si="768"/>
        <v>0</v>
      </c>
      <c r="AE662" s="91">
        <f t="shared" si="769"/>
        <v>1019.7496190000002</v>
      </c>
      <c r="AF662" s="92">
        <f t="shared" si="770"/>
        <v>1019.7496190000002</v>
      </c>
      <c r="AG662" s="90">
        <f t="shared" si="771"/>
        <v>0</v>
      </c>
      <c r="AH662" s="91">
        <f t="shared" si="772"/>
        <v>9046.8803810000009</v>
      </c>
      <c r="AI662" s="91">
        <f t="shared" si="773"/>
        <v>9046.8803810000009</v>
      </c>
      <c r="AJ662" s="7" t="s">
        <v>52</v>
      </c>
    </row>
    <row r="663" spans="1:36" outlineLevel="3" x14ac:dyDescent="0.25">
      <c r="A663" s="102" t="s">
        <v>150</v>
      </c>
      <c r="B663" s="10">
        <v>13726.27</v>
      </c>
      <c r="C663" s="10">
        <v>11267.98</v>
      </c>
      <c r="D663" s="10">
        <v>36243.11</v>
      </c>
      <c r="N663" s="10">
        <f t="shared" ref="N663:N694" si="774">D663</f>
        <v>36243.11</v>
      </c>
      <c r="O663" s="10">
        <f t="shared" ref="O663:O694" si="775">SUM(B663:M663)</f>
        <v>61237.36</v>
      </c>
      <c r="P663" s="129"/>
      <c r="Q663" s="130">
        <v>0.1013</v>
      </c>
      <c r="R663" s="90">
        <f t="shared" ref="R663:R694" si="776">IF(LEFT(AJ663,6)="Direct",N663,0)</f>
        <v>0</v>
      </c>
      <c r="S663" s="91">
        <f t="shared" ref="S663:S694" si="777">N663-R663</f>
        <v>36243.11</v>
      </c>
      <c r="T663" s="92">
        <f t="shared" ref="T663:T694" si="778">R663+S663</f>
        <v>36243.11</v>
      </c>
      <c r="U663" s="90">
        <f t="shared" ref="U663:U694" si="779">IF(LEFT(AJ663,9)="direct-wa", N663,0)</f>
        <v>0</v>
      </c>
      <c r="V663" s="91">
        <f t="shared" ref="V663:V694" si="780">IF(AJ663="direct-wa",0,N663*Q663)</f>
        <v>3671.4270430000001</v>
      </c>
      <c r="W663" s="92">
        <f t="shared" ref="W663:W694" si="781">U663+V663</f>
        <v>3671.4270430000001</v>
      </c>
      <c r="X663" s="90">
        <f t="shared" ref="X663:X694" si="782">IF(LEFT(AJ663,9)="direct-or",N663,0)</f>
        <v>0</v>
      </c>
      <c r="Y663" s="91">
        <f t="shared" ref="Y663:Y694" si="783">S663-V663</f>
        <v>32571.682957000001</v>
      </c>
      <c r="Z663" s="92">
        <f t="shared" ref="Z663:Z694" si="784">X663+Y663</f>
        <v>32571.682957000001</v>
      </c>
      <c r="AA663" s="90">
        <f t="shared" ref="AA663:AA694" si="785">IF(LEFT(AJ663,6)="Direct",O663,0)</f>
        <v>0</v>
      </c>
      <c r="AB663" s="91">
        <f t="shared" ref="AB663:AB694" si="786">O663-AA663</f>
        <v>61237.36</v>
      </c>
      <c r="AC663" s="92">
        <f t="shared" ref="AC663:AC694" si="787">AA663+AB663</f>
        <v>61237.36</v>
      </c>
      <c r="AD663" s="90">
        <f t="shared" ref="AD663:AD694" si="788">IF(LEFT(AJ663,9)="direct-wa", O663,0)</f>
        <v>0</v>
      </c>
      <c r="AE663" s="91">
        <f t="shared" ref="AE663:AE694" si="789">IF(AJ663="direct-wa",0,O663*Q663)</f>
        <v>6203.3445680000004</v>
      </c>
      <c r="AF663" s="92">
        <f t="shared" ref="AF663:AF694" si="790">AD663+AE663</f>
        <v>6203.3445680000004</v>
      </c>
      <c r="AG663" s="90">
        <f t="shared" ref="AG663:AG694" si="791">IF(LEFT(AJ663,9)="direct-or",O663,0)</f>
        <v>0</v>
      </c>
      <c r="AH663" s="91">
        <f t="shared" ref="AH663:AH694" si="792">AB663-AE663</f>
        <v>55034.015432</v>
      </c>
      <c r="AI663" s="91">
        <f t="shared" ref="AI663:AI694" si="793">AG663+AH663</f>
        <v>55034.015432</v>
      </c>
      <c r="AJ663" s="7" t="s">
        <v>52</v>
      </c>
    </row>
    <row r="664" spans="1:36" outlineLevel="3" x14ac:dyDescent="0.25">
      <c r="A664" s="102" t="s">
        <v>150</v>
      </c>
      <c r="B664" s="10">
        <v>376654.99</v>
      </c>
      <c r="C664" s="10">
        <v>322332.61</v>
      </c>
      <c r="D664" s="10">
        <v>405203.31</v>
      </c>
      <c r="N664" s="10">
        <f t="shared" si="774"/>
        <v>405203.31</v>
      </c>
      <c r="O664" s="10">
        <f t="shared" si="775"/>
        <v>1104190.9099999999</v>
      </c>
      <c r="P664" s="129"/>
      <c r="Q664" s="130">
        <v>0.1013</v>
      </c>
      <c r="R664" s="90">
        <f t="shared" si="776"/>
        <v>0</v>
      </c>
      <c r="S664" s="91">
        <f t="shared" si="777"/>
        <v>405203.31</v>
      </c>
      <c r="T664" s="92">
        <f t="shared" si="778"/>
        <v>405203.31</v>
      </c>
      <c r="U664" s="90">
        <f t="shared" si="779"/>
        <v>0</v>
      </c>
      <c r="V664" s="91">
        <f t="shared" si="780"/>
        <v>41047.095303000002</v>
      </c>
      <c r="W664" s="92">
        <f t="shared" si="781"/>
        <v>41047.095303000002</v>
      </c>
      <c r="X664" s="90">
        <f t="shared" si="782"/>
        <v>0</v>
      </c>
      <c r="Y664" s="91">
        <f t="shared" si="783"/>
        <v>364156.21469699999</v>
      </c>
      <c r="Z664" s="92">
        <f t="shared" si="784"/>
        <v>364156.21469699999</v>
      </c>
      <c r="AA664" s="90">
        <f t="shared" si="785"/>
        <v>0</v>
      </c>
      <c r="AB664" s="91">
        <f t="shared" si="786"/>
        <v>1104190.9099999999</v>
      </c>
      <c r="AC664" s="92">
        <f t="shared" si="787"/>
        <v>1104190.9099999999</v>
      </c>
      <c r="AD664" s="90">
        <f t="shared" si="788"/>
        <v>0</v>
      </c>
      <c r="AE664" s="91">
        <f t="shared" si="789"/>
        <v>111854.53918299999</v>
      </c>
      <c r="AF664" s="92">
        <f t="shared" si="790"/>
        <v>111854.53918299999</v>
      </c>
      <c r="AG664" s="90">
        <f t="shared" si="791"/>
        <v>0</v>
      </c>
      <c r="AH664" s="91">
        <f t="shared" si="792"/>
        <v>992336.37081699993</v>
      </c>
      <c r="AI664" s="91">
        <f t="shared" si="793"/>
        <v>992336.37081699993</v>
      </c>
      <c r="AJ664" s="7" t="s">
        <v>52</v>
      </c>
    </row>
    <row r="665" spans="1:36" outlineLevel="3" x14ac:dyDescent="0.25">
      <c r="A665" s="102" t="s">
        <v>150</v>
      </c>
      <c r="B665" s="10">
        <v>2204.4699999999998</v>
      </c>
      <c r="C665" s="10">
        <v>2200.42</v>
      </c>
      <c r="D665" s="10">
        <v>2197.02</v>
      </c>
      <c r="N665" s="10">
        <f t="shared" si="774"/>
        <v>2197.02</v>
      </c>
      <c r="O665" s="10">
        <f t="shared" si="775"/>
        <v>6601.91</v>
      </c>
      <c r="P665" s="129"/>
      <c r="Q665" s="130">
        <v>0.1013</v>
      </c>
      <c r="R665" s="90">
        <f t="shared" si="776"/>
        <v>0</v>
      </c>
      <c r="S665" s="91">
        <f t="shared" si="777"/>
        <v>2197.02</v>
      </c>
      <c r="T665" s="92">
        <f t="shared" si="778"/>
        <v>2197.02</v>
      </c>
      <c r="U665" s="90">
        <f t="shared" si="779"/>
        <v>0</v>
      </c>
      <c r="V665" s="91">
        <f t="shared" si="780"/>
        <v>222.55812599999999</v>
      </c>
      <c r="W665" s="92">
        <f t="shared" si="781"/>
        <v>222.55812599999999</v>
      </c>
      <c r="X665" s="90">
        <f t="shared" si="782"/>
        <v>0</v>
      </c>
      <c r="Y665" s="91">
        <f t="shared" si="783"/>
        <v>1974.4618740000001</v>
      </c>
      <c r="Z665" s="92">
        <f t="shared" si="784"/>
        <v>1974.4618740000001</v>
      </c>
      <c r="AA665" s="90">
        <f t="shared" si="785"/>
        <v>0</v>
      </c>
      <c r="AB665" s="91">
        <f t="shared" si="786"/>
        <v>6601.91</v>
      </c>
      <c r="AC665" s="92">
        <f t="shared" si="787"/>
        <v>6601.91</v>
      </c>
      <c r="AD665" s="90">
        <f t="shared" si="788"/>
        <v>0</v>
      </c>
      <c r="AE665" s="91">
        <f t="shared" si="789"/>
        <v>668.77348299999994</v>
      </c>
      <c r="AF665" s="92">
        <f t="shared" si="790"/>
        <v>668.77348299999994</v>
      </c>
      <c r="AG665" s="90">
        <f t="shared" si="791"/>
        <v>0</v>
      </c>
      <c r="AH665" s="91">
        <f t="shared" si="792"/>
        <v>5933.1365169999999</v>
      </c>
      <c r="AI665" s="91">
        <f t="shared" si="793"/>
        <v>5933.1365169999999</v>
      </c>
      <c r="AJ665" s="7" t="s">
        <v>52</v>
      </c>
    </row>
    <row r="666" spans="1:36" outlineLevel="3" x14ac:dyDescent="0.25">
      <c r="A666" s="102" t="s">
        <v>150</v>
      </c>
      <c r="B666" s="10">
        <v>148.08000000000001</v>
      </c>
      <c r="N666" s="10">
        <f t="shared" si="774"/>
        <v>0</v>
      </c>
      <c r="O666" s="10">
        <f t="shared" si="775"/>
        <v>148.08000000000001</v>
      </c>
      <c r="P666" s="129"/>
      <c r="Q666" s="130">
        <v>0.1013</v>
      </c>
      <c r="R666" s="90">
        <f t="shared" si="776"/>
        <v>0</v>
      </c>
      <c r="S666" s="91">
        <f t="shared" si="777"/>
        <v>0</v>
      </c>
      <c r="T666" s="92">
        <f t="shared" si="778"/>
        <v>0</v>
      </c>
      <c r="U666" s="90">
        <f t="shared" si="779"/>
        <v>0</v>
      </c>
      <c r="V666" s="91">
        <f t="shared" si="780"/>
        <v>0</v>
      </c>
      <c r="W666" s="92">
        <f t="shared" si="781"/>
        <v>0</v>
      </c>
      <c r="X666" s="90">
        <f t="shared" si="782"/>
        <v>0</v>
      </c>
      <c r="Y666" s="91">
        <f t="shared" si="783"/>
        <v>0</v>
      </c>
      <c r="Z666" s="92">
        <f t="shared" si="784"/>
        <v>0</v>
      </c>
      <c r="AA666" s="90">
        <f t="shared" si="785"/>
        <v>0</v>
      </c>
      <c r="AB666" s="91">
        <f t="shared" si="786"/>
        <v>148.08000000000001</v>
      </c>
      <c r="AC666" s="92">
        <f t="shared" si="787"/>
        <v>148.08000000000001</v>
      </c>
      <c r="AD666" s="90">
        <f t="shared" si="788"/>
        <v>0</v>
      </c>
      <c r="AE666" s="91">
        <f t="shared" si="789"/>
        <v>15.000504000000001</v>
      </c>
      <c r="AF666" s="92">
        <f t="shared" si="790"/>
        <v>15.000504000000001</v>
      </c>
      <c r="AG666" s="90">
        <f t="shared" si="791"/>
        <v>0</v>
      </c>
      <c r="AH666" s="91">
        <f t="shared" si="792"/>
        <v>133.07949600000001</v>
      </c>
      <c r="AI666" s="91">
        <f t="shared" si="793"/>
        <v>133.07949600000001</v>
      </c>
      <c r="AJ666" s="7" t="s">
        <v>52</v>
      </c>
    </row>
    <row r="667" spans="1:36" outlineLevel="3" x14ac:dyDescent="0.25">
      <c r="A667" s="102" t="s">
        <v>150</v>
      </c>
      <c r="B667" s="10">
        <v>84759.42</v>
      </c>
      <c r="C667" s="10">
        <v>215004.98</v>
      </c>
      <c r="D667" s="10">
        <v>101044.66</v>
      </c>
      <c r="N667" s="10">
        <f t="shared" si="774"/>
        <v>101044.66</v>
      </c>
      <c r="O667" s="10">
        <f t="shared" si="775"/>
        <v>400809.06000000006</v>
      </c>
      <c r="P667" s="129"/>
      <c r="Q667" s="130">
        <v>0.1013</v>
      </c>
      <c r="R667" s="90">
        <f t="shared" si="776"/>
        <v>0</v>
      </c>
      <c r="S667" s="91">
        <f t="shared" si="777"/>
        <v>101044.66</v>
      </c>
      <c r="T667" s="92">
        <f t="shared" si="778"/>
        <v>101044.66</v>
      </c>
      <c r="U667" s="90">
        <f t="shared" si="779"/>
        <v>0</v>
      </c>
      <c r="V667" s="91">
        <f t="shared" si="780"/>
        <v>10235.824058</v>
      </c>
      <c r="W667" s="92">
        <f t="shared" si="781"/>
        <v>10235.824058</v>
      </c>
      <c r="X667" s="90">
        <f t="shared" si="782"/>
        <v>0</v>
      </c>
      <c r="Y667" s="91">
        <f t="shared" si="783"/>
        <v>90808.835942000005</v>
      </c>
      <c r="Z667" s="92">
        <f t="shared" si="784"/>
        <v>90808.835942000005</v>
      </c>
      <c r="AA667" s="90">
        <f t="shared" si="785"/>
        <v>0</v>
      </c>
      <c r="AB667" s="91">
        <f t="shared" si="786"/>
        <v>400809.06000000006</v>
      </c>
      <c r="AC667" s="92">
        <f t="shared" si="787"/>
        <v>400809.06000000006</v>
      </c>
      <c r="AD667" s="90">
        <f t="shared" si="788"/>
        <v>0</v>
      </c>
      <c r="AE667" s="91">
        <f t="shared" si="789"/>
        <v>40601.957778000004</v>
      </c>
      <c r="AF667" s="92">
        <f t="shared" si="790"/>
        <v>40601.957778000004</v>
      </c>
      <c r="AG667" s="90">
        <f t="shared" si="791"/>
        <v>0</v>
      </c>
      <c r="AH667" s="91">
        <f t="shared" si="792"/>
        <v>360207.10222200007</v>
      </c>
      <c r="AI667" s="91">
        <f t="shared" si="793"/>
        <v>360207.10222200007</v>
      </c>
      <c r="AJ667" s="7" t="s">
        <v>52</v>
      </c>
    </row>
    <row r="668" spans="1:36" outlineLevel="3" x14ac:dyDescent="0.25">
      <c r="A668" s="102" t="s">
        <v>150</v>
      </c>
      <c r="B668" s="10">
        <v>3363.99</v>
      </c>
      <c r="N668" s="10">
        <f t="shared" si="774"/>
        <v>0</v>
      </c>
      <c r="O668" s="10">
        <f t="shared" si="775"/>
        <v>3363.99</v>
      </c>
      <c r="P668" s="129"/>
      <c r="Q668" s="130">
        <v>0.1013</v>
      </c>
      <c r="R668" s="90">
        <f t="shared" si="776"/>
        <v>0</v>
      </c>
      <c r="S668" s="91">
        <f t="shared" si="777"/>
        <v>0</v>
      </c>
      <c r="T668" s="92">
        <f t="shared" si="778"/>
        <v>0</v>
      </c>
      <c r="U668" s="90">
        <f t="shared" si="779"/>
        <v>0</v>
      </c>
      <c r="V668" s="91">
        <f t="shared" si="780"/>
        <v>0</v>
      </c>
      <c r="W668" s="92">
        <f t="shared" si="781"/>
        <v>0</v>
      </c>
      <c r="X668" s="90">
        <f t="shared" si="782"/>
        <v>0</v>
      </c>
      <c r="Y668" s="91">
        <f t="shared" si="783"/>
        <v>0</v>
      </c>
      <c r="Z668" s="92">
        <f t="shared" si="784"/>
        <v>0</v>
      </c>
      <c r="AA668" s="90">
        <f t="shared" si="785"/>
        <v>0</v>
      </c>
      <c r="AB668" s="91">
        <f t="shared" si="786"/>
        <v>3363.99</v>
      </c>
      <c r="AC668" s="92">
        <f t="shared" si="787"/>
        <v>3363.99</v>
      </c>
      <c r="AD668" s="90">
        <f t="shared" si="788"/>
        <v>0</v>
      </c>
      <c r="AE668" s="91">
        <f t="shared" si="789"/>
        <v>340.77218699999997</v>
      </c>
      <c r="AF668" s="92">
        <f t="shared" si="790"/>
        <v>340.77218699999997</v>
      </c>
      <c r="AG668" s="90">
        <f t="shared" si="791"/>
        <v>0</v>
      </c>
      <c r="AH668" s="91">
        <f t="shared" si="792"/>
        <v>3023.2178129999998</v>
      </c>
      <c r="AI668" s="91">
        <f t="shared" si="793"/>
        <v>3023.2178129999998</v>
      </c>
      <c r="AJ668" s="7" t="s">
        <v>52</v>
      </c>
    </row>
    <row r="669" spans="1:36" outlineLevel="3" x14ac:dyDescent="0.25">
      <c r="A669" s="102" t="s">
        <v>150</v>
      </c>
      <c r="D669" s="10">
        <v>21500</v>
      </c>
      <c r="N669" s="10">
        <f t="shared" si="774"/>
        <v>21500</v>
      </c>
      <c r="O669" s="10">
        <f t="shared" si="775"/>
        <v>21500</v>
      </c>
      <c r="P669" s="129"/>
      <c r="Q669" s="130">
        <v>0.1013</v>
      </c>
      <c r="R669" s="90">
        <f t="shared" si="776"/>
        <v>0</v>
      </c>
      <c r="S669" s="91">
        <f t="shared" si="777"/>
        <v>21500</v>
      </c>
      <c r="T669" s="92">
        <f t="shared" si="778"/>
        <v>21500</v>
      </c>
      <c r="U669" s="90">
        <f t="shared" si="779"/>
        <v>0</v>
      </c>
      <c r="V669" s="91">
        <f t="shared" si="780"/>
        <v>2177.9499999999998</v>
      </c>
      <c r="W669" s="92">
        <f t="shared" si="781"/>
        <v>2177.9499999999998</v>
      </c>
      <c r="X669" s="90">
        <f t="shared" si="782"/>
        <v>0</v>
      </c>
      <c r="Y669" s="91">
        <f t="shared" si="783"/>
        <v>19322.05</v>
      </c>
      <c r="Z669" s="92">
        <f t="shared" si="784"/>
        <v>19322.05</v>
      </c>
      <c r="AA669" s="90">
        <f t="shared" si="785"/>
        <v>0</v>
      </c>
      <c r="AB669" s="91">
        <f t="shared" si="786"/>
        <v>21500</v>
      </c>
      <c r="AC669" s="92">
        <f t="shared" si="787"/>
        <v>21500</v>
      </c>
      <c r="AD669" s="90">
        <f t="shared" si="788"/>
        <v>0</v>
      </c>
      <c r="AE669" s="91">
        <f t="shared" si="789"/>
        <v>2177.9499999999998</v>
      </c>
      <c r="AF669" s="92">
        <f t="shared" si="790"/>
        <v>2177.9499999999998</v>
      </c>
      <c r="AG669" s="90">
        <f t="shared" si="791"/>
        <v>0</v>
      </c>
      <c r="AH669" s="91">
        <f t="shared" si="792"/>
        <v>19322.05</v>
      </c>
      <c r="AI669" s="91">
        <f t="shared" si="793"/>
        <v>19322.05</v>
      </c>
      <c r="AJ669" s="7" t="s">
        <v>52</v>
      </c>
    </row>
    <row r="670" spans="1:36" outlineLevel="3" x14ac:dyDescent="0.25">
      <c r="A670" s="102" t="s">
        <v>150</v>
      </c>
      <c r="B670" s="10">
        <v>29163</v>
      </c>
      <c r="C670" s="10">
        <v>19724.04</v>
      </c>
      <c r="D670" s="10">
        <v>19871.98</v>
      </c>
      <c r="N670" s="10">
        <f t="shared" si="774"/>
        <v>19871.98</v>
      </c>
      <c r="O670" s="10">
        <f t="shared" si="775"/>
        <v>68759.02</v>
      </c>
      <c r="P670" s="129"/>
      <c r="Q670" s="130">
        <v>0.1013</v>
      </c>
      <c r="R670" s="90">
        <f t="shared" si="776"/>
        <v>0</v>
      </c>
      <c r="S670" s="91">
        <f t="shared" si="777"/>
        <v>19871.98</v>
      </c>
      <c r="T670" s="92">
        <f t="shared" si="778"/>
        <v>19871.98</v>
      </c>
      <c r="U670" s="90">
        <f t="shared" si="779"/>
        <v>0</v>
      </c>
      <c r="V670" s="91">
        <f t="shared" si="780"/>
        <v>2013.0315740000001</v>
      </c>
      <c r="W670" s="92">
        <f t="shared" si="781"/>
        <v>2013.0315740000001</v>
      </c>
      <c r="X670" s="90">
        <f t="shared" si="782"/>
        <v>0</v>
      </c>
      <c r="Y670" s="91">
        <f t="shared" si="783"/>
        <v>17858.948425999999</v>
      </c>
      <c r="Z670" s="92">
        <f t="shared" si="784"/>
        <v>17858.948425999999</v>
      </c>
      <c r="AA670" s="90">
        <f t="shared" si="785"/>
        <v>0</v>
      </c>
      <c r="AB670" s="91">
        <f t="shared" si="786"/>
        <v>68759.02</v>
      </c>
      <c r="AC670" s="92">
        <f t="shared" si="787"/>
        <v>68759.02</v>
      </c>
      <c r="AD670" s="90">
        <f t="shared" si="788"/>
        <v>0</v>
      </c>
      <c r="AE670" s="91">
        <f t="shared" si="789"/>
        <v>6965.2887260000007</v>
      </c>
      <c r="AF670" s="92">
        <f t="shared" si="790"/>
        <v>6965.2887260000007</v>
      </c>
      <c r="AG670" s="90">
        <f t="shared" si="791"/>
        <v>0</v>
      </c>
      <c r="AH670" s="91">
        <f t="shared" si="792"/>
        <v>61793.731274000005</v>
      </c>
      <c r="AI670" s="91">
        <f t="shared" si="793"/>
        <v>61793.731274000005</v>
      </c>
      <c r="AJ670" s="7" t="s">
        <v>52</v>
      </c>
    </row>
    <row r="671" spans="1:36" outlineLevel="3" x14ac:dyDescent="0.25">
      <c r="A671" s="102" t="s">
        <v>150</v>
      </c>
      <c r="B671" s="10">
        <v>-98.79</v>
      </c>
      <c r="N671" s="10">
        <f t="shared" si="774"/>
        <v>0</v>
      </c>
      <c r="O671" s="10">
        <f t="shared" si="775"/>
        <v>-98.79</v>
      </c>
      <c r="P671" s="129"/>
      <c r="Q671" s="130">
        <v>0.1013</v>
      </c>
      <c r="R671" s="90">
        <f t="shared" si="776"/>
        <v>0</v>
      </c>
      <c r="S671" s="91">
        <f t="shared" si="777"/>
        <v>0</v>
      </c>
      <c r="T671" s="92">
        <f t="shared" si="778"/>
        <v>0</v>
      </c>
      <c r="U671" s="90">
        <f t="shared" si="779"/>
        <v>0</v>
      </c>
      <c r="V671" s="91">
        <f t="shared" si="780"/>
        <v>0</v>
      </c>
      <c r="W671" s="92">
        <f t="shared" si="781"/>
        <v>0</v>
      </c>
      <c r="X671" s="90">
        <f t="shared" si="782"/>
        <v>0</v>
      </c>
      <c r="Y671" s="91">
        <f t="shared" si="783"/>
        <v>0</v>
      </c>
      <c r="Z671" s="92">
        <f t="shared" si="784"/>
        <v>0</v>
      </c>
      <c r="AA671" s="90">
        <f t="shared" si="785"/>
        <v>0</v>
      </c>
      <c r="AB671" s="91">
        <f t="shared" si="786"/>
        <v>-98.79</v>
      </c>
      <c r="AC671" s="92">
        <f t="shared" si="787"/>
        <v>-98.79</v>
      </c>
      <c r="AD671" s="90">
        <f t="shared" si="788"/>
        <v>0</v>
      </c>
      <c r="AE671" s="91">
        <f t="shared" si="789"/>
        <v>-10.007427000000002</v>
      </c>
      <c r="AF671" s="92">
        <f t="shared" si="790"/>
        <v>-10.007427000000002</v>
      </c>
      <c r="AG671" s="90">
        <f t="shared" si="791"/>
        <v>0</v>
      </c>
      <c r="AH671" s="91">
        <f t="shared" si="792"/>
        <v>-88.782572999999999</v>
      </c>
      <c r="AI671" s="91">
        <f t="shared" si="793"/>
        <v>-88.782572999999999</v>
      </c>
      <c r="AJ671" s="7" t="s">
        <v>52</v>
      </c>
    </row>
    <row r="672" spans="1:36" outlineLevel="3" x14ac:dyDescent="0.25">
      <c r="A672" s="102" t="s">
        <v>150</v>
      </c>
      <c r="B672" s="10">
        <v>17463.939999999999</v>
      </c>
      <c r="C672" s="10">
        <v>26126.92</v>
      </c>
      <c r="D672" s="10">
        <v>20099.21</v>
      </c>
      <c r="N672" s="10">
        <f t="shared" si="774"/>
        <v>20099.21</v>
      </c>
      <c r="O672" s="10">
        <f t="shared" si="775"/>
        <v>63690.07</v>
      </c>
      <c r="P672" s="129"/>
      <c r="Q672" s="130">
        <v>0.1013</v>
      </c>
      <c r="R672" s="90">
        <f t="shared" si="776"/>
        <v>0</v>
      </c>
      <c r="S672" s="91">
        <f t="shared" si="777"/>
        <v>20099.21</v>
      </c>
      <c r="T672" s="92">
        <f t="shared" si="778"/>
        <v>20099.21</v>
      </c>
      <c r="U672" s="90">
        <f t="shared" si="779"/>
        <v>0</v>
      </c>
      <c r="V672" s="91">
        <f t="shared" si="780"/>
        <v>2036.0499729999999</v>
      </c>
      <c r="W672" s="92">
        <f t="shared" si="781"/>
        <v>2036.0499729999999</v>
      </c>
      <c r="X672" s="90">
        <f t="shared" si="782"/>
        <v>0</v>
      </c>
      <c r="Y672" s="91">
        <f t="shared" si="783"/>
        <v>18063.160026999998</v>
      </c>
      <c r="Z672" s="92">
        <f t="shared" si="784"/>
        <v>18063.160026999998</v>
      </c>
      <c r="AA672" s="90">
        <f t="shared" si="785"/>
        <v>0</v>
      </c>
      <c r="AB672" s="91">
        <f t="shared" si="786"/>
        <v>63690.07</v>
      </c>
      <c r="AC672" s="92">
        <f t="shared" si="787"/>
        <v>63690.07</v>
      </c>
      <c r="AD672" s="90">
        <f t="shared" si="788"/>
        <v>0</v>
      </c>
      <c r="AE672" s="91">
        <f t="shared" si="789"/>
        <v>6451.804091</v>
      </c>
      <c r="AF672" s="92">
        <f t="shared" si="790"/>
        <v>6451.804091</v>
      </c>
      <c r="AG672" s="90">
        <f t="shared" si="791"/>
        <v>0</v>
      </c>
      <c r="AH672" s="91">
        <f t="shared" si="792"/>
        <v>57238.265909000002</v>
      </c>
      <c r="AI672" s="91">
        <f t="shared" si="793"/>
        <v>57238.265909000002</v>
      </c>
      <c r="AJ672" s="7" t="s">
        <v>52</v>
      </c>
    </row>
    <row r="673" spans="1:36" outlineLevel="3" x14ac:dyDescent="0.25">
      <c r="A673" s="102" t="s">
        <v>150</v>
      </c>
      <c r="B673" s="10">
        <v>45228.38</v>
      </c>
      <c r="C673" s="10">
        <v>45593.27</v>
      </c>
      <c r="D673" s="10">
        <v>45529.39</v>
      </c>
      <c r="N673" s="10">
        <f t="shared" si="774"/>
        <v>45529.39</v>
      </c>
      <c r="O673" s="10">
        <f t="shared" si="775"/>
        <v>136351.03999999998</v>
      </c>
      <c r="P673" s="129"/>
      <c r="Q673" s="130">
        <v>0.1013</v>
      </c>
      <c r="R673" s="90">
        <f t="shared" si="776"/>
        <v>0</v>
      </c>
      <c r="S673" s="91">
        <f t="shared" si="777"/>
        <v>45529.39</v>
      </c>
      <c r="T673" s="92">
        <f t="shared" si="778"/>
        <v>45529.39</v>
      </c>
      <c r="U673" s="90">
        <f t="shared" si="779"/>
        <v>0</v>
      </c>
      <c r="V673" s="91">
        <f t="shared" si="780"/>
        <v>4612.1272069999995</v>
      </c>
      <c r="W673" s="92">
        <f t="shared" si="781"/>
        <v>4612.1272069999995</v>
      </c>
      <c r="X673" s="90">
        <f t="shared" si="782"/>
        <v>0</v>
      </c>
      <c r="Y673" s="91">
        <f t="shared" si="783"/>
        <v>40917.262793000002</v>
      </c>
      <c r="Z673" s="92">
        <f t="shared" si="784"/>
        <v>40917.262793000002</v>
      </c>
      <c r="AA673" s="90">
        <f t="shared" si="785"/>
        <v>0</v>
      </c>
      <c r="AB673" s="91">
        <f t="shared" si="786"/>
        <v>136351.03999999998</v>
      </c>
      <c r="AC673" s="92">
        <f t="shared" si="787"/>
        <v>136351.03999999998</v>
      </c>
      <c r="AD673" s="90">
        <f t="shared" si="788"/>
        <v>0</v>
      </c>
      <c r="AE673" s="91">
        <f t="shared" si="789"/>
        <v>13812.360351999998</v>
      </c>
      <c r="AF673" s="92">
        <f t="shared" si="790"/>
        <v>13812.360351999998</v>
      </c>
      <c r="AG673" s="90">
        <f t="shared" si="791"/>
        <v>0</v>
      </c>
      <c r="AH673" s="91">
        <f t="shared" si="792"/>
        <v>122538.67964799998</v>
      </c>
      <c r="AI673" s="91">
        <f t="shared" si="793"/>
        <v>122538.67964799998</v>
      </c>
      <c r="AJ673" s="7" t="s">
        <v>52</v>
      </c>
    </row>
    <row r="674" spans="1:36" outlineLevel="3" x14ac:dyDescent="0.25">
      <c r="A674" s="102" t="s">
        <v>150</v>
      </c>
      <c r="B674" s="10">
        <v>59799.96</v>
      </c>
      <c r="C674" s="10">
        <v>41534.480000000003</v>
      </c>
      <c r="D674" s="10">
        <v>61919.11</v>
      </c>
      <c r="N674" s="10">
        <f t="shared" si="774"/>
        <v>61919.11</v>
      </c>
      <c r="O674" s="10">
        <f t="shared" si="775"/>
        <v>163253.54999999999</v>
      </c>
      <c r="P674" s="129"/>
      <c r="Q674" s="130">
        <v>0.1013</v>
      </c>
      <c r="R674" s="90">
        <f t="shared" si="776"/>
        <v>0</v>
      </c>
      <c r="S674" s="91">
        <f t="shared" si="777"/>
        <v>61919.11</v>
      </c>
      <c r="T674" s="92">
        <f t="shared" si="778"/>
        <v>61919.11</v>
      </c>
      <c r="U674" s="90">
        <f t="shared" si="779"/>
        <v>0</v>
      </c>
      <c r="V674" s="91">
        <f t="shared" si="780"/>
        <v>6272.4058430000005</v>
      </c>
      <c r="W674" s="92">
        <f t="shared" si="781"/>
        <v>6272.4058430000005</v>
      </c>
      <c r="X674" s="90">
        <f t="shared" si="782"/>
        <v>0</v>
      </c>
      <c r="Y674" s="91">
        <f t="shared" si="783"/>
        <v>55646.704157</v>
      </c>
      <c r="Z674" s="92">
        <f t="shared" si="784"/>
        <v>55646.704157</v>
      </c>
      <c r="AA674" s="90">
        <f t="shared" si="785"/>
        <v>0</v>
      </c>
      <c r="AB674" s="91">
        <f t="shared" si="786"/>
        <v>163253.54999999999</v>
      </c>
      <c r="AC674" s="92">
        <f t="shared" si="787"/>
        <v>163253.54999999999</v>
      </c>
      <c r="AD674" s="90">
        <f t="shared" si="788"/>
        <v>0</v>
      </c>
      <c r="AE674" s="91">
        <f t="shared" si="789"/>
        <v>16537.584615</v>
      </c>
      <c r="AF674" s="92">
        <f t="shared" si="790"/>
        <v>16537.584615</v>
      </c>
      <c r="AG674" s="90">
        <f t="shared" si="791"/>
        <v>0</v>
      </c>
      <c r="AH674" s="91">
        <f t="shared" si="792"/>
        <v>146715.96538499999</v>
      </c>
      <c r="AI674" s="91">
        <f t="shared" si="793"/>
        <v>146715.96538499999</v>
      </c>
      <c r="AJ674" s="7" t="s">
        <v>52</v>
      </c>
    </row>
    <row r="675" spans="1:36" outlineLevel="3" x14ac:dyDescent="0.25">
      <c r="A675" s="102" t="s">
        <v>150</v>
      </c>
      <c r="B675" s="10">
        <v>0</v>
      </c>
      <c r="D675" s="10">
        <v>335.47</v>
      </c>
      <c r="N675" s="10">
        <f t="shared" si="774"/>
        <v>335.47</v>
      </c>
      <c r="O675" s="10">
        <f t="shared" si="775"/>
        <v>335.47</v>
      </c>
      <c r="P675" s="129"/>
      <c r="Q675" s="130">
        <v>0.1013</v>
      </c>
      <c r="R675" s="90">
        <f t="shared" si="776"/>
        <v>0</v>
      </c>
      <c r="S675" s="91">
        <f t="shared" si="777"/>
        <v>335.47</v>
      </c>
      <c r="T675" s="92">
        <f t="shared" si="778"/>
        <v>335.47</v>
      </c>
      <c r="U675" s="90">
        <f t="shared" si="779"/>
        <v>0</v>
      </c>
      <c r="V675" s="91">
        <f t="shared" si="780"/>
        <v>33.983111000000001</v>
      </c>
      <c r="W675" s="92">
        <f t="shared" si="781"/>
        <v>33.983111000000001</v>
      </c>
      <c r="X675" s="90">
        <f t="shared" si="782"/>
        <v>0</v>
      </c>
      <c r="Y675" s="91">
        <f t="shared" si="783"/>
        <v>301.48688900000002</v>
      </c>
      <c r="Z675" s="92">
        <f t="shared" si="784"/>
        <v>301.48688900000002</v>
      </c>
      <c r="AA675" s="90">
        <f t="shared" si="785"/>
        <v>0</v>
      </c>
      <c r="AB675" s="91">
        <f t="shared" si="786"/>
        <v>335.47</v>
      </c>
      <c r="AC675" s="92">
        <f t="shared" si="787"/>
        <v>335.47</v>
      </c>
      <c r="AD675" s="90">
        <f t="shared" si="788"/>
        <v>0</v>
      </c>
      <c r="AE675" s="91">
        <f t="shared" si="789"/>
        <v>33.983111000000001</v>
      </c>
      <c r="AF675" s="92">
        <f t="shared" si="790"/>
        <v>33.983111000000001</v>
      </c>
      <c r="AG675" s="90">
        <f t="shared" si="791"/>
        <v>0</v>
      </c>
      <c r="AH675" s="91">
        <f t="shared" si="792"/>
        <v>301.48688900000002</v>
      </c>
      <c r="AI675" s="91">
        <f t="shared" si="793"/>
        <v>301.48688900000002</v>
      </c>
      <c r="AJ675" s="7" t="s">
        <v>52</v>
      </c>
    </row>
    <row r="676" spans="1:36" outlineLevel="3" x14ac:dyDescent="0.25">
      <c r="A676" s="102" t="s">
        <v>150</v>
      </c>
      <c r="B676" s="10">
        <v>116714.79</v>
      </c>
      <c r="C676" s="10">
        <v>129476.9</v>
      </c>
      <c r="D676" s="10">
        <v>97996.09</v>
      </c>
      <c r="N676" s="10">
        <f t="shared" si="774"/>
        <v>97996.09</v>
      </c>
      <c r="O676" s="10">
        <f t="shared" si="775"/>
        <v>344187.78</v>
      </c>
      <c r="P676" s="129"/>
      <c r="Q676" s="130">
        <v>0.1013</v>
      </c>
      <c r="R676" s="90">
        <f t="shared" si="776"/>
        <v>0</v>
      </c>
      <c r="S676" s="91">
        <f t="shared" si="777"/>
        <v>97996.09</v>
      </c>
      <c r="T676" s="92">
        <f t="shared" si="778"/>
        <v>97996.09</v>
      </c>
      <c r="U676" s="90">
        <f t="shared" si="779"/>
        <v>0</v>
      </c>
      <c r="V676" s="91">
        <f t="shared" si="780"/>
        <v>9927.003917</v>
      </c>
      <c r="W676" s="92">
        <f t="shared" si="781"/>
        <v>9927.003917</v>
      </c>
      <c r="X676" s="90">
        <f t="shared" si="782"/>
        <v>0</v>
      </c>
      <c r="Y676" s="91">
        <f t="shared" si="783"/>
        <v>88069.086083000002</v>
      </c>
      <c r="Z676" s="92">
        <f t="shared" si="784"/>
        <v>88069.086083000002</v>
      </c>
      <c r="AA676" s="90">
        <f t="shared" si="785"/>
        <v>0</v>
      </c>
      <c r="AB676" s="91">
        <f t="shared" si="786"/>
        <v>344187.78</v>
      </c>
      <c r="AC676" s="92">
        <f t="shared" si="787"/>
        <v>344187.78</v>
      </c>
      <c r="AD676" s="90">
        <f t="shared" si="788"/>
        <v>0</v>
      </c>
      <c r="AE676" s="91">
        <f t="shared" si="789"/>
        <v>34866.222114000004</v>
      </c>
      <c r="AF676" s="92">
        <f t="shared" si="790"/>
        <v>34866.222114000004</v>
      </c>
      <c r="AG676" s="90">
        <f t="shared" si="791"/>
        <v>0</v>
      </c>
      <c r="AH676" s="91">
        <f t="shared" si="792"/>
        <v>309321.55788600002</v>
      </c>
      <c r="AI676" s="91">
        <f t="shared" si="793"/>
        <v>309321.55788600002</v>
      </c>
      <c r="AJ676" s="7" t="s">
        <v>52</v>
      </c>
    </row>
    <row r="677" spans="1:36" outlineLevel="3" x14ac:dyDescent="0.25">
      <c r="A677" s="102" t="s">
        <v>150</v>
      </c>
      <c r="B677" s="10">
        <v>53814.96</v>
      </c>
      <c r="C677" s="10">
        <v>62893.17</v>
      </c>
      <c r="D677" s="10">
        <v>63658.87</v>
      </c>
      <c r="N677" s="10">
        <f t="shared" si="774"/>
        <v>63658.87</v>
      </c>
      <c r="O677" s="10">
        <f t="shared" si="775"/>
        <v>180367</v>
      </c>
      <c r="P677" s="129"/>
      <c r="Q677" s="130">
        <v>0.1013</v>
      </c>
      <c r="R677" s="90">
        <f t="shared" si="776"/>
        <v>0</v>
      </c>
      <c r="S677" s="91">
        <f t="shared" si="777"/>
        <v>63658.87</v>
      </c>
      <c r="T677" s="92">
        <f t="shared" si="778"/>
        <v>63658.87</v>
      </c>
      <c r="U677" s="90">
        <f t="shared" si="779"/>
        <v>0</v>
      </c>
      <c r="V677" s="91">
        <f t="shared" si="780"/>
        <v>6448.6435310000006</v>
      </c>
      <c r="W677" s="92">
        <f t="shared" si="781"/>
        <v>6448.6435310000006</v>
      </c>
      <c r="X677" s="90">
        <f t="shared" si="782"/>
        <v>0</v>
      </c>
      <c r="Y677" s="91">
        <f t="shared" si="783"/>
        <v>57210.226469000001</v>
      </c>
      <c r="Z677" s="92">
        <f t="shared" si="784"/>
        <v>57210.226469000001</v>
      </c>
      <c r="AA677" s="90">
        <f t="shared" si="785"/>
        <v>0</v>
      </c>
      <c r="AB677" s="91">
        <f t="shared" si="786"/>
        <v>180367</v>
      </c>
      <c r="AC677" s="92">
        <f t="shared" si="787"/>
        <v>180367</v>
      </c>
      <c r="AD677" s="90">
        <f t="shared" si="788"/>
        <v>0</v>
      </c>
      <c r="AE677" s="91">
        <f t="shared" si="789"/>
        <v>18271.177100000001</v>
      </c>
      <c r="AF677" s="92">
        <f t="shared" si="790"/>
        <v>18271.177100000001</v>
      </c>
      <c r="AG677" s="90">
        <f t="shared" si="791"/>
        <v>0</v>
      </c>
      <c r="AH677" s="91">
        <f t="shared" si="792"/>
        <v>162095.8229</v>
      </c>
      <c r="AI677" s="91">
        <f t="shared" si="793"/>
        <v>162095.8229</v>
      </c>
      <c r="AJ677" s="7" t="s">
        <v>52</v>
      </c>
    </row>
    <row r="678" spans="1:36" outlineLevel="3" x14ac:dyDescent="0.25">
      <c r="A678" s="102" t="s">
        <v>150</v>
      </c>
      <c r="B678" s="10">
        <v>87439.33</v>
      </c>
      <c r="C678" s="10">
        <v>49140.94</v>
      </c>
      <c r="D678" s="10">
        <v>51784.4</v>
      </c>
      <c r="N678" s="10">
        <f t="shared" si="774"/>
        <v>51784.4</v>
      </c>
      <c r="O678" s="10">
        <f t="shared" si="775"/>
        <v>188364.67</v>
      </c>
      <c r="P678" s="129"/>
      <c r="Q678" s="130">
        <v>0.1013</v>
      </c>
      <c r="R678" s="90">
        <f t="shared" si="776"/>
        <v>0</v>
      </c>
      <c r="S678" s="91">
        <f t="shared" si="777"/>
        <v>51784.4</v>
      </c>
      <c r="T678" s="92">
        <f t="shared" si="778"/>
        <v>51784.4</v>
      </c>
      <c r="U678" s="90">
        <f t="shared" si="779"/>
        <v>0</v>
      </c>
      <c r="V678" s="91">
        <f t="shared" si="780"/>
        <v>5245.75972</v>
      </c>
      <c r="W678" s="92">
        <f t="shared" si="781"/>
        <v>5245.75972</v>
      </c>
      <c r="X678" s="90">
        <f t="shared" si="782"/>
        <v>0</v>
      </c>
      <c r="Y678" s="91">
        <f t="shared" si="783"/>
        <v>46538.64028</v>
      </c>
      <c r="Z678" s="92">
        <f t="shared" si="784"/>
        <v>46538.64028</v>
      </c>
      <c r="AA678" s="90">
        <f t="shared" si="785"/>
        <v>0</v>
      </c>
      <c r="AB678" s="91">
        <f t="shared" si="786"/>
        <v>188364.67</v>
      </c>
      <c r="AC678" s="92">
        <f t="shared" si="787"/>
        <v>188364.67</v>
      </c>
      <c r="AD678" s="90">
        <f t="shared" si="788"/>
        <v>0</v>
      </c>
      <c r="AE678" s="91">
        <f t="shared" si="789"/>
        <v>19081.341071000003</v>
      </c>
      <c r="AF678" s="92">
        <f t="shared" si="790"/>
        <v>19081.341071000003</v>
      </c>
      <c r="AG678" s="90">
        <f t="shared" si="791"/>
        <v>0</v>
      </c>
      <c r="AH678" s="91">
        <f t="shared" si="792"/>
        <v>169283.32892900001</v>
      </c>
      <c r="AI678" s="91">
        <f t="shared" si="793"/>
        <v>169283.32892900001</v>
      </c>
      <c r="AJ678" s="7" t="s">
        <v>52</v>
      </c>
    </row>
    <row r="679" spans="1:36" outlineLevel="3" x14ac:dyDescent="0.25">
      <c r="A679" s="102" t="s">
        <v>150</v>
      </c>
      <c r="B679" s="10">
        <v>4007.71</v>
      </c>
      <c r="C679" s="10">
        <v>101.6</v>
      </c>
      <c r="D679" s="10">
        <v>94.1</v>
      </c>
      <c r="N679" s="10">
        <f t="shared" si="774"/>
        <v>94.1</v>
      </c>
      <c r="O679" s="10">
        <f t="shared" si="775"/>
        <v>4203.4100000000008</v>
      </c>
      <c r="P679" s="129"/>
      <c r="Q679" s="130">
        <v>0.1013</v>
      </c>
      <c r="R679" s="90">
        <f t="shared" si="776"/>
        <v>0</v>
      </c>
      <c r="S679" s="91">
        <f t="shared" si="777"/>
        <v>94.1</v>
      </c>
      <c r="T679" s="92">
        <f t="shared" si="778"/>
        <v>94.1</v>
      </c>
      <c r="U679" s="90">
        <f t="shared" si="779"/>
        <v>0</v>
      </c>
      <c r="V679" s="91">
        <f t="shared" si="780"/>
        <v>9.53233</v>
      </c>
      <c r="W679" s="92">
        <f t="shared" si="781"/>
        <v>9.53233</v>
      </c>
      <c r="X679" s="90">
        <f t="shared" si="782"/>
        <v>0</v>
      </c>
      <c r="Y679" s="91">
        <f t="shared" si="783"/>
        <v>84.567669999999993</v>
      </c>
      <c r="Z679" s="92">
        <f t="shared" si="784"/>
        <v>84.567669999999993</v>
      </c>
      <c r="AA679" s="90">
        <f t="shared" si="785"/>
        <v>0</v>
      </c>
      <c r="AB679" s="91">
        <f t="shared" si="786"/>
        <v>4203.4100000000008</v>
      </c>
      <c r="AC679" s="92">
        <f t="shared" si="787"/>
        <v>4203.4100000000008</v>
      </c>
      <c r="AD679" s="90">
        <f t="shared" si="788"/>
        <v>0</v>
      </c>
      <c r="AE679" s="91">
        <f t="shared" si="789"/>
        <v>425.80543300000011</v>
      </c>
      <c r="AF679" s="92">
        <f t="shared" si="790"/>
        <v>425.80543300000011</v>
      </c>
      <c r="AG679" s="90">
        <f t="shared" si="791"/>
        <v>0</v>
      </c>
      <c r="AH679" s="91">
        <f t="shared" si="792"/>
        <v>3777.6045670000008</v>
      </c>
      <c r="AI679" s="91">
        <f t="shared" si="793"/>
        <v>3777.6045670000008</v>
      </c>
      <c r="AJ679" s="7" t="s">
        <v>52</v>
      </c>
    </row>
    <row r="680" spans="1:36" outlineLevel="3" x14ac:dyDescent="0.25">
      <c r="A680" s="102" t="s">
        <v>150</v>
      </c>
      <c r="B680" s="10">
        <v>13320.02</v>
      </c>
      <c r="C680" s="10">
        <v>13278.35</v>
      </c>
      <c r="D680" s="10">
        <v>5658.53</v>
      </c>
      <c r="N680" s="10">
        <f t="shared" si="774"/>
        <v>5658.53</v>
      </c>
      <c r="O680" s="10">
        <f t="shared" si="775"/>
        <v>32256.9</v>
      </c>
      <c r="P680" s="129"/>
      <c r="Q680" s="130">
        <v>0.1013</v>
      </c>
      <c r="R680" s="90">
        <f t="shared" si="776"/>
        <v>0</v>
      </c>
      <c r="S680" s="91">
        <f t="shared" si="777"/>
        <v>5658.53</v>
      </c>
      <c r="T680" s="92">
        <f t="shared" si="778"/>
        <v>5658.53</v>
      </c>
      <c r="U680" s="90">
        <f t="shared" si="779"/>
        <v>0</v>
      </c>
      <c r="V680" s="91">
        <f t="shared" si="780"/>
        <v>573.20908899999995</v>
      </c>
      <c r="W680" s="92">
        <f t="shared" si="781"/>
        <v>573.20908899999995</v>
      </c>
      <c r="X680" s="90">
        <f t="shared" si="782"/>
        <v>0</v>
      </c>
      <c r="Y680" s="91">
        <f t="shared" si="783"/>
        <v>5085.3209109999998</v>
      </c>
      <c r="Z680" s="92">
        <f t="shared" si="784"/>
        <v>5085.3209109999998</v>
      </c>
      <c r="AA680" s="90">
        <f t="shared" si="785"/>
        <v>0</v>
      </c>
      <c r="AB680" s="91">
        <f t="shared" si="786"/>
        <v>32256.9</v>
      </c>
      <c r="AC680" s="92">
        <f t="shared" si="787"/>
        <v>32256.9</v>
      </c>
      <c r="AD680" s="90">
        <f t="shared" si="788"/>
        <v>0</v>
      </c>
      <c r="AE680" s="91">
        <f t="shared" si="789"/>
        <v>3267.6239700000001</v>
      </c>
      <c r="AF680" s="92">
        <f t="shared" si="790"/>
        <v>3267.6239700000001</v>
      </c>
      <c r="AG680" s="90">
        <f t="shared" si="791"/>
        <v>0</v>
      </c>
      <c r="AH680" s="91">
        <f t="shared" si="792"/>
        <v>28989.276030000001</v>
      </c>
      <c r="AI680" s="91">
        <f t="shared" si="793"/>
        <v>28989.276030000001</v>
      </c>
      <c r="AJ680" s="7" t="s">
        <v>52</v>
      </c>
    </row>
    <row r="681" spans="1:36" outlineLevel="3" x14ac:dyDescent="0.25">
      <c r="A681" s="102" t="s">
        <v>150</v>
      </c>
      <c r="B681" s="10">
        <v>51399.65</v>
      </c>
      <c r="C681" s="10">
        <v>41242.85</v>
      </c>
      <c r="D681" s="10">
        <v>45529.56</v>
      </c>
      <c r="N681" s="10">
        <f t="shared" si="774"/>
        <v>45529.56</v>
      </c>
      <c r="O681" s="10">
        <f t="shared" si="775"/>
        <v>138172.06</v>
      </c>
      <c r="P681" s="129"/>
      <c r="Q681" s="130">
        <v>0.1013</v>
      </c>
      <c r="R681" s="90">
        <f t="shared" si="776"/>
        <v>0</v>
      </c>
      <c r="S681" s="91">
        <f t="shared" si="777"/>
        <v>45529.56</v>
      </c>
      <c r="T681" s="92">
        <f t="shared" si="778"/>
        <v>45529.56</v>
      </c>
      <c r="U681" s="90">
        <f t="shared" si="779"/>
        <v>0</v>
      </c>
      <c r="V681" s="91">
        <f t="shared" si="780"/>
        <v>4612.1444279999996</v>
      </c>
      <c r="W681" s="92">
        <f t="shared" si="781"/>
        <v>4612.1444279999996</v>
      </c>
      <c r="X681" s="90">
        <f t="shared" si="782"/>
        <v>0</v>
      </c>
      <c r="Y681" s="91">
        <f t="shared" si="783"/>
        <v>40917.415571999998</v>
      </c>
      <c r="Z681" s="92">
        <f t="shared" si="784"/>
        <v>40917.415571999998</v>
      </c>
      <c r="AA681" s="90">
        <f t="shared" si="785"/>
        <v>0</v>
      </c>
      <c r="AB681" s="91">
        <f t="shared" si="786"/>
        <v>138172.06</v>
      </c>
      <c r="AC681" s="92">
        <f t="shared" si="787"/>
        <v>138172.06</v>
      </c>
      <c r="AD681" s="90">
        <f t="shared" si="788"/>
        <v>0</v>
      </c>
      <c r="AE681" s="91">
        <f t="shared" si="789"/>
        <v>13996.829678</v>
      </c>
      <c r="AF681" s="92">
        <f t="shared" si="790"/>
        <v>13996.829678</v>
      </c>
      <c r="AG681" s="90">
        <f t="shared" si="791"/>
        <v>0</v>
      </c>
      <c r="AH681" s="91">
        <f t="shared" si="792"/>
        <v>124175.230322</v>
      </c>
      <c r="AI681" s="91">
        <f t="shared" si="793"/>
        <v>124175.230322</v>
      </c>
      <c r="AJ681" s="7" t="s">
        <v>52</v>
      </c>
    </row>
    <row r="682" spans="1:36" outlineLevel="3" x14ac:dyDescent="0.25">
      <c r="A682" s="102" t="s">
        <v>150</v>
      </c>
      <c r="B682" s="10">
        <v>28684.080000000002</v>
      </c>
      <c r="C682" s="10">
        <v>40211.870000000003</v>
      </c>
      <c r="D682" s="10">
        <v>39867.14</v>
      </c>
      <c r="N682" s="10">
        <f t="shared" si="774"/>
        <v>39867.14</v>
      </c>
      <c r="O682" s="10">
        <f t="shared" si="775"/>
        <v>108763.09000000001</v>
      </c>
      <c r="P682" s="129"/>
      <c r="Q682" s="130">
        <v>0.1013</v>
      </c>
      <c r="R682" s="90">
        <f t="shared" si="776"/>
        <v>0</v>
      </c>
      <c r="S682" s="91">
        <f t="shared" si="777"/>
        <v>39867.14</v>
      </c>
      <c r="T682" s="92">
        <f t="shared" si="778"/>
        <v>39867.14</v>
      </c>
      <c r="U682" s="90">
        <f t="shared" si="779"/>
        <v>0</v>
      </c>
      <c r="V682" s="91">
        <f t="shared" si="780"/>
        <v>4038.5412820000001</v>
      </c>
      <c r="W682" s="92">
        <f t="shared" si="781"/>
        <v>4038.5412820000001</v>
      </c>
      <c r="X682" s="90">
        <f t="shared" si="782"/>
        <v>0</v>
      </c>
      <c r="Y682" s="91">
        <f t="shared" si="783"/>
        <v>35828.598718000001</v>
      </c>
      <c r="Z682" s="92">
        <f t="shared" si="784"/>
        <v>35828.598718000001</v>
      </c>
      <c r="AA682" s="90">
        <f t="shared" si="785"/>
        <v>0</v>
      </c>
      <c r="AB682" s="91">
        <f t="shared" si="786"/>
        <v>108763.09000000001</v>
      </c>
      <c r="AC682" s="92">
        <f t="shared" si="787"/>
        <v>108763.09000000001</v>
      </c>
      <c r="AD682" s="90">
        <f t="shared" si="788"/>
        <v>0</v>
      </c>
      <c r="AE682" s="91">
        <f t="shared" si="789"/>
        <v>11017.701017000001</v>
      </c>
      <c r="AF682" s="92">
        <f t="shared" si="790"/>
        <v>11017.701017000001</v>
      </c>
      <c r="AG682" s="90">
        <f t="shared" si="791"/>
        <v>0</v>
      </c>
      <c r="AH682" s="91">
        <f t="shared" si="792"/>
        <v>97745.388983000012</v>
      </c>
      <c r="AI682" s="91">
        <f t="shared" si="793"/>
        <v>97745.388983000012</v>
      </c>
      <c r="AJ682" s="7" t="s">
        <v>52</v>
      </c>
    </row>
    <row r="683" spans="1:36" outlineLevel="3" x14ac:dyDescent="0.25">
      <c r="A683" s="102" t="s">
        <v>150</v>
      </c>
      <c r="B683" s="10">
        <v>324269.94</v>
      </c>
      <c r="C683" s="10">
        <v>285226.61</v>
      </c>
      <c r="D683" s="10">
        <v>294727.67999999999</v>
      </c>
      <c r="N683" s="10">
        <f t="shared" si="774"/>
        <v>294727.67999999999</v>
      </c>
      <c r="O683" s="10">
        <f t="shared" si="775"/>
        <v>904224.23</v>
      </c>
      <c r="P683" s="129"/>
      <c r="Q683" s="130">
        <v>0.1013</v>
      </c>
      <c r="R683" s="90">
        <f t="shared" si="776"/>
        <v>0</v>
      </c>
      <c r="S683" s="91">
        <f t="shared" si="777"/>
        <v>294727.67999999999</v>
      </c>
      <c r="T683" s="92">
        <f t="shared" si="778"/>
        <v>294727.67999999999</v>
      </c>
      <c r="U683" s="90">
        <f t="shared" si="779"/>
        <v>0</v>
      </c>
      <c r="V683" s="91">
        <f t="shared" si="780"/>
        <v>29855.913983999999</v>
      </c>
      <c r="W683" s="92">
        <f t="shared" si="781"/>
        <v>29855.913983999999</v>
      </c>
      <c r="X683" s="90">
        <f t="shared" si="782"/>
        <v>0</v>
      </c>
      <c r="Y683" s="91">
        <f t="shared" si="783"/>
        <v>264871.76601600001</v>
      </c>
      <c r="Z683" s="92">
        <f t="shared" si="784"/>
        <v>264871.76601600001</v>
      </c>
      <c r="AA683" s="90">
        <f t="shared" si="785"/>
        <v>0</v>
      </c>
      <c r="AB683" s="91">
        <f t="shared" si="786"/>
        <v>904224.23</v>
      </c>
      <c r="AC683" s="92">
        <f t="shared" si="787"/>
        <v>904224.23</v>
      </c>
      <c r="AD683" s="90">
        <f t="shared" si="788"/>
        <v>0</v>
      </c>
      <c r="AE683" s="91">
        <f t="shared" si="789"/>
        <v>91597.914499000006</v>
      </c>
      <c r="AF683" s="92">
        <f t="shared" si="790"/>
        <v>91597.914499000006</v>
      </c>
      <c r="AG683" s="90">
        <f t="shared" si="791"/>
        <v>0</v>
      </c>
      <c r="AH683" s="91">
        <f t="shared" si="792"/>
        <v>812626.31550100003</v>
      </c>
      <c r="AI683" s="91">
        <f t="shared" si="793"/>
        <v>812626.31550100003</v>
      </c>
      <c r="AJ683" s="7" t="s">
        <v>52</v>
      </c>
    </row>
    <row r="684" spans="1:36" outlineLevel="3" x14ac:dyDescent="0.25">
      <c r="A684" s="102" t="s">
        <v>150</v>
      </c>
      <c r="B684" s="10">
        <v>40304.81</v>
      </c>
      <c r="C684" s="10">
        <v>40357.879999999997</v>
      </c>
      <c r="D684" s="10">
        <v>37802.86</v>
      </c>
      <c r="N684" s="10">
        <f t="shared" si="774"/>
        <v>37802.86</v>
      </c>
      <c r="O684" s="10">
        <f t="shared" si="775"/>
        <v>118465.55</v>
      </c>
      <c r="P684" s="129"/>
      <c r="Q684" s="130">
        <v>0.1013</v>
      </c>
      <c r="R684" s="90">
        <f t="shared" si="776"/>
        <v>0</v>
      </c>
      <c r="S684" s="91">
        <f t="shared" si="777"/>
        <v>37802.86</v>
      </c>
      <c r="T684" s="92">
        <f t="shared" si="778"/>
        <v>37802.86</v>
      </c>
      <c r="U684" s="90">
        <f t="shared" si="779"/>
        <v>0</v>
      </c>
      <c r="V684" s="91">
        <f t="shared" si="780"/>
        <v>3829.4297180000003</v>
      </c>
      <c r="W684" s="92">
        <f t="shared" si="781"/>
        <v>3829.4297180000003</v>
      </c>
      <c r="X684" s="90">
        <f t="shared" si="782"/>
        <v>0</v>
      </c>
      <c r="Y684" s="91">
        <f t="shared" si="783"/>
        <v>33973.430282000001</v>
      </c>
      <c r="Z684" s="92">
        <f t="shared" si="784"/>
        <v>33973.430282000001</v>
      </c>
      <c r="AA684" s="90">
        <f t="shared" si="785"/>
        <v>0</v>
      </c>
      <c r="AB684" s="91">
        <f t="shared" si="786"/>
        <v>118465.55</v>
      </c>
      <c r="AC684" s="92">
        <f t="shared" si="787"/>
        <v>118465.55</v>
      </c>
      <c r="AD684" s="90">
        <f t="shared" si="788"/>
        <v>0</v>
      </c>
      <c r="AE684" s="91">
        <f t="shared" si="789"/>
        <v>12000.560215000001</v>
      </c>
      <c r="AF684" s="92">
        <f t="shared" si="790"/>
        <v>12000.560215000001</v>
      </c>
      <c r="AG684" s="90">
        <f t="shared" si="791"/>
        <v>0</v>
      </c>
      <c r="AH684" s="91">
        <f t="shared" si="792"/>
        <v>106464.989785</v>
      </c>
      <c r="AI684" s="91">
        <f t="shared" si="793"/>
        <v>106464.989785</v>
      </c>
      <c r="AJ684" s="7" t="s">
        <v>52</v>
      </c>
    </row>
    <row r="685" spans="1:36" outlineLevel="3" x14ac:dyDescent="0.25">
      <c r="A685" s="102" t="s">
        <v>150</v>
      </c>
      <c r="B685" s="10">
        <v>49073.81</v>
      </c>
      <c r="C685" s="10">
        <v>31897.13</v>
      </c>
      <c r="D685" s="10">
        <v>27464.17</v>
      </c>
      <c r="N685" s="10">
        <f t="shared" si="774"/>
        <v>27464.17</v>
      </c>
      <c r="O685" s="10">
        <f t="shared" si="775"/>
        <v>108435.11</v>
      </c>
      <c r="P685" s="129"/>
      <c r="Q685" s="130">
        <v>0.1013</v>
      </c>
      <c r="R685" s="90">
        <f t="shared" si="776"/>
        <v>0</v>
      </c>
      <c r="S685" s="91">
        <f t="shared" si="777"/>
        <v>27464.17</v>
      </c>
      <c r="T685" s="92">
        <f t="shared" si="778"/>
        <v>27464.17</v>
      </c>
      <c r="U685" s="90">
        <f t="shared" si="779"/>
        <v>0</v>
      </c>
      <c r="V685" s="91">
        <f t="shared" si="780"/>
        <v>2782.1204210000001</v>
      </c>
      <c r="W685" s="92">
        <f t="shared" si="781"/>
        <v>2782.1204210000001</v>
      </c>
      <c r="X685" s="90">
        <f t="shared" si="782"/>
        <v>0</v>
      </c>
      <c r="Y685" s="91">
        <f t="shared" si="783"/>
        <v>24682.049578999999</v>
      </c>
      <c r="Z685" s="92">
        <f t="shared" si="784"/>
        <v>24682.049578999999</v>
      </c>
      <c r="AA685" s="90">
        <f t="shared" si="785"/>
        <v>0</v>
      </c>
      <c r="AB685" s="91">
        <f t="shared" si="786"/>
        <v>108435.11</v>
      </c>
      <c r="AC685" s="92">
        <f t="shared" si="787"/>
        <v>108435.11</v>
      </c>
      <c r="AD685" s="90">
        <f t="shared" si="788"/>
        <v>0</v>
      </c>
      <c r="AE685" s="91">
        <f t="shared" si="789"/>
        <v>10984.476643</v>
      </c>
      <c r="AF685" s="92">
        <f t="shared" si="790"/>
        <v>10984.476643</v>
      </c>
      <c r="AG685" s="90">
        <f t="shared" si="791"/>
        <v>0</v>
      </c>
      <c r="AH685" s="91">
        <f t="shared" si="792"/>
        <v>97450.633356999999</v>
      </c>
      <c r="AI685" s="91">
        <f t="shared" si="793"/>
        <v>97450.633356999999</v>
      </c>
      <c r="AJ685" s="7" t="s">
        <v>52</v>
      </c>
    </row>
    <row r="686" spans="1:36" outlineLevel="3" x14ac:dyDescent="0.25">
      <c r="A686" s="102" t="s">
        <v>150</v>
      </c>
      <c r="C686" s="10">
        <v>309.79000000000002</v>
      </c>
      <c r="D686" s="10">
        <v>34.56</v>
      </c>
      <c r="N686" s="10">
        <f t="shared" si="774"/>
        <v>34.56</v>
      </c>
      <c r="O686" s="10">
        <f t="shared" si="775"/>
        <v>344.35</v>
      </c>
      <c r="P686" s="129"/>
      <c r="Q686" s="130">
        <v>0.1013</v>
      </c>
      <c r="R686" s="90">
        <f t="shared" si="776"/>
        <v>0</v>
      </c>
      <c r="S686" s="91">
        <f t="shared" si="777"/>
        <v>34.56</v>
      </c>
      <c r="T686" s="92">
        <f t="shared" si="778"/>
        <v>34.56</v>
      </c>
      <c r="U686" s="90">
        <f t="shared" si="779"/>
        <v>0</v>
      </c>
      <c r="V686" s="91">
        <f t="shared" si="780"/>
        <v>3.5009280000000005</v>
      </c>
      <c r="W686" s="92">
        <f t="shared" si="781"/>
        <v>3.5009280000000005</v>
      </c>
      <c r="X686" s="90">
        <f t="shared" si="782"/>
        <v>0</v>
      </c>
      <c r="Y686" s="91">
        <f t="shared" si="783"/>
        <v>31.059072</v>
      </c>
      <c r="Z686" s="92">
        <f t="shared" si="784"/>
        <v>31.059072</v>
      </c>
      <c r="AA686" s="90">
        <f t="shared" si="785"/>
        <v>0</v>
      </c>
      <c r="AB686" s="91">
        <f t="shared" si="786"/>
        <v>344.35</v>
      </c>
      <c r="AC686" s="92">
        <f t="shared" si="787"/>
        <v>344.35</v>
      </c>
      <c r="AD686" s="90">
        <f t="shared" si="788"/>
        <v>0</v>
      </c>
      <c r="AE686" s="91">
        <f t="shared" si="789"/>
        <v>34.882655</v>
      </c>
      <c r="AF686" s="92">
        <f t="shared" si="790"/>
        <v>34.882655</v>
      </c>
      <c r="AG686" s="90">
        <f t="shared" si="791"/>
        <v>0</v>
      </c>
      <c r="AH686" s="91">
        <f t="shared" si="792"/>
        <v>309.46734500000002</v>
      </c>
      <c r="AI686" s="91">
        <f t="shared" si="793"/>
        <v>309.46734500000002</v>
      </c>
      <c r="AJ686" s="7" t="s">
        <v>52</v>
      </c>
    </row>
    <row r="687" spans="1:36" outlineLevel="3" x14ac:dyDescent="0.25">
      <c r="A687" s="102" t="s">
        <v>150</v>
      </c>
      <c r="B687" s="10">
        <v>817.68</v>
      </c>
      <c r="D687" s="10">
        <v>420.4</v>
      </c>
      <c r="N687" s="10">
        <f t="shared" si="774"/>
        <v>420.4</v>
      </c>
      <c r="O687" s="10">
        <f t="shared" si="775"/>
        <v>1238.08</v>
      </c>
      <c r="P687" s="129"/>
      <c r="Q687" s="130">
        <v>0.1013</v>
      </c>
      <c r="R687" s="90">
        <f t="shared" si="776"/>
        <v>0</v>
      </c>
      <c r="S687" s="91">
        <f t="shared" si="777"/>
        <v>420.4</v>
      </c>
      <c r="T687" s="92">
        <f t="shared" si="778"/>
        <v>420.4</v>
      </c>
      <c r="U687" s="90">
        <f t="shared" si="779"/>
        <v>0</v>
      </c>
      <c r="V687" s="91">
        <f t="shared" si="780"/>
        <v>42.58652</v>
      </c>
      <c r="W687" s="92">
        <f t="shared" si="781"/>
        <v>42.58652</v>
      </c>
      <c r="X687" s="90">
        <f t="shared" si="782"/>
        <v>0</v>
      </c>
      <c r="Y687" s="91">
        <f t="shared" si="783"/>
        <v>377.81347999999997</v>
      </c>
      <c r="Z687" s="92">
        <f t="shared" si="784"/>
        <v>377.81347999999997</v>
      </c>
      <c r="AA687" s="90">
        <f t="shared" si="785"/>
        <v>0</v>
      </c>
      <c r="AB687" s="91">
        <f t="shared" si="786"/>
        <v>1238.08</v>
      </c>
      <c r="AC687" s="92">
        <f t="shared" si="787"/>
        <v>1238.08</v>
      </c>
      <c r="AD687" s="90">
        <f t="shared" si="788"/>
        <v>0</v>
      </c>
      <c r="AE687" s="91">
        <f t="shared" si="789"/>
        <v>125.41750399999999</v>
      </c>
      <c r="AF687" s="92">
        <f t="shared" si="790"/>
        <v>125.41750399999999</v>
      </c>
      <c r="AG687" s="90">
        <f t="shared" si="791"/>
        <v>0</v>
      </c>
      <c r="AH687" s="91">
        <f t="shared" si="792"/>
        <v>1112.6624959999999</v>
      </c>
      <c r="AI687" s="91">
        <f t="shared" si="793"/>
        <v>1112.6624959999999</v>
      </c>
      <c r="AJ687" s="7" t="s">
        <v>52</v>
      </c>
    </row>
    <row r="688" spans="1:36" outlineLevel="3" x14ac:dyDescent="0.25">
      <c r="A688" s="102" t="s">
        <v>150</v>
      </c>
      <c r="B688" s="10">
        <v>83305.95</v>
      </c>
      <c r="C688" s="10">
        <v>90301.440000000002</v>
      </c>
      <c r="D688" s="10">
        <v>102954.08</v>
      </c>
      <c r="N688" s="10">
        <f t="shared" si="774"/>
        <v>102954.08</v>
      </c>
      <c r="O688" s="10">
        <f t="shared" si="775"/>
        <v>276561.47000000003</v>
      </c>
      <c r="P688" s="129"/>
      <c r="Q688" s="130">
        <v>0.1013</v>
      </c>
      <c r="R688" s="90">
        <f t="shared" si="776"/>
        <v>0</v>
      </c>
      <c r="S688" s="91">
        <f t="shared" si="777"/>
        <v>102954.08</v>
      </c>
      <c r="T688" s="92">
        <f t="shared" si="778"/>
        <v>102954.08</v>
      </c>
      <c r="U688" s="90">
        <f t="shared" si="779"/>
        <v>0</v>
      </c>
      <c r="V688" s="91">
        <f t="shared" si="780"/>
        <v>10429.248304000001</v>
      </c>
      <c r="W688" s="92">
        <f t="shared" si="781"/>
        <v>10429.248304000001</v>
      </c>
      <c r="X688" s="90">
        <f t="shared" si="782"/>
        <v>0</v>
      </c>
      <c r="Y688" s="91">
        <f t="shared" si="783"/>
        <v>92524.831696000008</v>
      </c>
      <c r="Z688" s="92">
        <f t="shared" si="784"/>
        <v>92524.831696000008</v>
      </c>
      <c r="AA688" s="90">
        <f t="shared" si="785"/>
        <v>0</v>
      </c>
      <c r="AB688" s="91">
        <f t="shared" si="786"/>
        <v>276561.47000000003</v>
      </c>
      <c r="AC688" s="92">
        <f t="shared" si="787"/>
        <v>276561.47000000003</v>
      </c>
      <c r="AD688" s="90">
        <f t="shared" si="788"/>
        <v>0</v>
      </c>
      <c r="AE688" s="91">
        <f t="shared" si="789"/>
        <v>28015.676911000002</v>
      </c>
      <c r="AF688" s="92">
        <f t="shared" si="790"/>
        <v>28015.676911000002</v>
      </c>
      <c r="AG688" s="90">
        <f t="shared" si="791"/>
        <v>0</v>
      </c>
      <c r="AH688" s="91">
        <f t="shared" si="792"/>
        <v>248545.79308900004</v>
      </c>
      <c r="AI688" s="91">
        <f t="shared" si="793"/>
        <v>248545.79308900004</v>
      </c>
      <c r="AJ688" s="7" t="s">
        <v>52</v>
      </c>
    </row>
    <row r="689" spans="1:36" outlineLevel="3" x14ac:dyDescent="0.25">
      <c r="A689" s="102" t="s">
        <v>150</v>
      </c>
      <c r="C689" s="10">
        <v>108.4</v>
      </c>
      <c r="D689" s="10">
        <v>1990</v>
      </c>
      <c r="N689" s="10">
        <f t="shared" si="774"/>
        <v>1990</v>
      </c>
      <c r="O689" s="10">
        <f t="shared" si="775"/>
        <v>2098.4</v>
      </c>
      <c r="P689" s="129"/>
      <c r="Q689" s="130">
        <v>0.1013</v>
      </c>
      <c r="R689" s="90">
        <f t="shared" si="776"/>
        <v>0</v>
      </c>
      <c r="S689" s="91">
        <f t="shared" si="777"/>
        <v>1990</v>
      </c>
      <c r="T689" s="92">
        <f t="shared" si="778"/>
        <v>1990</v>
      </c>
      <c r="U689" s="90">
        <f t="shared" si="779"/>
        <v>0</v>
      </c>
      <c r="V689" s="91">
        <f t="shared" si="780"/>
        <v>201.58699999999999</v>
      </c>
      <c r="W689" s="92">
        <f t="shared" si="781"/>
        <v>201.58699999999999</v>
      </c>
      <c r="X689" s="90">
        <f t="shared" si="782"/>
        <v>0</v>
      </c>
      <c r="Y689" s="91">
        <f t="shared" si="783"/>
        <v>1788.413</v>
      </c>
      <c r="Z689" s="92">
        <f t="shared" si="784"/>
        <v>1788.413</v>
      </c>
      <c r="AA689" s="90">
        <f t="shared" si="785"/>
        <v>0</v>
      </c>
      <c r="AB689" s="91">
        <f t="shared" si="786"/>
        <v>2098.4</v>
      </c>
      <c r="AC689" s="92">
        <f t="shared" si="787"/>
        <v>2098.4</v>
      </c>
      <c r="AD689" s="90">
        <f t="shared" si="788"/>
        <v>0</v>
      </c>
      <c r="AE689" s="91">
        <f t="shared" si="789"/>
        <v>212.56792000000002</v>
      </c>
      <c r="AF689" s="92">
        <f t="shared" si="790"/>
        <v>212.56792000000002</v>
      </c>
      <c r="AG689" s="90">
        <f t="shared" si="791"/>
        <v>0</v>
      </c>
      <c r="AH689" s="91">
        <f t="shared" si="792"/>
        <v>1885.8320800000001</v>
      </c>
      <c r="AI689" s="91">
        <f t="shared" si="793"/>
        <v>1885.8320800000001</v>
      </c>
      <c r="AJ689" s="7" t="s">
        <v>52</v>
      </c>
    </row>
    <row r="690" spans="1:36" outlineLevel="3" x14ac:dyDescent="0.25">
      <c r="A690" s="102" t="s">
        <v>150</v>
      </c>
      <c r="B690" s="10">
        <v>34057.32</v>
      </c>
      <c r="C690" s="10">
        <v>36113.879999999997</v>
      </c>
      <c r="D690" s="10">
        <v>43059.82</v>
      </c>
      <c r="N690" s="10">
        <f t="shared" si="774"/>
        <v>43059.82</v>
      </c>
      <c r="O690" s="10">
        <f t="shared" si="775"/>
        <v>113231.01999999999</v>
      </c>
      <c r="P690" s="129"/>
      <c r="Q690" s="130">
        <v>0.1013</v>
      </c>
      <c r="R690" s="90">
        <f t="shared" si="776"/>
        <v>0</v>
      </c>
      <c r="S690" s="91">
        <f t="shared" si="777"/>
        <v>43059.82</v>
      </c>
      <c r="T690" s="92">
        <f t="shared" si="778"/>
        <v>43059.82</v>
      </c>
      <c r="U690" s="90">
        <f t="shared" si="779"/>
        <v>0</v>
      </c>
      <c r="V690" s="91">
        <f t="shared" si="780"/>
        <v>4361.9597659999999</v>
      </c>
      <c r="W690" s="92">
        <f t="shared" si="781"/>
        <v>4361.9597659999999</v>
      </c>
      <c r="X690" s="90">
        <f t="shared" si="782"/>
        <v>0</v>
      </c>
      <c r="Y690" s="91">
        <f t="shared" si="783"/>
        <v>38697.860234</v>
      </c>
      <c r="Z690" s="92">
        <f t="shared" si="784"/>
        <v>38697.860234</v>
      </c>
      <c r="AA690" s="90">
        <f t="shared" si="785"/>
        <v>0</v>
      </c>
      <c r="AB690" s="91">
        <f t="shared" si="786"/>
        <v>113231.01999999999</v>
      </c>
      <c r="AC690" s="92">
        <f t="shared" si="787"/>
        <v>113231.01999999999</v>
      </c>
      <c r="AD690" s="90">
        <f t="shared" si="788"/>
        <v>0</v>
      </c>
      <c r="AE690" s="91">
        <f t="shared" si="789"/>
        <v>11470.302325999999</v>
      </c>
      <c r="AF690" s="92">
        <f t="shared" si="790"/>
        <v>11470.302325999999</v>
      </c>
      <c r="AG690" s="90">
        <f t="shared" si="791"/>
        <v>0</v>
      </c>
      <c r="AH690" s="91">
        <f t="shared" si="792"/>
        <v>101760.71767399998</v>
      </c>
      <c r="AI690" s="91">
        <f t="shared" si="793"/>
        <v>101760.71767399998</v>
      </c>
      <c r="AJ690" s="7" t="s">
        <v>52</v>
      </c>
    </row>
    <row r="691" spans="1:36" outlineLevel="3" x14ac:dyDescent="0.25">
      <c r="A691" s="102" t="s">
        <v>150</v>
      </c>
      <c r="B691" s="10">
        <v>14145.8</v>
      </c>
      <c r="C691" s="10">
        <v>15801.84</v>
      </c>
      <c r="D691" s="10">
        <v>17312.3</v>
      </c>
      <c r="N691" s="10">
        <f t="shared" si="774"/>
        <v>17312.3</v>
      </c>
      <c r="O691" s="10">
        <f t="shared" si="775"/>
        <v>47259.94</v>
      </c>
      <c r="P691" s="129"/>
      <c r="Q691" s="130">
        <v>0.1013</v>
      </c>
      <c r="R691" s="90">
        <f t="shared" si="776"/>
        <v>0</v>
      </c>
      <c r="S691" s="91">
        <f t="shared" si="777"/>
        <v>17312.3</v>
      </c>
      <c r="T691" s="92">
        <f t="shared" si="778"/>
        <v>17312.3</v>
      </c>
      <c r="U691" s="90">
        <f t="shared" si="779"/>
        <v>0</v>
      </c>
      <c r="V691" s="91">
        <f t="shared" si="780"/>
        <v>1753.7359899999999</v>
      </c>
      <c r="W691" s="92">
        <f t="shared" si="781"/>
        <v>1753.7359899999999</v>
      </c>
      <c r="X691" s="90">
        <f t="shared" si="782"/>
        <v>0</v>
      </c>
      <c r="Y691" s="91">
        <f t="shared" si="783"/>
        <v>15558.56401</v>
      </c>
      <c r="Z691" s="92">
        <f t="shared" si="784"/>
        <v>15558.56401</v>
      </c>
      <c r="AA691" s="90">
        <f t="shared" si="785"/>
        <v>0</v>
      </c>
      <c r="AB691" s="91">
        <f t="shared" si="786"/>
        <v>47259.94</v>
      </c>
      <c r="AC691" s="92">
        <f t="shared" si="787"/>
        <v>47259.94</v>
      </c>
      <c r="AD691" s="90">
        <f t="shared" si="788"/>
        <v>0</v>
      </c>
      <c r="AE691" s="91">
        <f t="shared" si="789"/>
        <v>4787.4319220000007</v>
      </c>
      <c r="AF691" s="92">
        <f t="shared" si="790"/>
        <v>4787.4319220000007</v>
      </c>
      <c r="AG691" s="90">
        <f t="shared" si="791"/>
        <v>0</v>
      </c>
      <c r="AH691" s="91">
        <f t="shared" si="792"/>
        <v>42472.508077999999</v>
      </c>
      <c r="AI691" s="91">
        <f t="shared" si="793"/>
        <v>42472.508077999999</v>
      </c>
      <c r="AJ691" s="7" t="s">
        <v>52</v>
      </c>
    </row>
    <row r="692" spans="1:36" outlineLevel="3" x14ac:dyDescent="0.25">
      <c r="A692" s="102" t="s">
        <v>150</v>
      </c>
      <c r="B692" s="10">
        <v>0</v>
      </c>
      <c r="C692" s="10">
        <v>2010</v>
      </c>
      <c r="D692" s="10">
        <v>-1943</v>
      </c>
      <c r="N692" s="10">
        <f t="shared" si="774"/>
        <v>-1943</v>
      </c>
      <c r="O692" s="10">
        <f t="shared" si="775"/>
        <v>67</v>
      </c>
      <c r="P692" s="129"/>
      <c r="Q692" s="130">
        <v>0.1013</v>
      </c>
      <c r="R692" s="90">
        <f t="shared" si="776"/>
        <v>0</v>
      </c>
      <c r="S692" s="91">
        <f t="shared" si="777"/>
        <v>-1943</v>
      </c>
      <c r="T692" s="92">
        <f t="shared" si="778"/>
        <v>-1943</v>
      </c>
      <c r="U692" s="90">
        <f t="shared" si="779"/>
        <v>0</v>
      </c>
      <c r="V692" s="91">
        <f t="shared" si="780"/>
        <v>-196.82589999999999</v>
      </c>
      <c r="W692" s="92">
        <f t="shared" si="781"/>
        <v>-196.82589999999999</v>
      </c>
      <c r="X692" s="90">
        <f t="shared" si="782"/>
        <v>0</v>
      </c>
      <c r="Y692" s="91">
        <f t="shared" si="783"/>
        <v>-1746.1741</v>
      </c>
      <c r="Z692" s="92">
        <f t="shared" si="784"/>
        <v>-1746.1741</v>
      </c>
      <c r="AA692" s="90">
        <f t="shared" si="785"/>
        <v>0</v>
      </c>
      <c r="AB692" s="91">
        <f t="shared" si="786"/>
        <v>67</v>
      </c>
      <c r="AC692" s="92">
        <f t="shared" si="787"/>
        <v>67</v>
      </c>
      <c r="AD692" s="90">
        <f t="shared" si="788"/>
        <v>0</v>
      </c>
      <c r="AE692" s="91">
        <f t="shared" si="789"/>
        <v>6.7870999999999997</v>
      </c>
      <c r="AF692" s="92">
        <f t="shared" si="790"/>
        <v>6.7870999999999997</v>
      </c>
      <c r="AG692" s="90">
        <f t="shared" si="791"/>
        <v>0</v>
      </c>
      <c r="AH692" s="91">
        <f t="shared" si="792"/>
        <v>60.212899999999998</v>
      </c>
      <c r="AI692" s="91">
        <f t="shared" si="793"/>
        <v>60.212899999999998</v>
      </c>
      <c r="AJ692" s="7" t="s">
        <v>52</v>
      </c>
    </row>
    <row r="693" spans="1:36" outlineLevel="3" x14ac:dyDescent="0.25">
      <c r="A693" s="102" t="s">
        <v>150</v>
      </c>
      <c r="B693" s="10">
        <v>1438.13</v>
      </c>
      <c r="C693" s="10">
        <v>4866.3599999999997</v>
      </c>
      <c r="D693" s="10">
        <v>4507.82</v>
      </c>
      <c r="N693" s="10">
        <f t="shared" si="774"/>
        <v>4507.82</v>
      </c>
      <c r="O693" s="10">
        <f t="shared" si="775"/>
        <v>10812.31</v>
      </c>
      <c r="P693" s="129"/>
      <c r="Q693" s="130">
        <v>0.1013</v>
      </c>
      <c r="R693" s="90">
        <f t="shared" si="776"/>
        <v>0</v>
      </c>
      <c r="S693" s="91">
        <f t="shared" si="777"/>
        <v>4507.82</v>
      </c>
      <c r="T693" s="92">
        <f t="shared" si="778"/>
        <v>4507.82</v>
      </c>
      <c r="U693" s="90">
        <f t="shared" si="779"/>
        <v>0</v>
      </c>
      <c r="V693" s="91">
        <f t="shared" si="780"/>
        <v>456.64216599999997</v>
      </c>
      <c r="W693" s="92">
        <f t="shared" si="781"/>
        <v>456.64216599999997</v>
      </c>
      <c r="X693" s="90">
        <f t="shared" si="782"/>
        <v>0</v>
      </c>
      <c r="Y693" s="91">
        <f t="shared" si="783"/>
        <v>4051.1778339999996</v>
      </c>
      <c r="Z693" s="92">
        <f t="shared" si="784"/>
        <v>4051.1778339999996</v>
      </c>
      <c r="AA693" s="90">
        <f t="shared" si="785"/>
        <v>0</v>
      </c>
      <c r="AB693" s="91">
        <f t="shared" si="786"/>
        <v>10812.31</v>
      </c>
      <c r="AC693" s="92">
        <f t="shared" si="787"/>
        <v>10812.31</v>
      </c>
      <c r="AD693" s="90">
        <f t="shared" si="788"/>
        <v>0</v>
      </c>
      <c r="AE693" s="91">
        <f t="shared" si="789"/>
        <v>1095.2870029999999</v>
      </c>
      <c r="AF693" s="92">
        <f t="shared" si="790"/>
        <v>1095.2870029999999</v>
      </c>
      <c r="AG693" s="90">
        <f t="shared" si="791"/>
        <v>0</v>
      </c>
      <c r="AH693" s="91">
        <f t="shared" si="792"/>
        <v>9717.022997</v>
      </c>
      <c r="AI693" s="91">
        <f t="shared" si="793"/>
        <v>9717.022997</v>
      </c>
      <c r="AJ693" s="7" t="s">
        <v>52</v>
      </c>
    </row>
    <row r="694" spans="1:36" outlineLevel="3" x14ac:dyDescent="0.25">
      <c r="A694" s="102" t="s">
        <v>150</v>
      </c>
      <c r="B694" s="10">
        <v>13383.22</v>
      </c>
      <c r="C694" s="10">
        <v>9575.32</v>
      </c>
      <c r="D694" s="10">
        <v>7252.8</v>
      </c>
      <c r="N694" s="10">
        <f t="shared" si="774"/>
        <v>7252.8</v>
      </c>
      <c r="O694" s="10">
        <f t="shared" si="775"/>
        <v>30211.34</v>
      </c>
      <c r="P694" s="129"/>
      <c r="Q694" s="130">
        <v>0.1013</v>
      </c>
      <c r="R694" s="90">
        <f t="shared" si="776"/>
        <v>0</v>
      </c>
      <c r="S694" s="91">
        <f t="shared" si="777"/>
        <v>7252.8</v>
      </c>
      <c r="T694" s="92">
        <f t="shared" si="778"/>
        <v>7252.8</v>
      </c>
      <c r="U694" s="90">
        <f t="shared" si="779"/>
        <v>0</v>
      </c>
      <c r="V694" s="91">
        <f t="shared" si="780"/>
        <v>734.70864000000006</v>
      </c>
      <c r="W694" s="92">
        <f t="shared" si="781"/>
        <v>734.70864000000006</v>
      </c>
      <c r="X694" s="90">
        <f t="shared" si="782"/>
        <v>0</v>
      </c>
      <c r="Y694" s="91">
        <f t="shared" si="783"/>
        <v>6518.0913600000003</v>
      </c>
      <c r="Z694" s="92">
        <f t="shared" si="784"/>
        <v>6518.0913600000003</v>
      </c>
      <c r="AA694" s="90">
        <f t="shared" si="785"/>
        <v>0</v>
      </c>
      <c r="AB694" s="91">
        <f t="shared" si="786"/>
        <v>30211.34</v>
      </c>
      <c r="AC694" s="92">
        <f t="shared" si="787"/>
        <v>30211.34</v>
      </c>
      <c r="AD694" s="90">
        <f t="shared" si="788"/>
        <v>0</v>
      </c>
      <c r="AE694" s="91">
        <f t="shared" si="789"/>
        <v>3060.4087420000001</v>
      </c>
      <c r="AF694" s="92">
        <f t="shared" si="790"/>
        <v>3060.4087420000001</v>
      </c>
      <c r="AG694" s="90">
        <f t="shared" si="791"/>
        <v>0</v>
      </c>
      <c r="AH694" s="91">
        <f t="shared" si="792"/>
        <v>27150.931258000001</v>
      </c>
      <c r="AI694" s="91">
        <f t="shared" si="793"/>
        <v>27150.931258000001</v>
      </c>
      <c r="AJ694" s="7" t="s">
        <v>52</v>
      </c>
    </row>
    <row r="695" spans="1:36" outlineLevel="3" x14ac:dyDescent="0.25">
      <c r="A695" s="102" t="s">
        <v>150</v>
      </c>
      <c r="B695" s="10">
        <v>36130.44</v>
      </c>
      <c r="C695" s="10">
        <v>33943.129999999997</v>
      </c>
      <c r="D695" s="10">
        <v>30652.16</v>
      </c>
      <c r="N695" s="10">
        <f t="shared" ref="N695:N726" si="794">D695</f>
        <v>30652.16</v>
      </c>
      <c r="O695" s="10">
        <f t="shared" ref="O695:O726" si="795">SUM(B695:M695)</f>
        <v>100725.73000000001</v>
      </c>
      <c r="P695" s="129"/>
      <c r="Q695" s="130">
        <v>0.1013</v>
      </c>
      <c r="R695" s="90">
        <f t="shared" ref="R695:R726" si="796">IF(LEFT(AJ695,6)="Direct",N695,0)</f>
        <v>0</v>
      </c>
      <c r="S695" s="91">
        <f t="shared" ref="S695:S726" si="797">N695-R695</f>
        <v>30652.16</v>
      </c>
      <c r="T695" s="92">
        <f t="shared" ref="T695:T726" si="798">R695+S695</f>
        <v>30652.16</v>
      </c>
      <c r="U695" s="90">
        <f t="shared" ref="U695:U726" si="799">IF(LEFT(AJ695,9)="direct-wa", N695,0)</f>
        <v>0</v>
      </c>
      <c r="V695" s="91">
        <f t="shared" ref="V695:V726" si="800">IF(AJ695="direct-wa",0,N695*Q695)</f>
        <v>3105.0638079999999</v>
      </c>
      <c r="W695" s="92">
        <f t="shared" ref="W695:W726" si="801">U695+V695</f>
        <v>3105.0638079999999</v>
      </c>
      <c r="X695" s="90">
        <f t="shared" ref="X695:X726" si="802">IF(LEFT(AJ695,9)="direct-or",N695,0)</f>
        <v>0</v>
      </c>
      <c r="Y695" s="91">
        <f t="shared" ref="Y695:Y726" si="803">S695-V695</f>
        <v>27547.096192000001</v>
      </c>
      <c r="Z695" s="92">
        <f t="shared" ref="Z695:Z726" si="804">X695+Y695</f>
        <v>27547.096192000001</v>
      </c>
      <c r="AA695" s="90">
        <f t="shared" ref="AA695:AA726" si="805">IF(LEFT(AJ695,6)="Direct",O695,0)</f>
        <v>0</v>
      </c>
      <c r="AB695" s="91">
        <f t="shared" ref="AB695:AB726" si="806">O695-AA695</f>
        <v>100725.73000000001</v>
      </c>
      <c r="AC695" s="92">
        <f t="shared" ref="AC695:AC726" si="807">AA695+AB695</f>
        <v>100725.73000000001</v>
      </c>
      <c r="AD695" s="90">
        <f t="shared" ref="AD695:AD726" si="808">IF(LEFT(AJ695,9)="direct-wa", O695,0)</f>
        <v>0</v>
      </c>
      <c r="AE695" s="91">
        <f t="shared" ref="AE695:AE726" si="809">IF(AJ695="direct-wa",0,O695*Q695)</f>
        <v>10203.516449000001</v>
      </c>
      <c r="AF695" s="92">
        <f t="shared" ref="AF695:AF726" si="810">AD695+AE695</f>
        <v>10203.516449000001</v>
      </c>
      <c r="AG695" s="90">
        <f t="shared" ref="AG695:AG726" si="811">IF(LEFT(AJ695,9)="direct-or",O695,0)</f>
        <v>0</v>
      </c>
      <c r="AH695" s="91">
        <f t="shared" ref="AH695:AH726" si="812">AB695-AE695</f>
        <v>90522.213551000008</v>
      </c>
      <c r="AI695" s="91">
        <f t="shared" ref="AI695:AI726" si="813">AG695+AH695</f>
        <v>90522.213551000008</v>
      </c>
      <c r="AJ695" s="7" t="s">
        <v>52</v>
      </c>
    </row>
    <row r="696" spans="1:36" outlineLevel="3" x14ac:dyDescent="0.25">
      <c r="A696" s="102" t="s">
        <v>150</v>
      </c>
      <c r="B696" s="10">
        <v>60860.56</v>
      </c>
      <c r="C696" s="10">
        <v>64965.25</v>
      </c>
      <c r="D696" s="10">
        <v>71691.19</v>
      </c>
      <c r="N696" s="10">
        <f t="shared" si="794"/>
        <v>71691.19</v>
      </c>
      <c r="O696" s="10">
        <f t="shared" si="795"/>
        <v>197517</v>
      </c>
      <c r="P696" s="129"/>
      <c r="Q696" s="130">
        <v>0.1013</v>
      </c>
      <c r="R696" s="90">
        <f t="shared" si="796"/>
        <v>0</v>
      </c>
      <c r="S696" s="91">
        <f t="shared" si="797"/>
        <v>71691.19</v>
      </c>
      <c r="T696" s="92">
        <f t="shared" si="798"/>
        <v>71691.19</v>
      </c>
      <c r="U696" s="90">
        <f t="shared" si="799"/>
        <v>0</v>
      </c>
      <c r="V696" s="91">
        <f t="shared" si="800"/>
        <v>7262.3175470000006</v>
      </c>
      <c r="W696" s="92">
        <f t="shared" si="801"/>
        <v>7262.3175470000006</v>
      </c>
      <c r="X696" s="90">
        <f t="shared" si="802"/>
        <v>0</v>
      </c>
      <c r="Y696" s="91">
        <f t="shared" si="803"/>
        <v>64428.872453000004</v>
      </c>
      <c r="Z696" s="92">
        <f t="shared" si="804"/>
        <v>64428.872453000004</v>
      </c>
      <c r="AA696" s="90">
        <f t="shared" si="805"/>
        <v>0</v>
      </c>
      <c r="AB696" s="91">
        <f t="shared" si="806"/>
        <v>197517</v>
      </c>
      <c r="AC696" s="92">
        <f t="shared" si="807"/>
        <v>197517</v>
      </c>
      <c r="AD696" s="90">
        <f t="shared" si="808"/>
        <v>0</v>
      </c>
      <c r="AE696" s="91">
        <f t="shared" si="809"/>
        <v>20008.472099999999</v>
      </c>
      <c r="AF696" s="92">
        <f t="shared" si="810"/>
        <v>20008.472099999999</v>
      </c>
      <c r="AG696" s="90">
        <f t="shared" si="811"/>
        <v>0</v>
      </c>
      <c r="AH696" s="91">
        <f t="shared" si="812"/>
        <v>177508.52789999999</v>
      </c>
      <c r="AI696" s="91">
        <f t="shared" si="813"/>
        <v>177508.52789999999</v>
      </c>
      <c r="AJ696" s="7" t="s">
        <v>52</v>
      </c>
    </row>
    <row r="697" spans="1:36" outlineLevel="3" x14ac:dyDescent="0.25">
      <c r="A697" s="102" t="s">
        <v>150</v>
      </c>
      <c r="B697" s="10">
        <v>24691.15</v>
      </c>
      <c r="C697" s="10">
        <v>23492.04</v>
      </c>
      <c r="D697" s="10">
        <v>27724.93</v>
      </c>
      <c r="N697" s="10">
        <f t="shared" si="794"/>
        <v>27724.93</v>
      </c>
      <c r="O697" s="10">
        <f t="shared" si="795"/>
        <v>75908.12</v>
      </c>
      <c r="P697" s="129"/>
      <c r="Q697" s="130">
        <v>0.1013</v>
      </c>
      <c r="R697" s="90">
        <f t="shared" si="796"/>
        <v>0</v>
      </c>
      <c r="S697" s="91">
        <f t="shared" si="797"/>
        <v>27724.93</v>
      </c>
      <c r="T697" s="92">
        <f t="shared" si="798"/>
        <v>27724.93</v>
      </c>
      <c r="U697" s="90">
        <f t="shared" si="799"/>
        <v>0</v>
      </c>
      <c r="V697" s="91">
        <f t="shared" si="800"/>
        <v>2808.5354090000001</v>
      </c>
      <c r="W697" s="92">
        <f t="shared" si="801"/>
        <v>2808.5354090000001</v>
      </c>
      <c r="X697" s="90">
        <f t="shared" si="802"/>
        <v>0</v>
      </c>
      <c r="Y697" s="91">
        <f t="shared" si="803"/>
        <v>24916.394591</v>
      </c>
      <c r="Z697" s="92">
        <f t="shared" si="804"/>
        <v>24916.394591</v>
      </c>
      <c r="AA697" s="90">
        <f t="shared" si="805"/>
        <v>0</v>
      </c>
      <c r="AB697" s="91">
        <f t="shared" si="806"/>
        <v>75908.12</v>
      </c>
      <c r="AC697" s="92">
        <f t="shared" si="807"/>
        <v>75908.12</v>
      </c>
      <c r="AD697" s="90">
        <f t="shared" si="808"/>
        <v>0</v>
      </c>
      <c r="AE697" s="91">
        <f t="shared" si="809"/>
        <v>7689.4925559999992</v>
      </c>
      <c r="AF697" s="92">
        <f t="shared" si="810"/>
        <v>7689.4925559999992</v>
      </c>
      <c r="AG697" s="90">
        <f t="shared" si="811"/>
        <v>0</v>
      </c>
      <c r="AH697" s="91">
        <f t="shared" si="812"/>
        <v>68218.627443999998</v>
      </c>
      <c r="AI697" s="91">
        <f t="shared" si="813"/>
        <v>68218.627443999998</v>
      </c>
      <c r="AJ697" s="7" t="s">
        <v>52</v>
      </c>
    </row>
    <row r="698" spans="1:36" outlineLevel="3" x14ac:dyDescent="0.25">
      <c r="A698" s="102" t="s">
        <v>150</v>
      </c>
      <c r="B698" s="10">
        <v>35982.769999999997</v>
      </c>
      <c r="C698" s="10">
        <v>34973.07</v>
      </c>
      <c r="D698" s="10">
        <v>50693.33</v>
      </c>
      <c r="N698" s="10">
        <f t="shared" si="794"/>
        <v>50693.33</v>
      </c>
      <c r="O698" s="10">
        <f t="shared" si="795"/>
        <v>121649.17</v>
      </c>
      <c r="P698" s="129"/>
      <c r="Q698" s="130">
        <v>0.1013</v>
      </c>
      <c r="R698" s="90">
        <f t="shared" si="796"/>
        <v>0</v>
      </c>
      <c r="S698" s="91">
        <f t="shared" si="797"/>
        <v>50693.33</v>
      </c>
      <c r="T698" s="92">
        <f t="shared" si="798"/>
        <v>50693.33</v>
      </c>
      <c r="U698" s="90">
        <f t="shared" si="799"/>
        <v>0</v>
      </c>
      <c r="V698" s="91">
        <f t="shared" si="800"/>
        <v>5135.2343289999999</v>
      </c>
      <c r="W698" s="92">
        <f t="shared" si="801"/>
        <v>5135.2343289999999</v>
      </c>
      <c r="X698" s="90">
        <f t="shared" si="802"/>
        <v>0</v>
      </c>
      <c r="Y698" s="91">
        <f t="shared" si="803"/>
        <v>45558.095671000003</v>
      </c>
      <c r="Z698" s="92">
        <f t="shared" si="804"/>
        <v>45558.095671000003</v>
      </c>
      <c r="AA698" s="90">
        <f t="shared" si="805"/>
        <v>0</v>
      </c>
      <c r="AB698" s="91">
        <f t="shared" si="806"/>
        <v>121649.17</v>
      </c>
      <c r="AC698" s="92">
        <f t="shared" si="807"/>
        <v>121649.17</v>
      </c>
      <c r="AD698" s="90">
        <f t="shared" si="808"/>
        <v>0</v>
      </c>
      <c r="AE698" s="91">
        <f t="shared" si="809"/>
        <v>12323.060921</v>
      </c>
      <c r="AF698" s="92">
        <f t="shared" si="810"/>
        <v>12323.060921</v>
      </c>
      <c r="AG698" s="90">
        <f t="shared" si="811"/>
        <v>0</v>
      </c>
      <c r="AH698" s="91">
        <f t="shared" si="812"/>
        <v>109326.109079</v>
      </c>
      <c r="AI698" s="91">
        <f t="shared" si="813"/>
        <v>109326.109079</v>
      </c>
      <c r="AJ698" s="7" t="s">
        <v>52</v>
      </c>
    </row>
    <row r="699" spans="1:36" outlineLevel="3" x14ac:dyDescent="0.25">
      <c r="A699" s="102" t="s">
        <v>150</v>
      </c>
      <c r="B699" s="10">
        <v>21998.799999999999</v>
      </c>
      <c r="C699" s="10">
        <v>22051.58</v>
      </c>
      <c r="D699" s="10">
        <v>23857.119999999999</v>
      </c>
      <c r="N699" s="10">
        <f t="shared" si="794"/>
        <v>23857.119999999999</v>
      </c>
      <c r="O699" s="10">
        <f t="shared" si="795"/>
        <v>67907.5</v>
      </c>
      <c r="P699" s="129"/>
      <c r="Q699" s="130">
        <v>0.1013</v>
      </c>
      <c r="R699" s="90">
        <f t="shared" si="796"/>
        <v>0</v>
      </c>
      <c r="S699" s="91">
        <f t="shared" si="797"/>
        <v>23857.119999999999</v>
      </c>
      <c r="T699" s="92">
        <f t="shared" si="798"/>
        <v>23857.119999999999</v>
      </c>
      <c r="U699" s="90">
        <f t="shared" si="799"/>
        <v>0</v>
      </c>
      <c r="V699" s="91">
        <f t="shared" si="800"/>
        <v>2416.7262559999999</v>
      </c>
      <c r="W699" s="92">
        <f t="shared" si="801"/>
        <v>2416.7262559999999</v>
      </c>
      <c r="X699" s="90">
        <f t="shared" si="802"/>
        <v>0</v>
      </c>
      <c r="Y699" s="91">
        <f t="shared" si="803"/>
        <v>21440.393744000001</v>
      </c>
      <c r="Z699" s="92">
        <f t="shared" si="804"/>
        <v>21440.393744000001</v>
      </c>
      <c r="AA699" s="90">
        <f t="shared" si="805"/>
        <v>0</v>
      </c>
      <c r="AB699" s="91">
        <f t="shared" si="806"/>
        <v>67907.5</v>
      </c>
      <c r="AC699" s="92">
        <f t="shared" si="807"/>
        <v>67907.5</v>
      </c>
      <c r="AD699" s="90">
        <f t="shared" si="808"/>
        <v>0</v>
      </c>
      <c r="AE699" s="91">
        <f t="shared" si="809"/>
        <v>6879.0297499999997</v>
      </c>
      <c r="AF699" s="92">
        <f t="shared" si="810"/>
        <v>6879.0297499999997</v>
      </c>
      <c r="AG699" s="90">
        <f t="shared" si="811"/>
        <v>0</v>
      </c>
      <c r="AH699" s="91">
        <f t="shared" si="812"/>
        <v>61028.470249999998</v>
      </c>
      <c r="AI699" s="91">
        <f t="shared" si="813"/>
        <v>61028.470249999998</v>
      </c>
      <c r="AJ699" s="7" t="s">
        <v>52</v>
      </c>
    </row>
    <row r="700" spans="1:36" outlineLevel="3" x14ac:dyDescent="0.25">
      <c r="A700" s="102" t="s">
        <v>150</v>
      </c>
      <c r="B700" s="10">
        <v>83329.81</v>
      </c>
      <c r="C700" s="10">
        <v>72267.429999999993</v>
      </c>
      <c r="D700" s="10">
        <v>82788.69</v>
      </c>
      <c r="N700" s="10">
        <f t="shared" si="794"/>
        <v>82788.69</v>
      </c>
      <c r="O700" s="10">
        <f t="shared" si="795"/>
        <v>238385.93</v>
      </c>
      <c r="P700" s="129"/>
      <c r="Q700" s="130">
        <v>0.1013</v>
      </c>
      <c r="R700" s="90">
        <f t="shared" si="796"/>
        <v>0</v>
      </c>
      <c r="S700" s="91">
        <f t="shared" si="797"/>
        <v>82788.69</v>
      </c>
      <c r="T700" s="92">
        <f t="shared" si="798"/>
        <v>82788.69</v>
      </c>
      <c r="U700" s="90">
        <f t="shared" si="799"/>
        <v>0</v>
      </c>
      <c r="V700" s="91">
        <f t="shared" si="800"/>
        <v>8386.4942970000011</v>
      </c>
      <c r="W700" s="92">
        <f t="shared" si="801"/>
        <v>8386.4942970000011</v>
      </c>
      <c r="X700" s="90">
        <f t="shared" si="802"/>
        <v>0</v>
      </c>
      <c r="Y700" s="91">
        <f t="shared" si="803"/>
        <v>74402.195703000005</v>
      </c>
      <c r="Z700" s="92">
        <f t="shared" si="804"/>
        <v>74402.195703000005</v>
      </c>
      <c r="AA700" s="90">
        <f t="shared" si="805"/>
        <v>0</v>
      </c>
      <c r="AB700" s="91">
        <f t="shared" si="806"/>
        <v>238385.93</v>
      </c>
      <c r="AC700" s="92">
        <f t="shared" si="807"/>
        <v>238385.93</v>
      </c>
      <c r="AD700" s="90">
        <f t="shared" si="808"/>
        <v>0</v>
      </c>
      <c r="AE700" s="91">
        <f t="shared" si="809"/>
        <v>24148.494708999999</v>
      </c>
      <c r="AF700" s="92">
        <f t="shared" si="810"/>
        <v>24148.494708999999</v>
      </c>
      <c r="AG700" s="90">
        <f t="shared" si="811"/>
        <v>0</v>
      </c>
      <c r="AH700" s="91">
        <f t="shared" si="812"/>
        <v>214237.435291</v>
      </c>
      <c r="AI700" s="91">
        <f t="shared" si="813"/>
        <v>214237.435291</v>
      </c>
      <c r="AJ700" s="7" t="s">
        <v>52</v>
      </c>
    </row>
    <row r="701" spans="1:36" outlineLevel="3" x14ac:dyDescent="0.25">
      <c r="A701" s="102" t="s">
        <v>150</v>
      </c>
      <c r="B701" s="10">
        <v>157721.63</v>
      </c>
      <c r="C701" s="10">
        <v>74652.929999999993</v>
      </c>
      <c r="D701" s="10">
        <v>78361.759999999995</v>
      </c>
      <c r="N701" s="10">
        <f t="shared" si="794"/>
        <v>78361.759999999995</v>
      </c>
      <c r="O701" s="10">
        <f t="shared" si="795"/>
        <v>310736.32</v>
      </c>
      <c r="P701" s="129"/>
      <c r="Q701" s="130">
        <v>0.1013</v>
      </c>
      <c r="R701" s="90">
        <f t="shared" si="796"/>
        <v>0</v>
      </c>
      <c r="S701" s="91">
        <f t="shared" si="797"/>
        <v>78361.759999999995</v>
      </c>
      <c r="T701" s="92">
        <f t="shared" si="798"/>
        <v>78361.759999999995</v>
      </c>
      <c r="U701" s="90">
        <f t="shared" si="799"/>
        <v>0</v>
      </c>
      <c r="V701" s="91">
        <f t="shared" si="800"/>
        <v>7938.0462879999995</v>
      </c>
      <c r="W701" s="92">
        <f t="shared" si="801"/>
        <v>7938.0462879999995</v>
      </c>
      <c r="X701" s="90">
        <f t="shared" si="802"/>
        <v>0</v>
      </c>
      <c r="Y701" s="91">
        <f t="shared" si="803"/>
        <v>70423.713711999997</v>
      </c>
      <c r="Z701" s="92">
        <f t="shared" si="804"/>
        <v>70423.713711999997</v>
      </c>
      <c r="AA701" s="90">
        <f t="shared" si="805"/>
        <v>0</v>
      </c>
      <c r="AB701" s="91">
        <f t="shared" si="806"/>
        <v>310736.32</v>
      </c>
      <c r="AC701" s="92">
        <f t="shared" si="807"/>
        <v>310736.32</v>
      </c>
      <c r="AD701" s="90">
        <f t="shared" si="808"/>
        <v>0</v>
      </c>
      <c r="AE701" s="91">
        <f t="shared" si="809"/>
        <v>31477.589216</v>
      </c>
      <c r="AF701" s="92">
        <f t="shared" si="810"/>
        <v>31477.589216</v>
      </c>
      <c r="AG701" s="90">
        <f t="shared" si="811"/>
        <v>0</v>
      </c>
      <c r="AH701" s="91">
        <f t="shared" si="812"/>
        <v>279258.73078400001</v>
      </c>
      <c r="AI701" s="91">
        <f t="shared" si="813"/>
        <v>279258.73078400001</v>
      </c>
      <c r="AJ701" s="7" t="s">
        <v>52</v>
      </c>
    </row>
    <row r="702" spans="1:36" outlineLevel="3" x14ac:dyDescent="0.25">
      <c r="A702" s="102" t="s">
        <v>150</v>
      </c>
      <c r="B702" s="10">
        <v>9335.5</v>
      </c>
      <c r="C702" s="10">
        <v>10138.61</v>
      </c>
      <c r="D702" s="10">
        <v>17255.099999999999</v>
      </c>
      <c r="N702" s="10">
        <f t="shared" si="794"/>
        <v>17255.099999999999</v>
      </c>
      <c r="O702" s="10">
        <f t="shared" si="795"/>
        <v>36729.21</v>
      </c>
      <c r="P702" s="129"/>
      <c r="Q702" s="130">
        <v>0.1013</v>
      </c>
      <c r="R702" s="90">
        <f t="shared" si="796"/>
        <v>0</v>
      </c>
      <c r="S702" s="91">
        <f t="shared" si="797"/>
        <v>17255.099999999999</v>
      </c>
      <c r="T702" s="92">
        <f t="shared" si="798"/>
        <v>17255.099999999999</v>
      </c>
      <c r="U702" s="90">
        <f t="shared" si="799"/>
        <v>0</v>
      </c>
      <c r="V702" s="91">
        <f t="shared" si="800"/>
        <v>1747.9416299999998</v>
      </c>
      <c r="W702" s="92">
        <f t="shared" si="801"/>
        <v>1747.9416299999998</v>
      </c>
      <c r="X702" s="90">
        <f t="shared" si="802"/>
        <v>0</v>
      </c>
      <c r="Y702" s="91">
        <f t="shared" si="803"/>
        <v>15507.158369999999</v>
      </c>
      <c r="Z702" s="92">
        <f t="shared" si="804"/>
        <v>15507.158369999999</v>
      </c>
      <c r="AA702" s="90">
        <f t="shared" si="805"/>
        <v>0</v>
      </c>
      <c r="AB702" s="91">
        <f t="shared" si="806"/>
        <v>36729.21</v>
      </c>
      <c r="AC702" s="92">
        <f t="shared" si="807"/>
        <v>36729.21</v>
      </c>
      <c r="AD702" s="90">
        <f t="shared" si="808"/>
        <v>0</v>
      </c>
      <c r="AE702" s="91">
        <f t="shared" si="809"/>
        <v>3720.6689729999998</v>
      </c>
      <c r="AF702" s="92">
        <f t="shared" si="810"/>
        <v>3720.6689729999998</v>
      </c>
      <c r="AG702" s="90">
        <f t="shared" si="811"/>
        <v>0</v>
      </c>
      <c r="AH702" s="91">
        <f t="shared" si="812"/>
        <v>33008.541026999999</v>
      </c>
      <c r="AI702" s="91">
        <f t="shared" si="813"/>
        <v>33008.541026999999</v>
      </c>
      <c r="AJ702" s="7" t="s">
        <v>52</v>
      </c>
    </row>
    <row r="703" spans="1:36" outlineLevel="3" x14ac:dyDescent="0.25">
      <c r="A703" s="102" t="s">
        <v>150</v>
      </c>
      <c r="B703" s="10">
        <v>47066.12</v>
      </c>
      <c r="C703" s="10">
        <v>60321.53</v>
      </c>
      <c r="D703" s="10">
        <v>55101.14</v>
      </c>
      <c r="N703" s="10">
        <f t="shared" si="794"/>
        <v>55101.14</v>
      </c>
      <c r="O703" s="10">
        <f t="shared" si="795"/>
        <v>162488.78999999998</v>
      </c>
      <c r="P703" s="129"/>
      <c r="Q703" s="130">
        <v>0.1013</v>
      </c>
      <c r="R703" s="90">
        <f t="shared" si="796"/>
        <v>0</v>
      </c>
      <c r="S703" s="91">
        <f t="shared" si="797"/>
        <v>55101.14</v>
      </c>
      <c r="T703" s="92">
        <f t="shared" si="798"/>
        <v>55101.14</v>
      </c>
      <c r="U703" s="90">
        <f t="shared" si="799"/>
        <v>0</v>
      </c>
      <c r="V703" s="91">
        <f t="shared" si="800"/>
        <v>5581.7454820000003</v>
      </c>
      <c r="W703" s="92">
        <f t="shared" si="801"/>
        <v>5581.7454820000003</v>
      </c>
      <c r="X703" s="90">
        <f t="shared" si="802"/>
        <v>0</v>
      </c>
      <c r="Y703" s="91">
        <f t="shared" si="803"/>
        <v>49519.394518000001</v>
      </c>
      <c r="Z703" s="92">
        <f t="shared" si="804"/>
        <v>49519.394518000001</v>
      </c>
      <c r="AA703" s="90">
        <f t="shared" si="805"/>
        <v>0</v>
      </c>
      <c r="AB703" s="91">
        <f t="shared" si="806"/>
        <v>162488.78999999998</v>
      </c>
      <c r="AC703" s="92">
        <f t="shared" si="807"/>
        <v>162488.78999999998</v>
      </c>
      <c r="AD703" s="90">
        <f t="shared" si="808"/>
        <v>0</v>
      </c>
      <c r="AE703" s="91">
        <f t="shared" si="809"/>
        <v>16460.114426999997</v>
      </c>
      <c r="AF703" s="92">
        <f t="shared" si="810"/>
        <v>16460.114426999997</v>
      </c>
      <c r="AG703" s="90">
        <f t="shared" si="811"/>
        <v>0</v>
      </c>
      <c r="AH703" s="91">
        <f t="shared" si="812"/>
        <v>146028.67557299999</v>
      </c>
      <c r="AI703" s="91">
        <f t="shared" si="813"/>
        <v>146028.67557299999</v>
      </c>
      <c r="AJ703" s="7" t="s">
        <v>52</v>
      </c>
    </row>
    <row r="704" spans="1:36" outlineLevel="3" x14ac:dyDescent="0.25">
      <c r="A704" s="102" t="s">
        <v>150</v>
      </c>
      <c r="D704" s="10">
        <v>86</v>
      </c>
      <c r="N704" s="10">
        <f t="shared" si="794"/>
        <v>86</v>
      </c>
      <c r="O704" s="10">
        <f t="shared" si="795"/>
        <v>86</v>
      </c>
      <c r="P704" s="129"/>
      <c r="Q704" s="130">
        <v>0.1013</v>
      </c>
      <c r="R704" s="90">
        <f t="shared" si="796"/>
        <v>0</v>
      </c>
      <c r="S704" s="91">
        <f t="shared" si="797"/>
        <v>86</v>
      </c>
      <c r="T704" s="92">
        <f t="shared" si="798"/>
        <v>86</v>
      </c>
      <c r="U704" s="90">
        <f t="shared" si="799"/>
        <v>0</v>
      </c>
      <c r="V704" s="91">
        <f t="shared" si="800"/>
        <v>8.7118000000000002</v>
      </c>
      <c r="W704" s="92">
        <f t="shared" si="801"/>
        <v>8.7118000000000002</v>
      </c>
      <c r="X704" s="90">
        <f t="shared" si="802"/>
        <v>0</v>
      </c>
      <c r="Y704" s="91">
        <f t="shared" si="803"/>
        <v>77.288200000000003</v>
      </c>
      <c r="Z704" s="92">
        <f t="shared" si="804"/>
        <v>77.288200000000003</v>
      </c>
      <c r="AA704" s="90">
        <f t="shared" si="805"/>
        <v>0</v>
      </c>
      <c r="AB704" s="91">
        <f t="shared" si="806"/>
        <v>86</v>
      </c>
      <c r="AC704" s="92">
        <f t="shared" si="807"/>
        <v>86</v>
      </c>
      <c r="AD704" s="90">
        <f t="shared" si="808"/>
        <v>0</v>
      </c>
      <c r="AE704" s="91">
        <f t="shared" si="809"/>
        <v>8.7118000000000002</v>
      </c>
      <c r="AF704" s="92">
        <f t="shared" si="810"/>
        <v>8.7118000000000002</v>
      </c>
      <c r="AG704" s="90">
        <f t="shared" si="811"/>
        <v>0</v>
      </c>
      <c r="AH704" s="91">
        <f t="shared" si="812"/>
        <v>77.288200000000003</v>
      </c>
      <c r="AI704" s="91">
        <f t="shared" si="813"/>
        <v>77.288200000000003</v>
      </c>
      <c r="AJ704" s="7" t="s">
        <v>52</v>
      </c>
    </row>
    <row r="705" spans="1:36" outlineLevel="3" x14ac:dyDescent="0.25">
      <c r="A705" s="102" t="s">
        <v>150</v>
      </c>
      <c r="B705" s="10">
        <v>148582.03</v>
      </c>
      <c r="C705" s="10">
        <v>120872.88</v>
      </c>
      <c r="D705" s="10">
        <v>148813.32</v>
      </c>
      <c r="N705" s="10">
        <f t="shared" si="794"/>
        <v>148813.32</v>
      </c>
      <c r="O705" s="10">
        <f t="shared" si="795"/>
        <v>418268.23000000004</v>
      </c>
      <c r="P705" s="129"/>
      <c r="Q705" s="130">
        <v>0.1013</v>
      </c>
      <c r="R705" s="90">
        <f t="shared" si="796"/>
        <v>0</v>
      </c>
      <c r="S705" s="91">
        <f t="shared" si="797"/>
        <v>148813.32</v>
      </c>
      <c r="T705" s="92">
        <f t="shared" si="798"/>
        <v>148813.32</v>
      </c>
      <c r="U705" s="90">
        <f t="shared" si="799"/>
        <v>0</v>
      </c>
      <c r="V705" s="91">
        <f t="shared" si="800"/>
        <v>15074.789316</v>
      </c>
      <c r="W705" s="92">
        <f t="shared" si="801"/>
        <v>15074.789316</v>
      </c>
      <c r="X705" s="90">
        <f t="shared" si="802"/>
        <v>0</v>
      </c>
      <c r="Y705" s="91">
        <f t="shared" si="803"/>
        <v>133738.530684</v>
      </c>
      <c r="Z705" s="92">
        <f t="shared" si="804"/>
        <v>133738.530684</v>
      </c>
      <c r="AA705" s="90">
        <f t="shared" si="805"/>
        <v>0</v>
      </c>
      <c r="AB705" s="91">
        <f t="shared" si="806"/>
        <v>418268.23000000004</v>
      </c>
      <c r="AC705" s="92">
        <f t="shared" si="807"/>
        <v>418268.23000000004</v>
      </c>
      <c r="AD705" s="90">
        <f t="shared" si="808"/>
        <v>0</v>
      </c>
      <c r="AE705" s="91">
        <f t="shared" si="809"/>
        <v>42370.571699000007</v>
      </c>
      <c r="AF705" s="92">
        <f t="shared" si="810"/>
        <v>42370.571699000007</v>
      </c>
      <c r="AG705" s="90">
        <f t="shared" si="811"/>
        <v>0</v>
      </c>
      <c r="AH705" s="91">
        <f t="shared" si="812"/>
        <v>375897.65830100002</v>
      </c>
      <c r="AI705" s="91">
        <f t="shared" si="813"/>
        <v>375897.65830100002</v>
      </c>
      <c r="AJ705" s="7" t="s">
        <v>52</v>
      </c>
    </row>
    <row r="706" spans="1:36" outlineLevel="3" x14ac:dyDescent="0.25">
      <c r="A706" s="102" t="s">
        <v>150</v>
      </c>
      <c r="C706" s="10">
        <v>7</v>
      </c>
      <c r="N706" s="10">
        <f t="shared" si="794"/>
        <v>0</v>
      </c>
      <c r="O706" s="10">
        <f t="shared" si="795"/>
        <v>7</v>
      </c>
      <c r="P706" s="129"/>
      <c r="Q706" s="130">
        <v>0.1013</v>
      </c>
      <c r="R706" s="90">
        <f t="shared" si="796"/>
        <v>0</v>
      </c>
      <c r="S706" s="91">
        <f t="shared" si="797"/>
        <v>0</v>
      </c>
      <c r="T706" s="92">
        <f t="shared" si="798"/>
        <v>0</v>
      </c>
      <c r="U706" s="90">
        <f t="shared" si="799"/>
        <v>0</v>
      </c>
      <c r="V706" s="91">
        <f t="shared" si="800"/>
        <v>0</v>
      </c>
      <c r="W706" s="92">
        <f t="shared" si="801"/>
        <v>0</v>
      </c>
      <c r="X706" s="90">
        <f t="shared" si="802"/>
        <v>0</v>
      </c>
      <c r="Y706" s="91">
        <f t="shared" si="803"/>
        <v>0</v>
      </c>
      <c r="Z706" s="92">
        <f t="shared" si="804"/>
        <v>0</v>
      </c>
      <c r="AA706" s="90">
        <f t="shared" si="805"/>
        <v>0</v>
      </c>
      <c r="AB706" s="91">
        <f t="shared" si="806"/>
        <v>7</v>
      </c>
      <c r="AC706" s="92">
        <f t="shared" si="807"/>
        <v>7</v>
      </c>
      <c r="AD706" s="90">
        <f t="shared" si="808"/>
        <v>0</v>
      </c>
      <c r="AE706" s="91">
        <f t="shared" si="809"/>
        <v>0.70910000000000006</v>
      </c>
      <c r="AF706" s="92">
        <f t="shared" si="810"/>
        <v>0.70910000000000006</v>
      </c>
      <c r="AG706" s="90">
        <f t="shared" si="811"/>
        <v>0</v>
      </c>
      <c r="AH706" s="91">
        <f t="shared" si="812"/>
        <v>6.2908999999999997</v>
      </c>
      <c r="AI706" s="91">
        <f t="shared" si="813"/>
        <v>6.2908999999999997</v>
      </c>
      <c r="AJ706" s="7" t="s">
        <v>52</v>
      </c>
    </row>
    <row r="707" spans="1:36" outlineLevel="3" x14ac:dyDescent="0.25">
      <c r="A707" s="102" t="s">
        <v>150</v>
      </c>
      <c r="C707" s="10">
        <v>1282</v>
      </c>
      <c r="D707" s="10">
        <v>269.5</v>
      </c>
      <c r="N707" s="10">
        <f t="shared" si="794"/>
        <v>269.5</v>
      </c>
      <c r="O707" s="10">
        <f t="shared" si="795"/>
        <v>1551.5</v>
      </c>
      <c r="P707" s="129"/>
      <c r="Q707" s="130">
        <v>0.1013</v>
      </c>
      <c r="R707" s="90">
        <f t="shared" si="796"/>
        <v>0</v>
      </c>
      <c r="S707" s="91">
        <f t="shared" si="797"/>
        <v>269.5</v>
      </c>
      <c r="T707" s="92">
        <f t="shared" si="798"/>
        <v>269.5</v>
      </c>
      <c r="U707" s="90">
        <f t="shared" si="799"/>
        <v>0</v>
      </c>
      <c r="V707" s="91">
        <f t="shared" si="800"/>
        <v>27.300350000000002</v>
      </c>
      <c r="W707" s="92">
        <f t="shared" si="801"/>
        <v>27.300350000000002</v>
      </c>
      <c r="X707" s="90">
        <f t="shared" si="802"/>
        <v>0</v>
      </c>
      <c r="Y707" s="91">
        <f t="shared" si="803"/>
        <v>242.19964999999999</v>
      </c>
      <c r="Z707" s="92">
        <f t="shared" si="804"/>
        <v>242.19964999999999</v>
      </c>
      <c r="AA707" s="90">
        <f t="shared" si="805"/>
        <v>0</v>
      </c>
      <c r="AB707" s="91">
        <f t="shared" si="806"/>
        <v>1551.5</v>
      </c>
      <c r="AC707" s="92">
        <f t="shared" si="807"/>
        <v>1551.5</v>
      </c>
      <c r="AD707" s="90">
        <f t="shared" si="808"/>
        <v>0</v>
      </c>
      <c r="AE707" s="91">
        <f t="shared" si="809"/>
        <v>157.16695000000001</v>
      </c>
      <c r="AF707" s="92">
        <f t="shared" si="810"/>
        <v>157.16695000000001</v>
      </c>
      <c r="AG707" s="90">
        <f t="shared" si="811"/>
        <v>0</v>
      </c>
      <c r="AH707" s="91">
        <f t="shared" si="812"/>
        <v>1394.33305</v>
      </c>
      <c r="AI707" s="91">
        <f t="shared" si="813"/>
        <v>1394.33305</v>
      </c>
      <c r="AJ707" s="7" t="s">
        <v>52</v>
      </c>
    </row>
    <row r="708" spans="1:36" outlineLevel="3" x14ac:dyDescent="0.25">
      <c r="A708" s="102" t="s">
        <v>150</v>
      </c>
      <c r="B708" s="10">
        <v>-605</v>
      </c>
      <c r="C708" s="10">
        <v>679</v>
      </c>
      <c r="D708" s="10">
        <v>-423</v>
      </c>
      <c r="N708" s="10">
        <f t="shared" si="794"/>
        <v>-423</v>
      </c>
      <c r="O708" s="10">
        <f t="shared" si="795"/>
        <v>-349</v>
      </c>
      <c r="P708" s="129"/>
      <c r="Q708" s="130">
        <v>0.1013</v>
      </c>
      <c r="R708" s="90">
        <f t="shared" si="796"/>
        <v>0</v>
      </c>
      <c r="S708" s="91">
        <f t="shared" si="797"/>
        <v>-423</v>
      </c>
      <c r="T708" s="92">
        <f t="shared" si="798"/>
        <v>-423</v>
      </c>
      <c r="U708" s="90">
        <f t="shared" si="799"/>
        <v>0</v>
      </c>
      <c r="V708" s="91">
        <f t="shared" si="800"/>
        <v>-42.849899999999998</v>
      </c>
      <c r="W708" s="92">
        <f t="shared" si="801"/>
        <v>-42.849899999999998</v>
      </c>
      <c r="X708" s="90">
        <f t="shared" si="802"/>
        <v>0</v>
      </c>
      <c r="Y708" s="91">
        <f t="shared" si="803"/>
        <v>-380.15010000000001</v>
      </c>
      <c r="Z708" s="92">
        <f t="shared" si="804"/>
        <v>-380.15010000000001</v>
      </c>
      <c r="AA708" s="90">
        <f t="shared" si="805"/>
        <v>0</v>
      </c>
      <c r="AB708" s="91">
        <f t="shared" si="806"/>
        <v>-349</v>
      </c>
      <c r="AC708" s="92">
        <f t="shared" si="807"/>
        <v>-349</v>
      </c>
      <c r="AD708" s="90">
        <f t="shared" si="808"/>
        <v>0</v>
      </c>
      <c r="AE708" s="91">
        <f t="shared" si="809"/>
        <v>-35.353700000000003</v>
      </c>
      <c r="AF708" s="92">
        <f t="shared" si="810"/>
        <v>-35.353700000000003</v>
      </c>
      <c r="AG708" s="90">
        <f t="shared" si="811"/>
        <v>0</v>
      </c>
      <c r="AH708" s="91">
        <f t="shared" si="812"/>
        <v>-313.6463</v>
      </c>
      <c r="AI708" s="91">
        <f t="shared" si="813"/>
        <v>-313.6463</v>
      </c>
      <c r="AJ708" s="7" t="s">
        <v>52</v>
      </c>
    </row>
    <row r="709" spans="1:36" outlineLevel="3" x14ac:dyDescent="0.25">
      <c r="A709" s="102" t="s">
        <v>150</v>
      </c>
      <c r="B709" s="10">
        <v>-6096.5</v>
      </c>
      <c r="C709" s="10">
        <v>4236</v>
      </c>
      <c r="D709" s="10">
        <v>4104</v>
      </c>
      <c r="N709" s="10">
        <f t="shared" si="794"/>
        <v>4104</v>
      </c>
      <c r="O709" s="10">
        <f t="shared" si="795"/>
        <v>2243.5</v>
      </c>
      <c r="P709" s="129"/>
      <c r="Q709" s="130">
        <v>0.1013</v>
      </c>
      <c r="R709" s="90">
        <f t="shared" si="796"/>
        <v>0</v>
      </c>
      <c r="S709" s="91">
        <f t="shared" si="797"/>
        <v>4104</v>
      </c>
      <c r="T709" s="92">
        <f t="shared" si="798"/>
        <v>4104</v>
      </c>
      <c r="U709" s="90">
        <f t="shared" si="799"/>
        <v>0</v>
      </c>
      <c r="V709" s="91">
        <f t="shared" si="800"/>
        <v>415.73520000000002</v>
      </c>
      <c r="W709" s="92">
        <f t="shared" si="801"/>
        <v>415.73520000000002</v>
      </c>
      <c r="X709" s="90">
        <f t="shared" si="802"/>
        <v>0</v>
      </c>
      <c r="Y709" s="91">
        <f t="shared" si="803"/>
        <v>3688.2647999999999</v>
      </c>
      <c r="Z709" s="92">
        <f t="shared" si="804"/>
        <v>3688.2647999999999</v>
      </c>
      <c r="AA709" s="90">
        <f t="shared" si="805"/>
        <v>0</v>
      </c>
      <c r="AB709" s="91">
        <f t="shared" si="806"/>
        <v>2243.5</v>
      </c>
      <c r="AC709" s="92">
        <f t="shared" si="807"/>
        <v>2243.5</v>
      </c>
      <c r="AD709" s="90">
        <f t="shared" si="808"/>
        <v>0</v>
      </c>
      <c r="AE709" s="91">
        <f t="shared" si="809"/>
        <v>227.26655</v>
      </c>
      <c r="AF709" s="92">
        <f t="shared" si="810"/>
        <v>227.26655</v>
      </c>
      <c r="AG709" s="90">
        <f t="shared" si="811"/>
        <v>0</v>
      </c>
      <c r="AH709" s="91">
        <f t="shared" si="812"/>
        <v>2016.2334499999999</v>
      </c>
      <c r="AI709" s="91">
        <f t="shared" si="813"/>
        <v>2016.2334499999999</v>
      </c>
      <c r="AJ709" s="7" t="s">
        <v>52</v>
      </c>
    </row>
    <row r="710" spans="1:36" outlineLevel="3" x14ac:dyDescent="0.25">
      <c r="A710" s="102" t="s">
        <v>150</v>
      </c>
      <c r="B710" s="10">
        <v>-62.56</v>
      </c>
      <c r="N710" s="10">
        <f t="shared" si="794"/>
        <v>0</v>
      </c>
      <c r="O710" s="10">
        <f t="shared" si="795"/>
        <v>-62.56</v>
      </c>
      <c r="P710" s="129"/>
      <c r="Q710" s="130">
        <v>0.1013</v>
      </c>
      <c r="R710" s="90">
        <f t="shared" si="796"/>
        <v>0</v>
      </c>
      <c r="S710" s="91">
        <f t="shared" si="797"/>
        <v>0</v>
      </c>
      <c r="T710" s="92">
        <f t="shared" si="798"/>
        <v>0</v>
      </c>
      <c r="U710" s="90">
        <f t="shared" si="799"/>
        <v>0</v>
      </c>
      <c r="V710" s="91">
        <f t="shared" si="800"/>
        <v>0</v>
      </c>
      <c r="W710" s="92">
        <f t="shared" si="801"/>
        <v>0</v>
      </c>
      <c r="X710" s="90">
        <f t="shared" si="802"/>
        <v>0</v>
      </c>
      <c r="Y710" s="91">
        <f t="shared" si="803"/>
        <v>0</v>
      </c>
      <c r="Z710" s="92">
        <f t="shared" si="804"/>
        <v>0</v>
      </c>
      <c r="AA710" s="90">
        <f t="shared" si="805"/>
        <v>0</v>
      </c>
      <c r="AB710" s="91">
        <f t="shared" si="806"/>
        <v>-62.56</v>
      </c>
      <c r="AC710" s="92">
        <f t="shared" si="807"/>
        <v>-62.56</v>
      </c>
      <c r="AD710" s="90">
        <f t="shared" si="808"/>
        <v>0</v>
      </c>
      <c r="AE710" s="91">
        <f t="shared" si="809"/>
        <v>-6.3373280000000003</v>
      </c>
      <c r="AF710" s="92">
        <f t="shared" si="810"/>
        <v>-6.3373280000000003</v>
      </c>
      <c r="AG710" s="90">
        <f t="shared" si="811"/>
        <v>0</v>
      </c>
      <c r="AH710" s="91">
        <f t="shared" si="812"/>
        <v>-56.222672000000003</v>
      </c>
      <c r="AI710" s="91">
        <f t="shared" si="813"/>
        <v>-56.222672000000003</v>
      </c>
      <c r="AJ710" s="7" t="s">
        <v>52</v>
      </c>
    </row>
    <row r="711" spans="1:36" outlineLevel="3" x14ac:dyDescent="0.25">
      <c r="A711" s="102" t="s">
        <v>150</v>
      </c>
      <c r="B711" s="10">
        <v>11.28</v>
      </c>
      <c r="C711" s="10">
        <v>390</v>
      </c>
      <c r="D711" s="10">
        <v>871.95</v>
      </c>
      <c r="N711" s="10">
        <f t="shared" si="794"/>
        <v>871.95</v>
      </c>
      <c r="O711" s="10">
        <f t="shared" si="795"/>
        <v>1273.23</v>
      </c>
      <c r="P711" s="129"/>
      <c r="Q711" s="130">
        <v>0.1013</v>
      </c>
      <c r="R711" s="90">
        <f t="shared" si="796"/>
        <v>0</v>
      </c>
      <c r="S711" s="91">
        <f t="shared" si="797"/>
        <v>871.95</v>
      </c>
      <c r="T711" s="92">
        <f t="shared" si="798"/>
        <v>871.95</v>
      </c>
      <c r="U711" s="90">
        <f t="shared" si="799"/>
        <v>0</v>
      </c>
      <c r="V711" s="91">
        <f t="shared" si="800"/>
        <v>88.328535000000002</v>
      </c>
      <c r="W711" s="92">
        <f t="shared" si="801"/>
        <v>88.328535000000002</v>
      </c>
      <c r="X711" s="90">
        <f t="shared" si="802"/>
        <v>0</v>
      </c>
      <c r="Y711" s="91">
        <f t="shared" si="803"/>
        <v>783.62146500000006</v>
      </c>
      <c r="Z711" s="92">
        <f t="shared" si="804"/>
        <v>783.62146500000006</v>
      </c>
      <c r="AA711" s="90">
        <f t="shared" si="805"/>
        <v>0</v>
      </c>
      <c r="AB711" s="91">
        <f t="shared" si="806"/>
        <v>1273.23</v>
      </c>
      <c r="AC711" s="92">
        <f t="shared" si="807"/>
        <v>1273.23</v>
      </c>
      <c r="AD711" s="90">
        <f t="shared" si="808"/>
        <v>0</v>
      </c>
      <c r="AE711" s="91">
        <f t="shared" si="809"/>
        <v>128.97819899999999</v>
      </c>
      <c r="AF711" s="92">
        <f t="shared" si="810"/>
        <v>128.97819899999999</v>
      </c>
      <c r="AG711" s="90">
        <f t="shared" si="811"/>
        <v>0</v>
      </c>
      <c r="AH711" s="91">
        <f t="shared" si="812"/>
        <v>1144.2518010000001</v>
      </c>
      <c r="AI711" s="91">
        <f t="shared" si="813"/>
        <v>1144.2518010000001</v>
      </c>
      <c r="AJ711" s="7" t="s">
        <v>52</v>
      </c>
    </row>
    <row r="712" spans="1:36" outlineLevel="3" x14ac:dyDescent="0.25">
      <c r="A712" s="102" t="s">
        <v>150</v>
      </c>
      <c r="B712" s="10">
        <v>202.5</v>
      </c>
      <c r="C712" s="10">
        <v>0</v>
      </c>
      <c r="N712" s="10">
        <f t="shared" si="794"/>
        <v>0</v>
      </c>
      <c r="O712" s="10">
        <f t="shared" si="795"/>
        <v>202.5</v>
      </c>
      <c r="P712" s="129"/>
      <c r="Q712" s="130">
        <v>0.1013</v>
      </c>
      <c r="R712" s="90">
        <f t="shared" si="796"/>
        <v>0</v>
      </c>
      <c r="S712" s="91">
        <f t="shared" si="797"/>
        <v>0</v>
      </c>
      <c r="T712" s="92">
        <f t="shared" si="798"/>
        <v>0</v>
      </c>
      <c r="U712" s="90">
        <f t="shared" si="799"/>
        <v>0</v>
      </c>
      <c r="V712" s="91">
        <f t="shared" si="800"/>
        <v>0</v>
      </c>
      <c r="W712" s="92">
        <f t="shared" si="801"/>
        <v>0</v>
      </c>
      <c r="X712" s="90">
        <f t="shared" si="802"/>
        <v>0</v>
      </c>
      <c r="Y712" s="91">
        <f t="shared" si="803"/>
        <v>0</v>
      </c>
      <c r="Z712" s="92">
        <f t="shared" si="804"/>
        <v>0</v>
      </c>
      <c r="AA712" s="90">
        <f t="shared" si="805"/>
        <v>0</v>
      </c>
      <c r="AB712" s="91">
        <f t="shared" si="806"/>
        <v>202.5</v>
      </c>
      <c r="AC712" s="92">
        <f t="shared" si="807"/>
        <v>202.5</v>
      </c>
      <c r="AD712" s="90">
        <f t="shared" si="808"/>
        <v>0</v>
      </c>
      <c r="AE712" s="91">
        <f t="shared" si="809"/>
        <v>20.513249999999999</v>
      </c>
      <c r="AF712" s="92">
        <f t="shared" si="810"/>
        <v>20.513249999999999</v>
      </c>
      <c r="AG712" s="90">
        <f t="shared" si="811"/>
        <v>0</v>
      </c>
      <c r="AH712" s="91">
        <f t="shared" si="812"/>
        <v>181.98675</v>
      </c>
      <c r="AI712" s="91">
        <f t="shared" si="813"/>
        <v>181.98675</v>
      </c>
      <c r="AJ712" s="7" t="s">
        <v>52</v>
      </c>
    </row>
    <row r="713" spans="1:36" outlineLevel="3" x14ac:dyDescent="0.25">
      <c r="A713" s="102" t="s">
        <v>150</v>
      </c>
      <c r="B713" s="10">
        <v>22726.5</v>
      </c>
      <c r="C713" s="10">
        <v>12023.5</v>
      </c>
      <c r="D713" s="10">
        <v>16958</v>
      </c>
      <c r="N713" s="10">
        <f t="shared" si="794"/>
        <v>16958</v>
      </c>
      <c r="O713" s="10">
        <f t="shared" si="795"/>
        <v>51708</v>
      </c>
      <c r="P713" s="129"/>
      <c r="Q713" s="130">
        <v>0.1013</v>
      </c>
      <c r="R713" s="90">
        <f t="shared" si="796"/>
        <v>0</v>
      </c>
      <c r="S713" s="91">
        <f t="shared" si="797"/>
        <v>16958</v>
      </c>
      <c r="T713" s="92">
        <f t="shared" si="798"/>
        <v>16958</v>
      </c>
      <c r="U713" s="90">
        <f t="shared" si="799"/>
        <v>0</v>
      </c>
      <c r="V713" s="91">
        <f t="shared" si="800"/>
        <v>1717.8453999999999</v>
      </c>
      <c r="W713" s="92">
        <f t="shared" si="801"/>
        <v>1717.8453999999999</v>
      </c>
      <c r="X713" s="90">
        <f t="shared" si="802"/>
        <v>0</v>
      </c>
      <c r="Y713" s="91">
        <f t="shared" si="803"/>
        <v>15240.1546</v>
      </c>
      <c r="Z713" s="92">
        <f t="shared" si="804"/>
        <v>15240.1546</v>
      </c>
      <c r="AA713" s="90">
        <f t="shared" si="805"/>
        <v>0</v>
      </c>
      <c r="AB713" s="91">
        <f t="shared" si="806"/>
        <v>51708</v>
      </c>
      <c r="AC713" s="92">
        <f t="shared" si="807"/>
        <v>51708</v>
      </c>
      <c r="AD713" s="90">
        <f t="shared" si="808"/>
        <v>0</v>
      </c>
      <c r="AE713" s="91">
        <f t="shared" si="809"/>
        <v>5238.0204000000003</v>
      </c>
      <c r="AF713" s="92">
        <f t="shared" si="810"/>
        <v>5238.0204000000003</v>
      </c>
      <c r="AG713" s="90">
        <f t="shared" si="811"/>
        <v>0</v>
      </c>
      <c r="AH713" s="91">
        <f t="shared" si="812"/>
        <v>46469.979599999999</v>
      </c>
      <c r="AI713" s="91">
        <f t="shared" si="813"/>
        <v>46469.979599999999</v>
      </c>
      <c r="AJ713" s="7" t="s">
        <v>52</v>
      </c>
    </row>
    <row r="714" spans="1:36" outlineLevel="3" x14ac:dyDescent="0.25">
      <c r="A714" s="102" t="s">
        <v>150</v>
      </c>
      <c r="C714" s="10">
        <v>1616.94</v>
      </c>
      <c r="D714" s="10">
        <v>6991.86</v>
      </c>
      <c r="N714" s="10">
        <f t="shared" si="794"/>
        <v>6991.86</v>
      </c>
      <c r="O714" s="10">
        <f t="shared" si="795"/>
        <v>8608.7999999999993</v>
      </c>
      <c r="P714" s="129"/>
      <c r="Q714" s="130">
        <v>0.1013</v>
      </c>
      <c r="R714" s="90">
        <f t="shared" si="796"/>
        <v>0</v>
      </c>
      <c r="S714" s="91">
        <f t="shared" si="797"/>
        <v>6991.86</v>
      </c>
      <c r="T714" s="92">
        <f t="shared" si="798"/>
        <v>6991.86</v>
      </c>
      <c r="U714" s="90">
        <f t="shared" si="799"/>
        <v>0</v>
      </c>
      <c r="V714" s="91">
        <f t="shared" si="800"/>
        <v>708.27541799999995</v>
      </c>
      <c r="W714" s="92">
        <f t="shared" si="801"/>
        <v>708.27541799999995</v>
      </c>
      <c r="X714" s="90">
        <f t="shared" si="802"/>
        <v>0</v>
      </c>
      <c r="Y714" s="91">
        <f t="shared" si="803"/>
        <v>6283.5845819999995</v>
      </c>
      <c r="Z714" s="92">
        <f t="shared" si="804"/>
        <v>6283.5845819999995</v>
      </c>
      <c r="AA714" s="90">
        <f t="shared" si="805"/>
        <v>0</v>
      </c>
      <c r="AB714" s="91">
        <f t="shared" si="806"/>
        <v>8608.7999999999993</v>
      </c>
      <c r="AC714" s="92">
        <f t="shared" si="807"/>
        <v>8608.7999999999993</v>
      </c>
      <c r="AD714" s="90">
        <f t="shared" si="808"/>
        <v>0</v>
      </c>
      <c r="AE714" s="91">
        <f t="shared" si="809"/>
        <v>872.07143999999994</v>
      </c>
      <c r="AF714" s="92">
        <f t="shared" si="810"/>
        <v>872.07143999999994</v>
      </c>
      <c r="AG714" s="90">
        <f t="shared" si="811"/>
        <v>0</v>
      </c>
      <c r="AH714" s="91">
        <f t="shared" si="812"/>
        <v>7736.7285599999996</v>
      </c>
      <c r="AI714" s="91">
        <f t="shared" si="813"/>
        <v>7736.7285599999996</v>
      </c>
      <c r="AJ714" s="7" t="s">
        <v>52</v>
      </c>
    </row>
    <row r="715" spans="1:36" outlineLevel="3" x14ac:dyDescent="0.25">
      <c r="A715" s="102" t="s">
        <v>150</v>
      </c>
      <c r="B715" s="10">
        <v>874.5</v>
      </c>
      <c r="C715" s="10">
        <v>26275.5</v>
      </c>
      <c r="D715" s="10">
        <v>8120</v>
      </c>
      <c r="N715" s="10">
        <f t="shared" si="794"/>
        <v>8120</v>
      </c>
      <c r="O715" s="10">
        <f t="shared" si="795"/>
        <v>35270</v>
      </c>
      <c r="P715" s="129"/>
      <c r="Q715" s="130">
        <v>0.1013</v>
      </c>
      <c r="R715" s="90">
        <f t="shared" si="796"/>
        <v>0</v>
      </c>
      <c r="S715" s="91">
        <f t="shared" si="797"/>
        <v>8120</v>
      </c>
      <c r="T715" s="92">
        <f t="shared" si="798"/>
        <v>8120</v>
      </c>
      <c r="U715" s="90">
        <f t="shared" si="799"/>
        <v>0</v>
      </c>
      <c r="V715" s="91">
        <f t="shared" si="800"/>
        <v>822.55600000000004</v>
      </c>
      <c r="W715" s="92">
        <f t="shared" si="801"/>
        <v>822.55600000000004</v>
      </c>
      <c r="X715" s="90">
        <f t="shared" si="802"/>
        <v>0</v>
      </c>
      <c r="Y715" s="91">
        <f t="shared" si="803"/>
        <v>7297.4439999999995</v>
      </c>
      <c r="Z715" s="92">
        <f t="shared" si="804"/>
        <v>7297.4439999999995</v>
      </c>
      <c r="AA715" s="90">
        <f t="shared" si="805"/>
        <v>0</v>
      </c>
      <c r="AB715" s="91">
        <f t="shared" si="806"/>
        <v>35270</v>
      </c>
      <c r="AC715" s="92">
        <f t="shared" si="807"/>
        <v>35270</v>
      </c>
      <c r="AD715" s="90">
        <f t="shared" si="808"/>
        <v>0</v>
      </c>
      <c r="AE715" s="91">
        <f t="shared" si="809"/>
        <v>3572.8510000000001</v>
      </c>
      <c r="AF715" s="92">
        <f t="shared" si="810"/>
        <v>3572.8510000000001</v>
      </c>
      <c r="AG715" s="90">
        <f t="shared" si="811"/>
        <v>0</v>
      </c>
      <c r="AH715" s="91">
        <f t="shared" si="812"/>
        <v>31697.149000000001</v>
      </c>
      <c r="AI715" s="91">
        <f t="shared" si="813"/>
        <v>31697.149000000001</v>
      </c>
      <c r="AJ715" s="7" t="s">
        <v>52</v>
      </c>
    </row>
    <row r="716" spans="1:36" outlineLevel="3" x14ac:dyDescent="0.25">
      <c r="A716" s="102" t="s">
        <v>150</v>
      </c>
      <c r="B716" s="10">
        <v>4545</v>
      </c>
      <c r="C716" s="10">
        <v>849</v>
      </c>
      <c r="D716" s="10">
        <v>679</v>
      </c>
      <c r="N716" s="10">
        <f t="shared" si="794"/>
        <v>679</v>
      </c>
      <c r="O716" s="10">
        <f t="shared" si="795"/>
        <v>6073</v>
      </c>
      <c r="P716" s="129"/>
      <c r="Q716" s="130">
        <v>0.1013</v>
      </c>
      <c r="R716" s="90">
        <f t="shared" si="796"/>
        <v>0</v>
      </c>
      <c r="S716" s="91">
        <f t="shared" si="797"/>
        <v>679</v>
      </c>
      <c r="T716" s="92">
        <f t="shared" si="798"/>
        <v>679</v>
      </c>
      <c r="U716" s="90">
        <f t="shared" si="799"/>
        <v>0</v>
      </c>
      <c r="V716" s="91">
        <f t="shared" si="800"/>
        <v>68.782700000000006</v>
      </c>
      <c r="W716" s="92">
        <f t="shared" si="801"/>
        <v>68.782700000000006</v>
      </c>
      <c r="X716" s="90">
        <f t="shared" si="802"/>
        <v>0</v>
      </c>
      <c r="Y716" s="91">
        <f t="shared" si="803"/>
        <v>610.21730000000002</v>
      </c>
      <c r="Z716" s="92">
        <f t="shared" si="804"/>
        <v>610.21730000000002</v>
      </c>
      <c r="AA716" s="90">
        <f t="shared" si="805"/>
        <v>0</v>
      </c>
      <c r="AB716" s="91">
        <f t="shared" si="806"/>
        <v>6073</v>
      </c>
      <c r="AC716" s="92">
        <f t="shared" si="807"/>
        <v>6073</v>
      </c>
      <c r="AD716" s="90">
        <f t="shared" si="808"/>
        <v>0</v>
      </c>
      <c r="AE716" s="91">
        <f t="shared" si="809"/>
        <v>615.19489999999996</v>
      </c>
      <c r="AF716" s="92">
        <f t="shared" si="810"/>
        <v>615.19489999999996</v>
      </c>
      <c r="AG716" s="90">
        <f t="shared" si="811"/>
        <v>0</v>
      </c>
      <c r="AH716" s="91">
        <f t="shared" si="812"/>
        <v>5457.8050999999996</v>
      </c>
      <c r="AI716" s="91">
        <f t="shared" si="813"/>
        <v>5457.8050999999996</v>
      </c>
      <c r="AJ716" s="7" t="s">
        <v>52</v>
      </c>
    </row>
    <row r="717" spans="1:36" outlineLevel="3" x14ac:dyDescent="0.25">
      <c r="A717" s="102" t="s">
        <v>150</v>
      </c>
      <c r="B717" s="10">
        <v>39.21</v>
      </c>
      <c r="C717" s="10">
        <v>15.45</v>
      </c>
      <c r="N717" s="10">
        <f t="shared" si="794"/>
        <v>0</v>
      </c>
      <c r="O717" s="10">
        <f t="shared" si="795"/>
        <v>54.66</v>
      </c>
      <c r="P717" s="129"/>
      <c r="Q717" s="130">
        <v>0.1013</v>
      </c>
      <c r="R717" s="90">
        <f t="shared" si="796"/>
        <v>0</v>
      </c>
      <c r="S717" s="91">
        <f t="shared" si="797"/>
        <v>0</v>
      </c>
      <c r="T717" s="92">
        <f t="shared" si="798"/>
        <v>0</v>
      </c>
      <c r="U717" s="90">
        <f t="shared" si="799"/>
        <v>0</v>
      </c>
      <c r="V717" s="91">
        <f t="shared" si="800"/>
        <v>0</v>
      </c>
      <c r="W717" s="92">
        <f t="shared" si="801"/>
        <v>0</v>
      </c>
      <c r="X717" s="90">
        <f t="shared" si="802"/>
        <v>0</v>
      </c>
      <c r="Y717" s="91">
        <f t="shared" si="803"/>
        <v>0</v>
      </c>
      <c r="Z717" s="92">
        <f t="shared" si="804"/>
        <v>0</v>
      </c>
      <c r="AA717" s="90">
        <f t="shared" si="805"/>
        <v>0</v>
      </c>
      <c r="AB717" s="91">
        <f t="shared" si="806"/>
        <v>54.66</v>
      </c>
      <c r="AC717" s="92">
        <f t="shared" si="807"/>
        <v>54.66</v>
      </c>
      <c r="AD717" s="90">
        <f t="shared" si="808"/>
        <v>0</v>
      </c>
      <c r="AE717" s="91">
        <f t="shared" si="809"/>
        <v>5.537058</v>
      </c>
      <c r="AF717" s="92">
        <f t="shared" si="810"/>
        <v>5.537058</v>
      </c>
      <c r="AG717" s="90">
        <f t="shared" si="811"/>
        <v>0</v>
      </c>
      <c r="AH717" s="91">
        <f t="shared" si="812"/>
        <v>49.122941999999995</v>
      </c>
      <c r="AI717" s="91">
        <f t="shared" si="813"/>
        <v>49.122941999999995</v>
      </c>
      <c r="AJ717" s="7" t="s">
        <v>52</v>
      </c>
    </row>
    <row r="718" spans="1:36" outlineLevel="3" x14ac:dyDescent="0.25">
      <c r="A718" s="102" t="s">
        <v>150</v>
      </c>
      <c r="B718" s="10">
        <v>965</v>
      </c>
      <c r="C718" s="10">
        <v>-4572.5</v>
      </c>
      <c r="D718" s="10">
        <v>0</v>
      </c>
      <c r="N718" s="10">
        <f t="shared" si="794"/>
        <v>0</v>
      </c>
      <c r="O718" s="10">
        <f t="shared" si="795"/>
        <v>-3607.5</v>
      </c>
      <c r="P718" s="129"/>
      <c r="Q718" s="130">
        <v>0.1013</v>
      </c>
      <c r="R718" s="90">
        <f t="shared" si="796"/>
        <v>0</v>
      </c>
      <c r="S718" s="91">
        <f t="shared" si="797"/>
        <v>0</v>
      </c>
      <c r="T718" s="92">
        <f t="shared" si="798"/>
        <v>0</v>
      </c>
      <c r="U718" s="90">
        <f t="shared" si="799"/>
        <v>0</v>
      </c>
      <c r="V718" s="91">
        <f t="shared" si="800"/>
        <v>0</v>
      </c>
      <c r="W718" s="92">
        <f t="shared" si="801"/>
        <v>0</v>
      </c>
      <c r="X718" s="90">
        <f t="shared" si="802"/>
        <v>0</v>
      </c>
      <c r="Y718" s="91">
        <f t="shared" si="803"/>
        <v>0</v>
      </c>
      <c r="Z718" s="92">
        <f t="shared" si="804"/>
        <v>0</v>
      </c>
      <c r="AA718" s="90">
        <f t="shared" si="805"/>
        <v>0</v>
      </c>
      <c r="AB718" s="91">
        <f t="shared" si="806"/>
        <v>-3607.5</v>
      </c>
      <c r="AC718" s="92">
        <f t="shared" si="807"/>
        <v>-3607.5</v>
      </c>
      <c r="AD718" s="90">
        <f t="shared" si="808"/>
        <v>0</v>
      </c>
      <c r="AE718" s="91">
        <f t="shared" si="809"/>
        <v>-365.43975</v>
      </c>
      <c r="AF718" s="92">
        <f t="shared" si="810"/>
        <v>-365.43975</v>
      </c>
      <c r="AG718" s="90">
        <f t="shared" si="811"/>
        <v>0</v>
      </c>
      <c r="AH718" s="91">
        <f t="shared" si="812"/>
        <v>-3242.06025</v>
      </c>
      <c r="AI718" s="91">
        <f t="shared" si="813"/>
        <v>-3242.06025</v>
      </c>
      <c r="AJ718" s="7" t="s">
        <v>52</v>
      </c>
    </row>
    <row r="719" spans="1:36" outlineLevel="3" x14ac:dyDescent="0.25">
      <c r="A719" s="102" t="s">
        <v>150</v>
      </c>
      <c r="B719" s="10">
        <v>58824.3</v>
      </c>
      <c r="C719" s="10">
        <v>82408.56</v>
      </c>
      <c r="D719" s="10">
        <v>43588.28</v>
      </c>
      <c r="N719" s="10">
        <f t="shared" si="794"/>
        <v>43588.28</v>
      </c>
      <c r="O719" s="10">
        <f t="shared" si="795"/>
        <v>184821.13999999998</v>
      </c>
      <c r="P719" s="129"/>
      <c r="Q719" s="130">
        <v>0.1013</v>
      </c>
      <c r="R719" s="90">
        <f t="shared" si="796"/>
        <v>0</v>
      </c>
      <c r="S719" s="91">
        <f t="shared" si="797"/>
        <v>43588.28</v>
      </c>
      <c r="T719" s="92">
        <f t="shared" si="798"/>
        <v>43588.28</v>
      </c>
      <c r="U719" s="90">
        <f t="shared" si="799"/>
        <v>0</v>
      </c>
      <c r="V719" s="91">
        <f t="shared" si="800"/>
        <v>4415.4927639999996</v>
      </c>
      <c r="W719" s="92">
        <f t="shared" si="801"/>
        <v>4415.4927639999996</v>
      </c>
      <c r="X719" s="90">
        <f t="shared" si="802"/>
        <v>0</v>
      </c>
      <c r="Y719" s="91">
        <f t="shared" si="803"/>
        <v>39172.787235999996</v>
      </c>
      <c r="Z719" s="92">
        <f t="shared" si="804"/>
        <v>39172.787235999996</v>
      </c>
      <c r="AA719" s="90">
        <f t="shared" si="805"/>
        <v>0</v>
      </c>
      <c r="AB719" s="91">
        <f t="shared" si="806"/>
        <v>184821.13999999998</v>
      </c>
      <c r="AC719" s="92">
        <f t="shared" si="807"/>
        <v>184821.13999999998</v>
      </c>
      <c r="AD719" s="90">
        <f t="shared" si="808"/>
        <v>0</v>
      </c>
      <c r="AE719" s="91">
        <f t="shared" si="809"/>
        <v>18722.381481999997</v>
      </c>
      <c r="AF719" s="92">
        <f t="shared" si="810"/>
        <v>18722.381481999997</v>
      </c>
      <c r="AG719" s="90">
        <f t="shared" si="811"/>
        <v>0</v>
      </c>
      <c r="AH719" s="91">
        <f t="shared" si="812"/>
        <v>166098.75851799999</v>
      </c>
      <c r="AI719" s="91">
        <f t="shared" si="813"/>
        <v>166098.75851799999</v>
      </c>
      <c r="AJ719" s="7" t="s">
        <v>52</v>
      </c>
    </row>
    <row r="720" spans="1:36" outlineLevel="3" x14ac:dyDescent="0.25">
      <c r="A720" s="102" t="s">
        <v>150</v>
      </c>
      <c r="B720" s="10">
        <v>-4198.62</v>
      </c>
      <c r="C720" s="10">
        <v>5822.5</v>
      </c>
      <c r="D720" s="10">
        <v>8390.25</v>
      </c>
      <c r="N720" s="10">
        <f t="shared" si="794"/>
        <v>8390.25</v>
      </c>
      <c r="O720" s="10">
        <f t="shared" si="795"/>
        <v>10014.130000000001</v>
      </c>
      <c r="P720" s="129"/>
      <c r="Q720" s="130">
        <v>0.1013</v>
      </c>
      <c r="R720" s="90">
        <f t="shared" si="796"/>
        <v>0</v>
      </c>
      <c r="S720" s="91">
        <f t="shared" si="797"/>
        <v>8390.25</v>
      </c>
      <c r="T720" s="92">
        <f t="shared" si="798"/>
        <v>8390.25</v>
      </c>
      <c r="U720" s="90">
        <f t="shared" si="799"/>
        <v>0</v>
      </c>
      <c r="V720" s="91">
        <f t="shared" si="800"/>
        <v>849.93232499999999</v>
      </c>
      <c r="W720" s="92">
        <f t="shared" si="801"/>
        <v>849.93232499999999</v>
      </c>
      <c r="X720" s="90">
        <f t="shared" si="802"/>
        <v>0</v>
      </c>
      <c r="Y720" s="91">
        <f t="shared" si="803"/>
        <v>7540.3176750000002</v>
      </c>
      <c r="Z720" s="92">
        <f t="shared" si="804"/>
        <v>7540.3176750000002</v>
      </c>
      <c r="AA720" s="90">
        <f t="shared" si="805"/>
        <v>0</v>
      </c>
      <c r="AB720" s="91">
        <f t="shared" si="806"/>
        <v>10014.130000000001</v>
      </c>
      <c r="AC720" s="92">
        <f t="shared" si="807"/>
        <v>10014.130000000001</v>
      </c>
      <c r="AD720" s="90">
        <f t="shared" si="808"/>
        <v>0</v>
      </c>
      <c r="AE720" s="91">
        <f t="shared" si="809"/>
        <v>1014.4313690000001</v>
      </c>
      <c r="AF720" s="92">
        <f t="shared" si="810"/>
        <v>1014.4313690000001</v>
      </c>
      <c r="AG720" s="90">
        <f t="shared" si="811"/>
        <v>0</v>
      </c>
      <c r="AH720" s="91">
        <f t="shared" si="812"/>
        <v>8999.6986310000011</v>
      </c>
      <c r="AI720" s="91">
        <f t="shared" si="813"/>
        <v>8999.6986310000011</v>
      </c>
      <c r="AJ720" s="7" t="s">
        <v>52</v>
      </c>
    </row>
    <row r="721" spans="1:36" outlineLevel="3" x14ac:dyDescent="0.25">
      <c r="A721" s="102" t="s">
        <v>150</v>
      </c>
      <c r="B721" s="10">
        <v>0</v>
      </c>
      <c r="C721" s="10">
        <v>212.5</v>
      </c>
      <c r="D721" s="10">
        <v>541</v>
      </c>
      <c r="N721" s="10">
        <f t="shared" si="794"/>
        <v>541</v>
      </c>
      <c r="O721" s="10">
        <f t="shared" si="795"/>
        <v>753.5</v>
      </c>
      <c r="P721" s="129"/>
      <c r="Q721" s="130">
        <v>0.1013</v>
      </c>
      <c r="R721" s="90">
        <f t="shared" si="796"/>
        <v>0</v>
      </c>
      <c r="S721" s="91">
        <f t="shared" si="797"/>
        <v>541</v>
      </c>
      <c r="T721" s="92">
        <f t="shared" si="798"/>
        <v>541</v>
      </c>
      <c r="U721" s="90">
        <f t="shared" si="799"/>
        <v>0</v>
      </c>
      <c r="V721" s="91">
        <f t="shared" si="800"/>
        <v>54.8033</v>
      </c>
      <c r="W721" s="92">
        <f t="shared" si="801"/>
        <v>54.8033</v>
      </c>
      <c r="X721" s="90">
        <f t="shared" si="802"/>
        <v>0</v>
      </c>
      <c r="Y721" s="91">
        <f t="shared" si="803"/>
        <v>486.19670000000002</v>
      </c>
      <c r="Z721" s="92">
        <f t="shared" si="804"/>
        <v>486.19670000000002</v>
      </c>
      <c r="AA721" s="90">
        <f t="shared" si="805"/>
        <v>0</v>
      </c>
      <c r="AB721" s="91">
        <f t="shared" si="806"/>
        <v>753.5</v>
      </c>
      <c r="AC721" s="92">
        <f t="shared" si="807"/>
        <v>753.5</v>
      </c>
      <c r="AD721" s="90">
        <f t="shared" si="808"/>
        <v>0</v>
      </c>
      <c r="AE721" s="91">
        <f t="shared" si="809"/>
        <v>76.329549999999998</v>
      </c>
      <c r="AF721" s="92">
        <f t="shared" si="810"/>
        <v>76.329549999999998</v>
      </c>
      <c r="AG721" s="90">
        <f t="shared" si="811"/>
        <v>0</v>
      </c>
      <c r="AH721" s="91">
        <f t="shared" si="812"/>
        <v>677.17044999999996</v>
      </c>
      <c r="AI721" s="91">
        <f t="shared" si="813"/>
        <v>677.17044999999996</v>
      </c>
      <c r="AJ721" s="7" t="s">
        <v>52</v>
      </c>
    </row>
    <row r="722" spans="1:36" outlineLevel="3" x14ac:dyDescent="0.25">
      <c r="A722" s="102" t="s">
        <v>150</v>
      </c>
      <c r="B722" s="10">
        <v>23039.4</v>
      </c>
      <c r="C722" s="10">
        <v>-19963.900000000001</v>
      </c>
      <c r="D722" s="10">
        <v>-617</v>
      </c>
      <c r="N722" s="10">
        <f t="shared" si="794"/>
        <v>-617</v>
      </c>
      <c r="O722" s="10">
        <f t="shared" si="795"/>
        <v>2458.5</v>
      </c>
      <c r="P722" s="129"/>
      <c r="Q722" s="130">
        <v>0.1013</v>
      </c>
      <c r="R722" s="90">
        <f t="shared" si="796"/>
        <v>0</v>
      </c>
      <c r="S722" s="91">
        <f t="shared" si="797"/>
        <v>-617</v>
      </c>
      <c r="T722" s="92">
        <f t="shared" si="798"/>
        <v>-617</v>
      </c>
      <c r="U722" s="90">
        <f t="shared" si="799"/>
        <v>0</v>
      </c>
      <c r="V722" s="91">
        <f t="shared" si="800"/>
        <v>-62.502099999999999</v>
      </c>
      <c r="W722" s="92">
        <f t="shared" si="801"/>
        <v>-62.502099999999999</v>
      </c>
      <c r="X722" s="90">
        <f t="shared" si="802"/>
        <v>0</v>
      </c>
      <c r="Y722" s="91">
        <f t="shared" si="803"/>
        <v>-554.49789999999996</v>
      </c>
      <c r="Z722" s="92">
        <f t="shared" si="804"/>
        <v>-554.49789999999996</v>
      </c>
      <c r="AA722" s="90">
        <f t="shared" si="805"/>
        <v>0</v>
      </c>
      <c r="AB722" s="91">
        <f t="shared" si="806"/>
        <v>2458.5</v>
      </c>
      <c r="AC722" s="92">
        <f t="shared" si="807"/>
        <v>2458.5</v>
      </c>
      <c r="AD722" s="90">
        <f t="shared" si="808"/>
        <v>0</v>
      </c>
      <c r="AE722" s="91">
        <f t="shared" si="809"/>
        <v>249.04605000000001</v>
      </c>
      <c r="AF722" s="92">
        <f t="shared" si="810"/>
        <v>249.04605000000001</v>
      </c>
      <c r="AG722" s="90">
        <f t="shared" si="811"/>
        <v>0</v>
      </c>
      <c r="AH722" s="91">
        <f t="shared" si="812"/>
        <v>2209.4539500000001</v>
      </c>
      <c r="AI722" s="91">
        <f t="shared" si="813"/>
        <v>2209.4539500000001</v>
      </c>
      <c r="AJ722" s="7" t="s">
        <v>52</v>
      </c>
    </row>
    <row r="723" spans="1:36" outlineLevel="3" x14ac:dyDescent="0.25">
      <c r="A723" s="102" t="s">
        <v>150</v>
      </c>
      <c r="B723" s="10">
        <v>5640</v>
      </c>
      <c r="C723" s="10">
        <v>-506.5</v>
      </c>
      <c r="D723" s="10">
        <v>222.5</v>
      </c>
      <c r="N723" s="10">
        <f t="shared" si="794"/>
        <v>222.5</v>
      </c>
      <c r="O723" s="10">
        <f t="shared" si="795"/>
        <v>5356</v>
      </c>
      <c r="P723" s="129"/>
      <c r="Q723" s="130">
        <v>0.1013</v>
      </c>
      <c r="R723" s="90">
        <f t="shared" si="796"/>
        <v>0</v>
      </c>
      <c r="S723" s="91">
        <f t="shared" si="797"/>
        <v>222.5</v>
      </c>
      <c r="T723" s="92">
        <f t="shared" si="798"/>
        <v>222.5</v>
      </c>
      <c r="U723" s="90">
        <f t="shared" si="799"/>
        <v>0</v>
      </c>
      <c r="V723" s="91">
        <f t="shared" si="800"/>
        <v>22.539249999999999</v>
      </c>
      <c r="W723" s="92">
        <f t="shared" si="801"/>
        <v>22.539249999999999</v>
      </c>
      <c r="X723" s="90">
        <f t="shared" si="802"/>
        <v>0</v>
      </c>
      <c r="Y723" s="91">
        <f t="shared" si="803"/>
        <v>199.96074999999999</v>
      </c>
      <c r="Z723" s="92">
        <f t="shared" si="804"/>
        <v>199.96074999999999</v>
      </c>
      <c r="AA723" s="90">
        <f t="shared" si="805"/>
        <v>0</v>
      </c>
      <c r="AB723" s="91">
        <f t="shared" si="806"/>
        <v>5356</v>
      </c>
      <c r="AC723" s="92">
        <f t="shared" si="807"/>
        <v>5356</v>
      </c>
      <c r="AD723" s="90">
        <f t="shared" si="808"/>
        <v>0</v>
      </c>
      <c r="AE723" s="91">
        <f t="shared" si="809"/>
        <v>542.56280000000004</v>
      </c>
      <c r="AF723" s="92">
        <f t="shared" si="810"/>
        <v>542.56280000000004</v>
      </c>
      <c r="AG723" s="90">
        <f t="shared" si="811"/>
        <v>0</v>
      </c>
      <c r="AH723" s="91">
        <f t="shared" si="812"/>
        <v>4813.4372000000003</v>
      </c>
      <c r="AI723" s="91">
        <f t="shared" si="813"/>
        <v>4813.4372000000003</v>
      </c>
      <c r="AJ723" s="7" t="s">
        <v>52</v>
      </c>
    </row>
    <row r="724" spans="1:36" outlineLevel="3" x14ac:dyDescent="0.25">
      <c r="A724" s="102" t="s">
        <v>150</v>
      </c>
      <c r="B724" s="10">
        <v>-455</v>
      </c>
      <c r="N724" s="10">
        <f t="shared" si="794"/>
        <v>0</v>
      </c>
      <c r="O724" s="10">
        <f t="shared" si="795"/>
        <v>-455</v>
      </c>
      <c r="P724" s="129"/>
      <c r="Q724" s="130">
        <v>0.1013</v>
      </c>
      <c r="R724" s="90">
        <f t="shared" si="796"/>
        <v>0</v>
      </c>
      <c r="S724" s="91">
        <f t="shared" si="797"/>
        <v>0</v>
      </c>
      <c r="T724" s="92">
        <f t="shared" si="798"/>
        <v>0</v>
      </c>
      <c r="U724" s="90">
        <f t="shared" si="799"/>
        <v>0</v>
      </c>
      <c r="V724" s="91">
        <f t="shared" si="800"/>
        <v>0</v>
      </c>
      <c r="W724" s="92">
        <f t="shared" si="801"/>
        <v>0</v>
      </c>
      <c r="X724" s="90">
        <f t="shared" si="802"/>
        <v>0</v>
      </c>
      <c r="Y724" s="91">
        <f t="shared" si="803"/>
        <v>0</v>
      </c>
      <c r="Z724" s="92">
        <f t="shared" si="804"/>
        <v>0</v>
      </c>
      <c r="AA724" s="90">
        <f t="shared" si="805"/>
        <v>0</v>
      </c>
      <c r="AB724" s="91">
        <f t="shared" si="806"/>
        <v>-455</v>
      </c>
      <c r="AC724" s="92">
        <f t="shared" si="807"/>
        <v>-455</v>
      </c>
      <c r="AD724" s="90">
        <f t="shared" si="808"/>
        <v>0</v>
      </c>
      <c r="AE724" s="91">
        <f t="shared" si="809"/>
        <v>-46.091500000000003</v>
      </c>
      <c r="AF724" s="92">
        <f t="shared" si="810"/>
        <v>-46.091500000000003</v>
      </c>
      <c r="AG724" s="90">
        <f t="shared" si="811"/>
        <v>0</v>
      </c>
      <c r="AH724" s="91">
        <f t="shared" si="812"/>
        <v>-408.9085</v>
      </c>
      <c r="AI724" s="91">
        <f t="shared" si="813"/>
        <v>-408.9085</v>
      </c>
      <c r="AJ724" s="7" t="s">
        <v>52</v>
      </c>
    </row>
    <row r="725" spans="1:36" outlineLevel="3" x14ac:dyDescent="0.25">
      <c r="A725" s="102" t="s">
        <v>150</v>
      </c>
      <c r="B725" s="10">
        <v>3885</v>
      </c>
      <c r="C725" s="10">
        <v>11331.11</v>
      </c>
      <c r="D725" s="10">
        <v>-8103.11</v>
      </c>
      <c r="N725" s="10">
        <f t="shared" si="794"/>
        <v>-8103.11</v>
      </c>
      <c r="O725" s="10">
        <f t="shared" si="795"/>
        <v>7113.0000000000009</v>
      </c>
      <c r="P725" s="129"/>
      <c r="Q725" s="130">
        <v>0.1013</v>
      </c>
      <c r="R725" s="90">
        <f t="shared" si="796"/>
        <v>0</v>
      </c>
      <c r="S725" s="91">
        <f t="shared" si="797"/>
        <v>-8103.11</v>
      </c>
      <c r="T725" s="92">
        <f t="shared" si="798"/>
        <v>-8103.11</v>
      </c>
      <c r="U725" s="90">
        <f t="shared" si="799"/>
        <v>0</v>
      </c>
      <c r="V725" s="91">
        <f t="shared" si="800"/>
        <v>-820.84504300000003</v>
      </c>
      <c r="W725" s="92">
        <f t="shared" si="801"/>
        <v>-820.84504300000003</v>
      </c>
      <c r="X725" s="90">
        <f t="shared" si="802"/>
        <v>0</v>
      </c>
      <c r="Y725" s="91">
        <f t="shared" si="803"/>
        <v>-7282.2649569999994</v>
      </c>
      <c r="Z725" s="92">
        <f t="shared" si="804"/>
        <v>-7282.2649569999994</v>
      </c>
      <c r="AA725" s="90">
        <f t="shared" si="805"/>
        <v>0</v>
      </c>
      <c r="AB725" s="91">
        <f t="shared" si="806"/>
        <v>7113.0000000000009</v>
      </c>
      <c r="AC725" s="92">
        <f t="shared" si="807"/>
        <v>7113.0000000000009</v>
      </c>
      <c r="AD725" s="90">
        <f t="shared" si="808"/>
        <v>0</v>
      </c>
      <c r="AE725" s="91">
        <f t="shared" si="809"/>
        <v>720.54690000000005</v>
      </c>
      <c r="AF725" s="92">
        <f t="shared" si="810"/>
        <v>720.54690000000005</v>
      </c>
      <c r="AG725" s="90">
        <f t="shared" si="811"/>
        <v>0</v>
      </c>
      <c r="AH725" s="91">
        <f t="shared" si="812"/>
        <v>6392.4531000000006</v>
      </c>
      <c r="AI725" s="91">
        <f t="shared" si="813"/>
        <v>6392.4531000000006</v>
      </c>
      <c r="AJ725" s="7" t="s">
        <v>52</v>
      </c>
    </row>
    <row r="726" spans="1:36" outlineLevel="3" x14ac:dyDescent="0.25">
      <c r="A726" s="102" t="s">
        <v>150</v>
      </c>
      <c r="B726" s="10">
        <v>0</v>
      </c>
      <c r="C726" s="10">
        <v>160</v>
      </c>
      <c r="D726" s="10">
        <v>840</v>
      </c>
      <c r="N726" s="10">
        <f t="shared" si="794"/>
        <v>840</v>
      </c>
      <c r="O726" s="10">
        <f t="shared" si="795"/>
        <v>1000</v>
      </c>
      <c r="P726" s="129"/>
      <c r="Q726" s="130">
        <v>0.1013</v>
      </c>
      <c r="R726" s="90">
        <f t="shared" si="796"/>
        <v>0</v>
      </c>
      <c r="S726" s="91">
        <f t="shared" si="797"/>
        <v>840</v>
      </c>
      <c r="T726" s="92">
        <f t="shared" si="798"/>
        <v>840</v>
      </c>
      <c r="U726" s="90">
        <f t="shared" si="799"/>
        <v>0</v>
      </c>
      <c r="V726" s="91">
        <f t="shared" si="800"/>
        <v>85.091999999999999</v>
      </c>
      <c r="W726" s="92">
        <f t="shared" si="801"/>
        <v>85.091999999999999</v>
      </c>
      <c r="X726" s="90">
        <f t="shared" si="802"/>
        <v>0</v>
      </c>
      <c r="Y726" s="91">
        <f t="shared" si="803"/>
        <v>754.90800000000002</v>
      </c>
      <c r="Z726" s="92">
        <f t="shared" si="804"/>
        <v>754.90800000000002</v>
      </c>
      <c r="AA726" s="90">
        <f t="shared" si="805"/>
        <v>0</v>
      </c>
      <c r="AB726" s="91">
        <f t="shared" si="806"/>
        <v>1000</v>
      </c>
      <c r="AC726" s="92">
        <f t="shared" si="807"/>
        <v>1000</v>
      </c>
      <c r="AD726" s="90">
        <f t="shared" si="808"/>
        <v>0</v>
      </c>
      <c r="AE726" s="91">
        <f t="shared" si="809"/>
        <v>101.3</v>
      </c>
      <c r="AF726" s="92">
        <f t="shared" si="810"/>
        <v>101.3</v>
      </c>
      <c r="AG726" s="90">
        <f t="shared" si="811"/>
        <v>0</v>
      </c>
      <c r="AH726" s="91">
        <f t="shared" si="812"/>
        <v>898.7</v>
      </c>
      <c r="AI726" s="91">
        <f t="shared" si="813"/>
        <v>898.7</v>
      </c>
      <c r="AJ726" s="7" t="s">
        <v>52</v>
      </c>
    </row>
    <row r="727" spans="1:36" outlineLevel="3" x14ac:dyDescent="0.25">
      <c r="A727" s="102" t="s">
        <v>150</v>
      </c>
      <c r="B727" s="10">
        <v>40222.86</v>
      </c>
      <c r="C727" s="10">
        <v>52269.85</v>
      </c>
      <c r="D727" s="10">
        <v>39293.160000000003</v>
      </c>
      <c r="N727" s="10">
        <f t="shared" ref="N727:N753" si="814">D727</f>
        <v>39293.160000000003</v>
      </c>
      <c r="O727" s="10">
        <f t="shared" ref="O727:O753" si="815">SUM(B727:M727)</f>
        <v>131785.87</v>
      </c>
      <c r="P727" s="129"/>
      <c r="Q727" s="130">
        <v>0.1013</v>
      </c>
      <c r="R727" s="90">
        <f t="shared" ref="R727:R753" si="816">IF(LEFT(AJ727,6)="Direct",N727,0)</f>
        <v>0</v>
      </c>
      <c r="S727" s="91">
        <f t="shared" ref="S727:S753" si="817">N727-R727</f>
        <v>39293.160000000003</v>
      </c>
      <c r="T727" s="92">
        <f t="shared" ref="T727:T753" si="818">R727+S727</f>
        <v>39293.160000000003</v>
      </c>
      <c r="U727" s="90">
        <f t="shared" ref="U727:U753" si="819">IF(LEFT(AJ727,9)="direct-wa", N727,0)</f>
        <v>0</v>
      </c>
      <c r="V727" s="91">
        <f t="shared" ref="V727:V753" si="820">IF(AJ727="direct-wa",0,N727*Q727)</f>
        <v>3980.3971080000006</v>
      </c>
      <c r="W727" s="92">
        <f t="shared" ref="W727:W753" si="821">U727+V727</f>
        <v>3980.3971080000006</v>
      </c>
      <c r="X727" s="90">
        <f t="shared" ref="X727:X753" si="822">IF(LEFT(AJ727,9)="direct-or",N727,0)</f>
        <v>0</v>
      </c>
      <c r="Y727" s="91">
        <f t="shared" ref="Y727:Y753" si="823">S727-V727</f>
        <v>35312.762892000006</v>
      </c>
      <c r="Z727" s="92">
        <f t="shared" ref="Z727:Z753" si="824">X727+Y727</f>
        <v>35312.762892000006</v>
      </c>
      <c r="AA727" s="90">
        <f t="shared" ref="AA727:AA753" si="825">IF(LEFT(AJ727,6)="Direct",O727,0)</f>
        <v>0</v>
      </c>
      <c r="AB727" s="91">
        <f t="shared" ref="AB727:AB753" si="826">O727-AA727</f>
        <v>131785.87</v>
      </c>
      <c r="AC727" s="92">
        <f t="shared" ref="AC727:AC753" si="827">AA727+AB727</f>
        <v>131785.87</v>
      </c>
      <c r="AD727" s="90">
        <f t="shared" ref="AD727:AD753" si="828">IF(LEFT(AJ727,9)="direct-wa", O727,0)</f>
        <v>0</v>
      </c>
      <c r="AE727" s="91">
        <f t="shared" ref="AE727:AE753" si="829">IF(AJ727="direct-wa",0,O727*Q727)</f>
        <v>13349.908631</v>
      </c>
      <c r="AF727" s="92">
        <f t="shared" ref="AF727:AF753" si="830">AD727+AE727</f>
        <v>13349.908631</v>
      </c>
      <c r="AG727" s="90">
        <f t="shared" ref="AG727:AG753" si="831">IF(LEFT(AJ727,9)="direct-or",O727,0)</f>
        <v>0</v>
      </c>
      <c r="AH727" s="91">
        <f t="shared" ref="AH727:AH753" si="832">AB727-AE727</f>
        <v>118435.961369</v>
      </c>
      <c r="AI727" s="91">
        <f t="shared" ref="AI727:AI753" si="833">AG727+AH727</f>
        <v>118435.961369</v>
      </c>
      <c r="AJ727" s="7" t="s">
        <v>52</v>
      </c>
    </row>
    <row r="728" spans="1:36" outlineLevel="3" x14ac:dyDescent="0.25">
      <c r="A728" s="102" t="s">
        <v>150</v>
      </c>
      <c r="B728" s="10">
        <v>1694.71</v>
      </c>
      <c r="C728" s="10">
        <v>3095.43</v>
      </c>
      <c r="D728" s="10">
        <v>1619.63</v>
      </c>
      <c r="N728" s="10">
        <f t="shared" si="814"/>
        <v>1619.63</v>
      </c>
      <c r="O728" s="10">
        <f t="shared" si="815"/>
        <v>6409.7699999999995</v>
      </c>
      <c r="P728" s="129"/>
      <c r="Q728" s="130">
        <v>0.1013</v>
      </c>
      <c r="R728" s="90">
        <f t="shared" si="816"/>
        <v>0</v>
      </c>
      <c r="S728" s="91">
        <f t="shared" si="817"/>
        <v>1619.63</v>
      </c>
      <c r="T728" s="92">
        <f t="shared" si="818"/>
        <v>1619.63</v>
      </c>
      <c r="U728" s="90">
        <f t="shared" si="819"/>
        <v>0</v>
      </c>
      <c r="V728" s="91">
        <f t="shared" si="820"/>
        <v>164.06851900000001</v>
      </c>
      <c r="W728" s="92">
        <f t="shared" si="821"/>
        <v>164.06851900000001</v>
      </c>
      <c r="X728" s="90">
        <f t="shared" si="822"/>
        <v>0</v>
      </c>
      <c r="Y728" s="91">
        <f t="shared" si="823"/>
        <v>1455.5614810000002</v>
      </c>
      <c r="Z728" s="92">
        <f t="shared" si="824"/>
        <v>1455.5614810000002</v>
      </c>
      <c r="AA728" s="90">
        <f t="shared" si="825"/>
        <v>0</v>
      </c>
      <c r="AB728" s="91">
        <f t="shared" si="826"/>
        <v>6409.7699999999995</v>
      </c>
      <c r="AC728" s="92">
        <f t="shared" si="827"/>
        <v>6409.7699999999995</v>
      </c>
      <c r="AD728" s="90">
        <f t="shared" si="828"/>
        <v>0</v>
      </c>
      <c r="AE728" s="91">
        <f t="shared" si="829"/>
        <v>649.3097009999999</v>
      </c>
      <c r="AF728" s="92">
        <f t="shared" si="830"/>
        <v>649.3097009999999</v>
      </c>
      <c r="AG728" s="90">
        <f t="shared" si="831"/>
        <v>0</v>
      </c>
      <c r="AH728" s="91">
        <f t="shared" si="832"/>
        <v>5760.4602989999994</v>
      </c>
      <c r="AI728" s="91">
        <f t="shared" si="833"/>
        <v>5760.4602989999994</v>
      </c>
      <c r="AJ728" s="7" t="s">
        <v>52</v>
      </c>
    </row>
    <row r="729" spans="1:36" outlineLevel="3" x14ac:dyDescent="0.25">
      <c r="A729" s="102" t="s">
        <v>150</v>
      </c>
      <c r="C729" s="10">
        <v>696.45</v>
      </c>
      <c r="D729" s="10">
        <v>124.83</v>
      </c>
      <c r="N729" s="10">
        <f t="shared" si="814"/>
        <v>124.83</v>
      </c>
      <c r="O729" s="10">
        <f t="shared" si="815"/>
        <v>821.28000000000009</v>
      </c>
      <c r="P729" s="129"/>
      <c r="Q729" s="130">
        <v>0.1013</v>
      </c>
      <c r="R729" s="90">
        <f t="shared" si="816"/>
        <v>0</v>
      </c>
      <c r="S729" s="91">
        <f t="shared" si="817"/>
        <v>124.83</v>
      </c>
      <c r="T729" s="92">
        <f t="shared" si="818"/>
        <v>124.83</v>
      </c>
      <c r="U729" s="90">
        <f t="shared" si="819"/>
        <v>0</v>
      </c>
      <c r="V729" s="91">
        <f t="shared" si="820"/>
        <v>12.645279</v>
      </c>
      <c r="W729" s="92">
        <f t="shared" si="821"/>
        <v>12.645279</v>
      </c>
      <c r="X729" s="90">
        <f t="shared" si="822"/>
        <v>0</v>
      </c>
      <c r="Y729" s="91">
        <f t="shared" si="823"/>
        <v>112.184721</v>
      </c>
      <c r="Z729" s="92">
        <f t="shared" si="824"/>
        <v>112.184721</v>
      </c>
      <c r="AA729" s="90">
        <f t="shared" si="825"/>
        <v>0</v>
      </c>
      <c r="AB729" s="91">
        <f t="shared" si="826"/>
        <v>821.28000000000009</v>
      </c>
      <c r="AC729" s="92">
        <f t="shared" si="827"/>
        <v>821.28000000000009</v>
      </c>
      <c r="AD729" s="90">
        <f t="shared" si="828"/>
        <v>0</v>
      </c>
      <c r="AE729" s="91">
        <f t="shared" si="829"/>
        <v>83.195664000000008</v>
      </c>
      <c r="AF729" s="92">
        <f t="shared" si="830"/>
        <v>83.195664000000008</v>
      </c>
      <c r="AG729" s="90">
        <f t="shared" si="831"/>
        <v>0</v>
      </c>
      <c r="AH729" s="91">
        <f t="shared" si="832"/>
        <v>738.08433600000012</v>
      </c>
      <c r="AI729" s="91">
        <f t="shared" si="833"/>
        <v>738.08433600000012</v>
      </c>
      <c r="AJ729" s="7" t="s">
        <v>52</v>
      </c>
    </row>
    <row r="730" spans="1:36" outlineLevel="3" x14ac:dyDescent="0.25">
      <c r="A730" s="102" t="s">
        <v>150</v>
      </c>
      <c r="B730" s="10">
        <v>83396.03</v>
      </c>
      <c r="C730" s="10">
        <v>94873.98</v>
      </c>
      <c r="D730" s="10">
        <v>82064.52</v>
      </c>
      <c r="N730" s="10">
        <f t="shared" si="814"/>
        <v>82064.52</v>
      </c>
      <c r="O730" s="10">
        <f t="shared" si="815"/>
        <v>260334.53000000003</v>
      </c>
      <c r="P730" s="129"/>
      <c r="Q730" s="130">
        <v>0.1013</v>
      </c>
      <c r="R730" s="90">
        <f t="shared" si="816"/>
        <v>0</v>
      </c>
      <c r="S730" s="91">
        <f t="shared" si="817"/>
        <v>82064.52</v>
      </c>
      <c r="T730" s="92">
        <f t="shared" si="818"/>
        <v>82064.52</v>
      </c>
      <c r="U730" s="90">
        <f t="shared" si="819"/>
        <v>0</v>
      </c>
      <c r="V730" s="91">
        <f t="shared" si="820"/>
        <v>8313.1358760000003</v>
      </c>
      <c r="W730" s="92">
        <f t="shared" si="821"/>
        <v>8313.1358760000003</v>
      </c>
      <c r="X730" s="90">
        <f t="shared" si="822"/>
        <v>0</v>
      </c>
      <c r="Y730" s="91">
        <f t="shared" si="823"/>
        <v>73751.384124000004</v>
      </c>
      <c r="Z730" s="92">
        <f t="shared" si="824"/>
        <v>73751.384124000004</v>
      </c>
      <c r="AA730" s="90">
        <f t="shared" si="825"/>
        <v>0</v>
      </c>
      <c r="AB730" s="91">
        <f t="shared" si="826"/>
        <v>260334.53000000003</v>
      </c>
      <c r="AC730" s="92">
        <f t="shared" si="827"/>
        <v>260334.53000000003</v>
      </c>
      <c r="AD730" s="90">
        <f t="shared" si="828"/>
        <v>0</v>
      </c>
      <c r="AE730" s="91">
        <f t="shared" si="829"/>
        <v>26371.887889000001</v>
      </c>
      <c r="AF730" s="92">
        <f t="shared" si="830"/>
        <v>26371.887889000001</v>
      </c>
      <c r="AG730" s="90">
        <f t="shared" si="831"/>
        <v>0</v>
      </c>
      <c r="AH730" s="91">
        <f t="shared" si="832"/>
        <v>233962.64211100002</v>
      </c>
      <c r="AI730" s="91">
        <f t="shared" si="833"/>
        <v>233962.64211100002</v>
      </c>
      <c r="AJ730" s="7" t="s">
        <v>52</v>
      </c>
    </row>
    <row r="731" spans="1:36" outlineLevel="3" x14ac:dyDescent="0.25">
      <c r="A731" s="102" t="s">
        <v>150</v>
      </c>
      <c r="B731" s="10">
        <v>3994.05</v>
      </c>
      <c r="C731" s="10">
        <v>5414.32</v>
      </c>
      <c r="D731" s="10">
        <v>996.41</v>
      </c>
      <c r="N731" s="10">
        <f t="shared" si="814"/>
        <v>996.41</v>
      </c>
      <c r="O731" s="10">
        <f t="shared" si="815"/>
        <v>10404.779999999999</v>
      </c>
      <c r="P731" s="129"/>
      <c r="Q731" s="130">
        <v>0.1013</v>
      </c>
      <c r="R731" s="90">
        <f t="shared" si="816"/>
        <v>0</v>
      </c>
      <c r="S731" s="91">
        <f t="shared" si="817"/>
        <v>996.41</v>
      </c>
      <c r="T731" s="92">
        <f t="shared" si="818"/>
        <v>996.41</v>
      </c>
      <c r="U731" s="90">
        <f t="shared" si="819"/>
        <v>0</v>
      </c>
      <c r="V731" s="91">
        <f t="shared" si="820"/>
        <v>100.936333</v>
      </c>
      <c r="W731" s="92">
        <f t="shared" si="821"/>
        <v>100.936333</v>
      </c>
      <c r="X731" s="90">
        <f t="shared" si="822"/>
        <v>0</v>
      </c>
      <c r="Y731" s="91">
        <f t="shared" si="823"/>
        <v>895.47366699999998</v>
      </c>
      <c r="Z731" s="92">
        <f t="shared" si="824"/>
        <v>895.47366699999998</v>
      </c>
      <c r="AA731" s="90">
        <f t="shared" si="825"/>
        <v>0</v>
      </c>
      <c r="AB731" s="91">
        <f t="shared" si="826"/>
        <v>10404.779999999999</v>
      </c>
      <c r="AC731" s="92">
        <f t="shared" si="827"/>
        <v>10404.779999999999</v>
      </c>
      <c r="AD731" s="90">
        <f t="shared" si="828"/>
        <v>0</v>
      </c>
      <c r="AE731" s="91">
        <f t="shared" si="829"/>
        <v>1054.0042139999998</v>
      </c>
      <c r="AF731" s="92">
        <f t="shared" si="830"/>
        <v>1054.0042139999998</v>
      </c>
      <c r="AG731" s="90">
        <f t="shared" si="831"/>
        <v>0</v>
      </c>
      <c r="AH731" s="91">
        <f t="shared" si="832"/>
        <v>9350.7757859999983</v>
      </c>
      <c r="AI731" s="91">
        <f t="shared" si="833"/>
        <v>9350.7757859999983</v>
      </c>
      <c r="AJ731" s="7" t="s">
        <v>52</v>
      </c>
    </row>
    <row r="732" spans="1:36" outlineLevel="3" x14ac:dyDescent="0.25">
      <c r="A732" s="102" t="s">
        <v>150</v>
      </c>
      <c r="B732" s="10">
        <v>610.79999999999995</v>
      </c>
      <c r="C732" s="10">
        <v>1724.77</v>
      </c>
      <c r="D732" s="10">
        <v>2259.86</v>
      </c>
      <c r="N732" s="10">
        <f t="shared" si="814"/>
        <v>2259.86</v>
      </c>
      <c r="O732" s="10">
        <f t="shared" si="815"/>
        <v>4595.43</v>
      </c>
      <c r="P732" s="129"/>
      <c r="Q732" s="130">
        <v>0.1013</v>
      </c>
      <c r="R732" s="90">
        <f t="shared" si="816"/>
        <v>0</v>
      </c>
      <c r="S732" s="91">
        <f t="shared" si="817"/>
        <v>2259.86</v>
      </c>
      <c r="T732" s="92">
        <f t="shared" si="818"/>
        <v>2259.86</v>
      </c>
      <c r="U732" s="90">
        <f t="shared" si="819"/>
        <v>0</v>
      </c>
      <c r="V732" s="91">
        <f t="shared" si="820"/>
        <v>228.92381800000001</v>
      </c>
      <c r="W732" s="92">
        <f t="shared" si="821"/>
        <v>228.92381800000001</v>
      </c>
      <c r="X732" s="90">
        <f t="shared" si="822"/>
        <v>0</v>
      </c>
      <c r="Y732" s="91">
        <f t="shared" si="823"/>
        <v>2030.9361820000001</v>
      </c>
      <c r="Z732" s="92">
        <f t="shared" si="824"/>
        <v>2030.9361820000001</v>
      </c>
      <c r="AA732" s="90">
        <f t="shared" si="825"/>
        <v>0</v>
      </c>
      <c r="AB732" s="91">
        <f t="shared" si="826"/>
        <v>4595.43</v>
      </c>
      <c r="AC732" s="92">
        <f t="shared" si="827"/>
        <v>4595.43</v>
      </c>
      <c r="AD732" s="90">
        <f t="shared" si="828"/>
        <v>0</v>
      </c>
      <c r="AE732" s="91">
        <f t="shared" si="829"/>
        <v>465.51705900000002</v>
      </c>
      <c r="AF732" s="92">
        <f t="shared" si="830"/>
        <v>465.51705900000002</v>
      </c>
      <c r="AG732" s="90">
        <f t="shared" si="831"/>
        <v>0</v>
      </c>
      <c r="AH732" s="91">
        <f t="shared" si="832"/>
        <v>4129.9129410000005</v>
      </c>
      <c r="AI732" s="91">
        <f t="shared" si="833"/>
        <v>4129.9129410000005</v>
      </c>
      <c r="AJ732" s="7" t="s">
        <v>52</v>
      </c>
    </row>
    <row r="733" spans="1:36" outlineLevel="3" x14ac:dyDescent="0.25">
      <c r="A733" s="102" t="s">
        <v>150</v>
      </c>
      <c r="B733" s="10">
        <v>990.54</v>
      </c>
      <c r="C733" s="10">
        <v>2478.2800000000002</v>
      </c>
      <c r="D733" s="10">
        <v>1442.93</v>
      </c>
      <c r="N733" s="10">
        <f t="shared" si="814"/>
        <v>1442.93</v>
      </c>
      <c r="O733" s="10">
        <f t="shared" si="815"/>
        <v>4911.75</v>
      </c>
      <c r="P733" s="129"/>
      <c r="Q733" s="130">
        <v>0.1013</v>
      </c>
      <c r="R733" s="90">
        <f t="shared" si="816"/>
        <v>0</v>
      </c>
      <c r="S733" s="91">
        <f t="shared" si="817"/>
        <v>1442.93</v>
      </c>
      <c r="T733" s="92">
        <f t="shared" si="818"/>
        <v>1442.93</v>
      </c>
      <c r="U733" s="90">
        <f t="shared" si="819"/>
        <v>0</v>
      </c>
      <c r="V733" s="91">
        <f t="shared" si="820"/>
        <v>146.16880900000001</v>
      </c>
      <c r="W733" s="92">
        <f t="shared" si="821"/>
        <v>146.16880900000001</v>
      </c>
      <c r="X733" s="90">
        <f t="shared" si="822"/>
        <v>0</v>
      </c>
      <c r="Y733" s="91">
        <f t="shared" si="823"/>
        <v>1296.7611910000001</v>
      </c>
      <c r="Z733" s="92">
        <f t="shared" si="824"/>
        <v>1296.7611910000001</v>
      </c>
      <c r="AA733" s="90">
        <f t="shared" si="825"/>
        <v>0</v>
      </c>
      <c r="AB733" s="91">
        <f t="shared" si="826"/>
        <v>4911.75</v>
      </c>
      <c r="AC733" s="92">
        <f t="shared" si="827"/>
        <v>4911.75</v>
      </c>
      <c r="AD733" s="90">
        <f t="shared" si="828"/>
        <v>0</v>
      </c>
      <c r="AE733" s="91">
        <f t="shared" si="829"/>
        <v>497.56027499999999</v>
      </c>
      <c r="AF733" s="92">
        <f t="shared" si="830"/>
        <v>497.56027499999999</v>
      </c>
      <c r="AG733" s="90">
        <f t="shared" si="831"/>
        <v>0</v>
      </c>
      <c r="AH733" s="91">
        <f t="shared" si="832"/>
        <v>4414.1897250000002</v>
      </c>
      <c r="AI733" s="91">
        <f t="shared" si="833"/>
        <v>4414.1897250000002</v>
      </c>
      <c r="AJ733" s="7" t="s">
        <v>52</v>
      </c>
    </row>
    <row r="734" spans="1:36" outlineLevel="3" x14ac:dyDescent="0.25">
      <c r="A734" s="102" t="s">
        <v>150</v>
      </c>
      <c r="B734" s="10">
        <v>-293.75</v>
      </c>
      <c r="C734" s="10">
        <v>668.33</v>
      </c>
      <c r="D734" s="10">
        <v>613.20000000000005</v>
      </c>
      <c r="N734" s="10">
        <f t="shared" si="814"/>
        <v>613.20000000000005</v>
      </c>
      <c r="O734" s="10">
        <f t="shared" si="815"/>
        <v>987.78000000000009</v>
      </c>
      <c r="P734" s="129"/>
      <c r="Q734" s="130">
        <v>0.1013</v>
      </c>
      <c r="R734" s="90">
        <f t="shared" si="816"/>
        <v>0</v>
      </c>
      <c r="S734" s="91">
        <f t="shared" si="817"/>
        <v>613.20000000000005</v>
      </c>
      <c r="T734" s="92">
        <f t="shared" si="818"/>
        <v>613.20000000000005</v>
      </c>
      <c r="U734" s="90">
        <f t="shared" si="819"/>
        <v>0</v>
      </c>
      <c r="V734" s="91">
        <f t="shared" si="820"/>
        <v>62.117160000000005</v>
      </c>
      <c r="W734" s="92">
        <f t="shared" si="821"/>
        <v>62.117160000000005</v>
      </c>
      <c r="X734" s="90">
        <f t="shared" si="822"/>
        <v>0</v>
      </c>
      <c r="Y734" s="91">
        <f t="shared" si="823"/>
        <v>551.08284000000003</v>
      </c>
      <c r="Z734" s="92">
        <f t="shared" si="824"/>
        <v>551.08284000000003</v>
      </c>
      <c r="AA734" s="90">
        <f t="shared" si="825"/>
        <v>0</v>
      </c>
      <c r="AB734" s="91">
        <f t="shared" si="826"/>
        <v>987.78000000000009</v>
      </c>
      <c r="AC734" s="92">
        <f t="shared" si="827"/>
        <v>987.78000000000009</v>
      </c>
      <c r="AD734" s="90">
        <f t="shared" si="828"/>
        <v>0</v>
      </c>
      <c r="AE734" s="91">
        <f t="shared" si="829"/>
        <v>100.06211400000001</v>
      </c>
      <c r="AF734" s="92">
        <f t="shared" si="830"/>
        <v>100.06211400000001</v>
      </c>
      <c r="AG734" s="90">
        <f t="shared" si="831"/>
        <v>0</v>
      </c>
      <c r="AH734" s="91">
        <f t="shared" si="832"/>
        <v>887.71788600000014</v>
      </c>
      <c r="AI734" s="91">
        <f t="shared" si="833"/>
        <v>887.71788600000014</v>
      </c>
      <c r="AJ734" s="7" t="s">
        <v>52</v>
      </c>
    </row>
    <row r="735" spans="1:36" outlineLevel="3" x14ac:dyDescent="0.25">
      <c r="A735" s="102" t="s">
        <v>150</v>
      </c>
      <c r="B735" s="10">
        <v>4261.3</v>
      </c>
      <c r="C735" s="10">
        <v>911.38</v>
      </c>
      <c r="D735" s="10">
        <v>1850.37</v>
      </c>
      <c r="N735" s="10">
        <f t="shared" si="814"/>
        <v>1850.37</v>
      </c>
      <c r="O735" s="10">
        <f t="shared" si="815"/>
        <v>7023.05</v>
      </c>
      <c r="P735" s="129"/>
      <c r="Q735" s="130">
        <v>0.1013</v>
      </c>
      <c r="R735" s="90">
        <f t="shared" si="816"/>
        <v>0</v>
      </c>
      <c r="S735" s="91">
        <f t="shared" si="817"/>
        <v>1850.37</v>
      </c>
      <c r="T735" s="92">
        <f t="shared" si="818"/>
        <v>1850.37</v>
      </c>
      <c r="U735" s="90">
        <f t="shared" si="819"/>
        <v>0</v>
      </c>
      <c r="V735" s="91">
        <f t="shared" si="820"/>
        <v>187.44248099999999</v>
      </c>
      <c r="W735" s="92">
        <f t="shared" si="821"/>
        <v>187.44248099999999</v>
      </c>
      <c r="X735" s="90">
        <f t="shared" si="822"/>
        <v>0</v>
      </c>
      <c r="Y735" s="91">
        <f t="shared" si="823"/>
        <v>1662.9275189999998</v>
      </c>
      <c r="Z735" s="92">
        <f t="shared" si="824"/>
        <v>1662.9275189999998</v>
      </c>
      <c r="AA735" s="90">
        <f t="shared" si="825"/>
        <v>0</v>
      </c>
      <c r="AB735" s="91">
        <f t="shared" si="826"/>
        <v>7023.05</v>
      </c>
      <c r="AC735" s="92">
        <f t="shared" si="827"/>
        <v>7023.05</v>
      </c>
      <c r="AD735" s="90">
        <f t="shared" si="828"/>
        <v>0</v>
      </c>
      <c r="AE735" s="91">
        <f t="shared" si="829"/>
        <v>711.43496500000003</v>
      </c>
      <c r="AF735" s="92">
        <f t="shared" si="830"/>
        <v>711.43496500000003</v>
      </c>
      <c r="AG735" s="90">
        <f t="shared" si="831"/>
        <v>0</v>
      </c>
      <c r="AH735" s="91">
        <f t="shared" si="832"/>
        <v>6311.6150349999998</v>
      </c>
      <c r="AI735" s="91">
        <f t="shared" si="833"/>
        <v>6311.6150349999998</v>
      </c>
      <c r="AJ735" s="7" t="s">
        <v>52</v>
      </c>
    </row>
    <row r="736" spans="1:36" outlineLevel="3" x14ac:dyDescent="0.25">
      <c r="A736" s="102" t="s">
        <v>150</v>
      </c>
      <c r="B736" s="10">
        <v>3685.76</v>
      </c>
      <c r="C736" s="10">
        <v>4701.09</v>
      </c>
      <c r="D736" s="10">
        <v>3037.1</v>
      </c>
      <c r="N736" s="10">
        <f t="shared" si="814"/>
        <v>3037.1</v>
      </c>
      <c r="O736" s="10">
        <f t="shared" si="815"/>
        <v>11423.95</v>
      </c>
      <c r="P736" s="129"/>
      <c r="Q736" s="130">
        <v>0.1013</v>
      </c>
      <c r="R736" s="90">
        <f t="shared" si="816"/>
        <v>0</v>
      </c>
      <c r="S736" s="91">
        <f t="shared" si="817"/>
        <v>3037.1</v>
      </c>
      <c r="T736" s="92">
        <f t="shared" si="818"/>
        <v>3037.1</v>
      </c>
      <c r="U736" s="90">
        <f t="shared" si="819"/>
        <v>0</v>
      </c>
      <c r="V736" s="91">
        <f t="shared" si="820"/>
        <v>307.65823</v>
      </c>
      <c r="W736" s="92">
        <f t="shared" si="821"/>
        <v>307.65823</v>
      </c>
      <c r="X736" s="90">
        <f t="shared" si="822"/>
        <v>0</v>
      </c>
      <c r="Y736" s="91">
        <f t="shared" si="823"/>
        <v>2729.4417699999999</v>
      </c>
      <c r="Z736" s="92">
        <f t="shared" si="824"/>
        <v>2729.4417699999999</v>
      </c>
      <c r="AA736" s="90">
        <f t="shared" si="825"/>
        <v>0</v>
      </c>
      <c r="AB736" s="91">
        <f t="shared" si="826"/>
        <v>11423.95</v>
      </c>
      <c r="AC736" s="92">
        <f t="shared" si="827"/>
        <v>11423.95</v>
      </c>
      <c r="AD736" s="90">
        <f t="shared" si="828"/>
        <v>0</v>
      </c>
      <c r="AE736" s="91">
        <f t="shared" si="829"/>
        <v>1157.2461350000001</v>
      </c>
      <c r="AF736" s="92">
        <f t="shared" si="830"/>
        <v>1157.2461350000001</v>
      </c>
      <c r="AG736" s="90">
        <f t="shared" si="831"/>
        <v>0</v>
      </c>
      <c r="AH736" s="91">
        <f t="shared" si="832"/>
        <v>10266.703865000001</v>
      </c>
      <c r="AI736" s="91">
        <f t="shared" si="833"/>
        <v>10266.703865000001</v>
      </c>
      <c r="AJ736" s="7" t="s">
        <v>52</v>
      </c>
    </row>
    <row r="737" spans="1:36" outlineLevel="3" x14ac:dyDescent="0.25">
      <c r="A737" s="102" t="s">
        <v>150</v>
      </c>
      <c r="C737" s="10">
        <v>240</v>
      </c>
      <c r="D737" s="10">
        <v>120</v>
      </c>
      <c r="N737" s="10">
        <f t="shared" si="814"/>
        <v>120</v>
      </c>
      <c r="O737" s="10">
        <f t="shared" si="815"/>
        <v>360</v>
      </c>
      <c r="P737" s="129"/>
      <c r="Q737" s="130">
        <v>0.1013</v>
      </c>
      <c r="R737" s="90">
        <f t="shared" si="816"/>
        <v>0</v>
      </c>
      <c r="S737" s="91">
        <f t="shared" si="817"/>
        <v>120</v>
      </c>
      <c r="T737" s="92">
        <f t="shared" si="818"/>
        <v>120</v>
      </c>
      <c r="U737" s="90">
        <f t="shared" si="819"/>
        <v>0</v>
      </c>
      <c r="V737" s="91">
        <f t="shared" si="820"/>
        <v>12.156000000000001</v>
      </c>
      <c r="W737" s="92">
        <f t="shared" si="821"/>
        <v>12.156000000000001</v>
      </c>
      <c r="X737" s="90">
        <f t="shared" si="822"/>
        <v>0</v>
      </c>
      <c r="Y737" s="91">
        <f t="shared" si="823"/>
        <v>107.84399999999999</v>
      </c>
      <c r="Z737" s="92">
        <f t="shared" si="824"/>
        <v>107.84399999999999</v>
      </c>
      <c r="AA737" s="90">
        <f t="shared" si="825"/>
        <v>0</v>
      </c>
      <c r="AB737" s="91">
        <f t="shared" si="826"/>
        <v>360</v>
      </c>
      <c r="AC737" s="92">
        <f t="shared" si="827"/>
        <v>360</v>
      </c>
      <c r="AD737" s="90">
        <f t="shared" si="828"/>
        <v>0</v>
      </c>
      <c r="AE737" s="91">
        <f t="shared" si="829"/>
        <v>36.468000000000004</v>
      </c>
      <c r="AF737" s="92">
        <f t="shared" si="830"/>
        <v>36.468000000000004</v>
      </c>
      <c r="AG737" s="90">
        <f t="shared" si="831"/>
        <v>0</v>
      </c>
      <c r="AH737" s="91">
        <f t="shared" si="832"/>
        <v>323.53199999999998</v>
      </c>
      <c r="AI737" s="91">
        <f t="shared" si="833"/>
        <v>323.53199999999998</v>
      </c>
      <c r="AJ737" s="7" t="s">
        <v>52</v>
      </c>
    </row>
    <row r="738" spans="1:36" outlineLevel="3" x14ac:dyDescent="0.25">
      <c r="A738" s="102" t="s">
        <v>150</v>
      </c>
      <c r="B738" s="10">
        <v>3175.15</v>
      </c>
      <c r="C738" s="10">
        <v>349.72</v>
      </c>
      <c r="D738" s="10">
        <v>410.46</v>
      </c>
      <c r="N738" s="10">
        <f t="shared" si="814"/>
        <v>410.46</v>
      </c>
      <c r="O738" s="10">
        <f t="shared" si="815"/>
        <v>3935.33</v>
      </c>
      <c r="P738" s="129"/>
      <c r="Q738" s="130">
        <v>0.1013</v>
      </c>
      <c r="R738" s="90">
        <f t="shared" si="816"/>
        <v>0</v>
      </c>
      <c r="S738" s="91">
        <f t="shared" si="817"/>
        <v>410.46</v>
      </c>
      <c r="T738" s="92">
        <f t="shared" si="818"/>
        <v>410.46</v>
      </c>
      <c r="U738" s="90">
        <f t="shared" si="819"/>
        <v>0</v>
      </c>
      <c r="V738" s="91">
        <f t="shared" si="820"/>
        <v>41.579597999999997</v>
      </c>
      <c r="W738" s="92">
        <f t="shared" si="821"/>
        <v>41.579597999999997</v>
      </c>
      <c r="X738" s="90">
        <f t="shared" si="822"/>
        <v>0</v>
      </c>
      <c r="Y738" s="91">
        <f t="shared" si="823"/>
        <v>368.880402</v>
      </c>
      <c r="Z738" s="92">
        <f t="shared" si="824"/>
        <v>368.880402</v>
      </c>
      <c r="AA738" s="90">
        <f t="shared" si="825"/>
        <v>0</v>
      </c>
      <c r="AB738" s="91">
        <f t="shared" si="826"/>
        <v>3935.33</v>
      </c>
      <c r="AC738" s="92">
        <f t="shared" si="827"/>
        <v>3935.33</v>
      </c>
      <c r="AD738" s="90">
        <f t="shared" si="828"/>
        <v>0</v>
      </c>
      <c r="AE738" s="91">
        <f t="shared" si="829"/>
        <v>398.64892900000001</v>
      </c>
      <c r="AF738" s="92">
        <f t="shared" si="830"/>
        <v>398.64892900000001</v>
      </c>
      <c r="AG738" s="90">
        <f t="shared" si="831"/>
        <v>0</v>
      </c>
      <c r="AH738" s="91">
        <f t="shared" si="832"/>
        <v>3536.681071</v>
      </c>
      <c r="AI738" s="91">
        <f t="shared" si="833"/>
        <v>3536.681071</v>
      </c>
      <c r="AJ738" s="7" t="s">
        <v>52</v>
      </c>
    </row>
    <row r="739" spans="1:36" outlineLevel="3" x14ac:dyDescent="0.25">
      <c r="A739" s="102" t="s">
        <v>150</v>
      </c>
      <c r="B739" s="10">
        <v>7</v>
      </c>
      <c r="N739" s="10">
        <f t="shared" si="814"/>
        <v>0</v>
      </c>
      <c r="O739" s="10">
        <f t="shared" si="815"/>
        <v>7</v>
      </c>
      <c r="P739" s="129"/>
      <c r="Q739" s="130">
        <v>0.1013</v>
      </c>
      <c r="R739" s="90">
        <f t="shared" si="816"/>
        <v>0</v>
      </c>
      <c r="S739" s="91">
        <f t="shared" si="817"/>
        <v>0</v>
      </c>
      <c r="T739" s="92">
        <f t="shared" si="818"/>
        <v>0</v>
      </c>
      <c r="U739" s="90">
        <f t="shared" si="819"/>
        <v>0</v>
      </c>
      <c r="V739" s="91">
        <f t="shared" si="820"/>
        <v>0</v>
      </c>
      <c r="W739" s="92">
        <f t="shared" si="821"/>
        <v>0</v>
      </c>
      <c r="X739" s="90">
        <f t="shared" si="822"/>
        <v>0</v>
      </c>
      <c r="Y739" s="91">
        <f t="shared" si="823"/>
        <v>0</v>
      </c>
      <c r="Z739" s="92">
        <f t="shared" si="824"/>
        <v>0</v>
      </c>
      <c r="AA739" s="90">
        <f t="shared" si="825"/>
        <v>0</v>
      </c>
      <c r="AB739" s="91">
        <f t="shared" si="826"/>
        <v>7</v>
      </c>
      <c r="AC739" s="92">
        <f t="shared" si="827"/>
        <v>7</v>
      </c>
      <c r="AD739" s="90">
        <f t="shared" si="828"/>
        <v>0</v>
      </c>
      <c r="AE739" s="91">
        <f t="shared" si="829"/>
        <v>0.70910000000000006</v>
      </c>
      <c r="AF739" s="92">
        <f t="shared" si="830"/>
        <v>0.70910000000000006</v>
      </c>
      <c r="AG739" s="90">
        <f t="shared" si="831"/>
        <v>0</v>
      </c>
      <c r="AH739" s="91">
        <f t="shared" si="832"/>
        <v>6.2908999999999997</v>
      </c>
      <c r="AI739" s="91">
        <f t="shared" si="833"/>
        <v>6.2908999999999997</v>
      </c>
      <c r="AJ739" s="7" t="s">
        <v>52</v>
      </c>
    </row>
    <row r="740" spans="1:36" outlineLevel="3" x14ac:dyDescent="0.25">
      <c r="A740" s="102" t="s">
        <v>150</v>
      </c>
      <c r="B740" s="10">
        <v>2885.95</v>
      </c>
      <c r="C740" s="10">
        <v>729.27</v>
      </c>
      <c r="D740" s="10">
        <v>2185.14</v>
      </c>
      <c r="N740" s="10">
        <f t="shared" si="814"/>
        <v>2185.14</v>
      </c>
      <c r="O740" s="10">
        <f t="shared" si="815"/>
        <v>5800.36</v>
      </c>
      <c r="P740" s="129"/>
      <c r="Q740" s="130">
        <v>0.1013</v>
      </c>
      <c r="R740" s="90">
        <f t="shared" si="816"/>
        <v>0</v>
      </c>
      <c r="S740" s="91">
        <f t="shared" si="817"/>
        <v>2185.14</v>
      </c>
      <c r="T740" s="92">
        <f t="shared" si="818"/>
        <v>2185.14</v>
      </c>
      <c r="U740" s="90">
        <f t="shared" si="819"/>
        <v>0</v>
      </c>
      <c r="V740" s="91">
        <f t="shared" si="820"/>
        <v>221.354682</v>
      </c>
      <c r="W740" s="92">
        <f t="shared" si="821"/>
        <v>221.354682</v>
      </c>
      <c r="X740" s="90">
        <f t="shared" si="822"/>
        <v>0</v>
      </c>
      <c r="Y740" s="91">
        <f t="shared" si="823"/>
        <v>1963.785318</v>
      </c>
      <c r="Z740" s="92">
        <f t="shared" si="824"/>
        <v>1963.785318</v>
      </c>
      <c r="AA740" s="90">
        <f t="shared" si="825"/>
        <v>0</v>
      </c>
      <c r="AB740" s="91">
        <f t="shared" si="826"/>
        <v>5800.36</v>
      </c>
      <c r="AC740" s="92">
        <f t="shared" si="827"/>
        <v>5800.36</v>
      </c>
      <c r="AD740" s="90">
        <f t="shared" si="828"/>
        <v>0</v>
      </c>
      <c r="AE740" s="91">
        <f t="shared" si="829"/>
        <v>587.57646799999998</v>
      </c>
      <c r="AF740" s="92">
        <f t="shared" si="830"/>
        <v>587.57646799999998</v>
      </c>
      <c r="AG740" s="90">
        <f t="shared" si="831"/>
        <v>0</v>
      </c>
      <c r="AH740" s="91">
        <f t="shared" si="832"/>
        <v>5212.7835319999995</v>
      </c>
      <c r="AI740" s="91">
        <f t="shared" si="833"/>
        <v>5212.7835319999995</v>
      </c>
      <c r="AJ740" s="7" t="s">
        <v>52</v>
      </c>
    </row>
    <row r="741" spans="1:36" outlineLevel="3" x14ac:dyDescent="0.25">
      <c r="A741" s="102" t="s">
        <v>150</v>
      </c>
      <c r="B741" s="10">
        <v>773.66</v>
      </c>
      <c r="C741" s="10">
        <v>2144.9699999999998</v>
      </c>
      <c r="D741" s="10">
        <v>1995.77</v>
      </c>
      <c r="N741" s="10">
        <f t="shared" si="814"/>
        <v>1995.77</v>
      </c>
      <c r="O741" s="10">
        <f t="shared" si="815"/>
        <v>4914.3999999999996</v>
      </c>
      <c r="P741" s="129"/>
      <c r="Q741" s="130">
        <v>0.1013</v>
      </c>
      <c r="R741" s="90">
        <f t="shared" si="816"/>
        <v>0</v>
      </c>
      <c r="S741" s="91">
        <f t="shared" si="817"/>
        <v>1995.77</v>
      </c>
      <c r="T741" s="92">
        <f t="shared" si="818"/>
        <v>1995.77</v>
      </c>
      <c r="U741" s="90">
        <f t="shared" si="819"/>
        <v>0</v>
      </c>
      <c r="V741" s="91">
        <f t="shared" si="820"/>
        <v>202.17150100000001</v>
      </c>
      <c r="W741" s="92">
        <f t="shared" si="821"/>
        <v>202.17150100000001</v>
      </c>
      <c r="X741" s="90">
        <f t="shared" si="822"/>
        <v>0</v>
      </c>
      <c r="Y741" s="91">
        <f t="shared" si="823"/>
        <v>1793.5984989999999</v>
      </c>
      <c r="Z741" s="92">
        <f t="shared" si="824"/>
        <v>1793.5984989999999</v>
      </c>
      <c r="AA741" s="90">
        <f t="shared" si="825"/>
        <v>0</v>
      </c>
      <c r="AB741" s="91">
        <f t="shared" si="826"/>
        <v>4914.3999999999996</v>
      </c>
      <c r="AC741" s="92">
        <f t="shared" si="827"/>
        <v>4914.3999999999996</v>
      </c>
      <c r="AD741" s="90">
        <f t="shared" si="828"/>
        <v>0</v>
      </c>
      <c r="AE741" s="91">
        <f t="shared" si="829"/>
        <v>497.82871999999998</v>
      </c>
      <c r="AF741" s="92">
        <f t="shared" si="830"/>
        <v>497.82871999999998</v>
      </c>
      <c r="AG741" s="90">
        <f t="shared" si="831"/>
        <v>0</v>
      </c>
      <c r="AH741" s="91">
        <f t="shared" si="832"/>
        <v>4416.5712800000001</v>
      </c>
      <c r="AI741" s="91">
        <f t="shared" si="833"/>
        <v>4416.5712800000001</v>
      </c>
      <c r="AJ741" s="7" t="s">
        <v>52</v>
      </c>
    </row>
    <row r="742" spans="1:36" outlineLevel="3" x14ac:dyDescent="0.25">
      <c r="A742" s="102" t="s">
        <v>150</v>
      </c>
      <c r="C742" s="10">
        <v>69.33</v>
      </c>
      <c r="N742" s="10">
        <f t="shared" si="814"/>
        <v>0</v>
      </c>
      <c r="O742" s="10">
        <f t="shared" si="815"/>
        <v>69.33</v>
      </c>
      <c r="P742" s="129"/>
      <c r="Q742" s="130">
        <v>0.1013</v>
      </c>
      <c r="R742" s="90">
        <f t="shared" si="816"/>
        <v>0</v>
      </c>
      <c r="S742" s="91">
        <f t="shared" si="817"/>
        <v>0</v>
      </c>
      <c r="T742" s="92">
        <f t="shared" si="818"/>
        <v>0</v>
      </c>
      <c r="U742" s="90">
        <f t="shared" si="819"/>
        <v>0</v>
      </c>
      <c r="V742" s="91">
        <f t="shared" si="820"/>
        <v>0</v>
      </c>
      <c r="W742" s="92">
        <f t="shared" si="821"/>
        <v>0</v>
      </c>
      <c r="X742" s="90">
        <f t="shared" si="822"/>
        <v>0</v>
      </c>
      <c r="Y742" s="91">
        <f t="shared" si="823"/>
        <v>0</v>
      </c>
      <c r="Z742" s="92">
        <f t="shared" si="824"/>
        <v>0</v>
      </c>
      <c r="AA742" s="90">
        <f t="shared" si="825"/>
        <v>0</v>
      </c>
      <c r="AB742" s="91">
        <f t="shared" si="826"/>
        <v>69.33</v>
      </c>
      <c r="AC742" s="92">
        <f t="shared" si="827"/>
        <v>69.33</v>
      </c>
      <c r="AD742" s="90">
        <f t="shared" si="828"/>
        <v>0</v>
      </c>
      <c r="AE742" s="91">
        <f t="shared" si="829"/>
        <v>7.023129</v>
      </c>
      <c r="AF742" s="92">
        <f t="shared" si="830"/>
        <v>7.023129</v>
      </c>
      <c r="AG742" s="90">
        <f t="shared" si="831"/>
        <v>0</v>
      </c>
      <c r="AH742" s="91">
        <f t="shared" si="832"/>
        <v>62.306871000000001</v>
      </c>
      <c r="AI742" s="91">
        <f t="shared" si="833"/>
        <v>62.306871000000001</v>
      </c>
      <c r="AJ742" s="7" t="s">
        <v>52</v>
      </c>
    </row>
    <row r="743" spans="1:36" outlineLevel="3" x14ac:dyDescent="0.25">
      <c r="A743" s="102" t="s">
        <v>150</v>
      </c>
      <c r="B743" s="10">
        <v>1989.64</v>
      </c>
      <c r="C743" s="10">
        <v>2638.31</v>
      </c>
      <c r="D743" s="10">
        <v>3275.23</v>
      </c>
      <c r="N743" s="10">
        <f t="shared" si="814"/>
        <v>3275.23</v>
      </c>
      <c r="O743" s="10">
        <f t="shared" si="815"/>
        <v>7903.18</v>
      </c>
      <c r="P743" s="129"/>
      <c r="Q743" s="130">
        <v>0.1013</v>
      </c>
      <c r="R743" s="90">
        <f t="shared" si="816"/>
        <v>0</v>
      </c>
      <c r="S743" s="91">
        <f t="shared" si="817"/>
        <v>3275.23</v>
      </c>
      <c r="T743" s="92">
        <f t="shared" si="818"/>
        <v>3275.23</v>
      </c>
      <c r="U743" s="90">
        <f t="shared" si="819"/>
        <v>0</v>
      </c>
      <c r="V743" s="91">
        <f t="shared" si="820"/>
        <v>331.780799</v>
      </c>
      <c r="W743" s="92">
        <f t="shared" si="821"/>
        <v>331.780799</v>
      </c>
      <c r="X743" s="90">
        <f t="shared" si="822"/>
        <v>0</v>
      </c>
      <c r="Y743" s="91">
        <f t="shared" si="823"/>
        <v>2943.4492009999999</v>
      </c>
      <c r="Z743" s="92">
        <f t="shared" si="824"/>
        <v>2943.4492009999999</v>
      </c>
      <c r="AA743" s="90">
        <f t="shared" si="825"/>
        <v>0</v>
      </c>
      <c r="AB743" s="91">
        <f t="shared" si="826"/>
        <v>7903.18</v>
      </c>
      <c r="AC743" s="92">
        <f t="shared" si="827"/>
        <v>7903.18</v>
      </c>
      <c r="AD743" s="90">
        <f t="shared" si="828"/>
        <v>0</v>
      </c>
      <c r="AE743" s="91">
        <f t="shared" si="829"/>
        <v>800.59213399999999</v>
      </c>
      <c r="AF743" s="92">
        <f t="shared" si="830"/>
        <v>800.59213399999999</v>
      </c>
      <c r="AG743" s="90">
        <f t="shared" si="831"/>
        <v>0</v>
      </c>
      <c r="AH743" s="91">
        <f t="shared" si="832"/>
        <v>7102.5878659999998</v>
      </c>
      <c r="AI743" s="91">
        <f t="shared" si="833"/>
        <v>7102.5878659999998</v>
      </c>
      <c r="AJ743" s="7" t="s">
        <v>52</v>
      </c>
    </row>
    <row r="744" spans="1:36" outlineLevel="3" x14ac:dyDescent="0.25">
      <c r="A744" s="102" t="s">
        <v>150</v>
      </c>
      <c r="C744" s="10">
        <v>158.13</v>
      </c>
      <c r="N744" s="10">
        <f t="shared" si="814"/>
        <v>0</v>
      </c>
      <c r="O744" s="10">
        <f t="shared" si="815"/>
        <v>158.13</v>
      </c>
      <c r="P744" s="129"/>
      <c r="Q744" s="130">
        <v>0.1013</v>
      </c>
      <c r="R744" s="90">
        <f t="shared" si="816"/>
        <v>0</v>
      </c>
      <c r="S744" s="91">
        <f t="shared" si="817"/>
        <v>0</v>
      </c>
      <c r="T744" s="92">
        <f t="shared" si="818"/>
        <v>0</v>
      </c>
      <c r="U744" s="90">
        <f t="shared" si="819"/>
        <v>0</v>
      </c>
      <c r="V744" s="91">
        <f t="shared" si="820"/>
        <v>0</v>
      </c>
      <c r="W744" s="92">
        <f t="shared" si="821"/>
        <v>0</v>
      </c>
      <c r="X744" s="90">
        <f t="shared" si="822"/>
        <v>0</v>
      </c>
      <c r="Y744" s="91">
        <f t="shared" si="823"/>
        <v>0</v>
      </c>
      <c r="Z744" s="92">
        <f t="shared" si="824"/>
        <v>0</v>
      </c>
      <c r="AA744" s="90">
        <f t="shared" si="825"/>
        <v>0</v>
      </c>
      <c r="AB744" s="91">
        <f t="shared" si="826"/>
        <v>158.13</v>
      </c>
      <c r="AC744" s="92">
        <f t="shared" si="827"/>
        <v>158.13</v>
      </c>
      <c r="AD744" s="90">
        <f t="shared" si="828"/>
        <v>0</v>
      </c>
      <c r="AE744" s="91">
        <f t="shared" si="829"/>
        <v>16.018568999999999</v>
      </c>
      <c r="AF744" s="92">
        <f t="shared" si="830"/>
        <v>16.018568999999999</v>
      </c>
      <c r="AG744" s="90">
        <f t="shared" si="831"/>
        <v>0</v>
      </c>
      <c r="AH744" s="91">
        <f t="shared" si="832"/>
        <v>142.11143099999998</v>
      </c>
      <c r="AI744" s="91">
        <f t="shared" si="833"/>
        <v>142.11143099999998</v>
      </c>
      <c r="AJ744" s="7" t="s">
        <v>52</v>
      </c>
    </row>
    <row r="745" spans="1:36" outlineLevel="3" x14ac:dyDescent="0.25">
      <c r="A745" s="102" t="s">
        <v>150</v>
      </c>
      <c r="B745" s="10">
        <v>803.24</v>
      </c>
      <c r="C745" s="10">
        <v>334.13</v>
      </c>
      <c r="D745" s="10">
        <v>3756.49</v>
      </c>
      <c r="N745" s="10">
        <f t="shared" si="814"/>
        <v>3756.49</v>
      </c>
      <c r="O745" s="10">
        <f t="shared" si="815"/>
        <v>4893.8599999999997</v>
      </c>
      <c r="P745" s="129"/>
      <c r="Q745" s="130">
        <v>0.1013</v>
      </c>
      <c r="R745" s="90">
        <f t="shared" si="816"/>
        <v>0</v>
      </c>
      <c r="S745" s="91">
        <f t="shared" si="817"/>
        <v>3756.49</v>
      </c>
      <c r="T745" s="92">
        <f t="shared" si="818"/>
        <v>3756.49</v>
      </c>
      <c r="U745" s="90">
        <f t="shared" si="819"/>
        <v>0</v>
      </c>
      <c r="V745" s="91">
        <f t="shared" si="820"/>
        <v>380.53243699999996</v>
      </c>
      <c r="W745" s="92">
        <f t="shared" si="821"/>
        <v>380.53243699999996</v>
      </c>
      <c r="X745" s="90">
        <f t="shared" si="822"/>
        <v>0</v>
      </c>
      <c r="Y745" s="91">
        <f t="shared" si="823"/>
        <v>3375.9575629999999</v>
      </c>
      <c r="Z745" s="92">
        <f t="shared" si="824"/>
        <v>3375.9575629999999</v>
      </c>
      <c r="AA745" s="90">
        <f t="shared" si="825"/>
        <v>0</v>
      </c>
      <c r="AB745" s="91">
        <f t="shared" si="826"/>
        <v>4893.8599999999997</v>
      </c>
      <c r="AC745" s="92">
        <f t="shared" si="827"/>
        <v>4893.8599999999997</v>
      </c>
      <c r="AD745" s="90">
        <f t="shared" si="828"/>
        <v>0</v>
      </c>
      <c r="AE745" s="91">
        <f t="shared" si="829"/>
        <v>495.74801799999995</v>
      </c>
      <c r="AF745" s="92">
        <f t="shared" si="830"/>
        <v>495.74801799999995</v>
      </c>
      <c r="AG745" s="90">
        <f t="shared" si="831"/>
        <v>0</v>
      </c>
      <c r="AH745" s="91">
        <f t="shared" si="832"/>
        <v>4398.1119819999994</v>
      </c>
      <c r="AI745" s="91">
        <f t="shared" si="833"/>
        <v>4398.1119819999994</v>
      </c>
      <c r="AJ745" s="7" t="s">
        <v>52</v>
      </c>
    </row>
    <row r="746" spans="1:36" outlineLevel="3" x14ac:dyDescent="0.25">
      <c r="A746" s="102" t="s">
        <v>150</v>
      </c>
      <c r="B746" s="10">
        <v>18</v>
      </c>
      <c r="N746" s="10">
        <f t="shared" si="814"/>
        <v>0</v>
      </c>
      <c r="O746" s="10">
        <f t="shared" si="815"/>
        <v>18</v>
      </c>
      <c r="P746" s="129"/>
      <c r="Q746" s="130">
        <v>0.1013</v>
      </c>
      <c r="R746" s="90">
        <f t="shared" si="816"/>
        <v>0</v>
      </c>
      <c r="S746" s="91">
        <f t="shared" si="817"/>
        <v>0</v>
      </c>
      <c r="T746" s="92">
        <f t="shared" si="818"/>
        <v>0</v>
      </c>
      <c r="U746" s="90">
        <f t="shared" si="819"/>
        <v>0</v>
      </c>
      <c r="V746" s="91">
        <f t="shared" si="820"/>
        <v>0</v>
      </c>
      <c r="W746" s="92">
        <f t="shared" si="821"/>
        <v>0</v>
      </c>
      <c r="X746" s="90">
        <f t="shared" si="822"/>
        <v>0</v>
      </c>
      <c r="Y746" s="91">
        <f t="shared" si="823"/>
        <v>0</v>
      </c>
      <c r="Z746" s="92">
        <f t="shared" si="824"/>
        <v>0</v>
      </c>
      <c r="AA746" s="90">
        <f t="shared" si="825"/>
        <v>0</v>
      </c>
      <c r="AB746" s="91">
        <f t="shared" si="826"/>
        <v>18</v>
      </c>
      <c r="AC746" s="92">
        <f t="shared" si="827"/>
        <v>18</v>
      </c>
      <c r="AD746" s="90">
        <f t="shared" si="828"/>
        <v>0</v>
      </c>
      <c r="AE746" s="91">
        <f t="shared" si="829"/>
        <v>1.8233999999999999</v>
      </c>
      <c r="AF746" s="92">
        <f t="shared" si="830"/>
        <v>1.8233999999999999</v>
      </c>
      <c r="AG746" s="90">
        <f t="shared" si="831"/>
        <v>0</v>
      </c>
      <c r="AH746" s="91">
        <f t="shared" si="832"/>
        <v>16.176600000000001</v>
      </c>
      <c r="AI746" s="91">
        <f t="shared" si="833"/>
        <v>16.176600000000001</v>
      </c>
      <c r="AJ746" s="7" t="s">
        <v>52</v>
      </c>
    </row>
    <row r="747" spans="1:36" outlineLevel="3" x14ac:dyDescent="0.25">
      <c r="A747" s="102" t="s">
        <v>150</v>
      </c>
      <c r="B747" s="10">
        <v>76970.62</v>
      </c>
      <c r="C747" s="10">
        <v>72480.639999999999</v>
      </c>
      <c r="D747" s="10">
        <v>74973.039999999994</v>
      </c>
      <c r="N747" s="10">
        <f t="shared" si="814"/>
        <v>74973.039999999994</v>
      </c>
      <c r="O747" s="10">
        <f t="shared" si="815"/>
        <v>224424.3</v>
      </c>
      <c r="P747" s="129"/>
      <c r="Q747" s="130">
        <v>0.1013</v>
      </c>
      <c r="R747" s="90">
        <f t="shared" si="816"/>
        <v>0</v>
      </c>
      <c r="S747" s="91">
        <f t="shared" si="817"/>
        <v>74973.039999999994</v>
      </c>
      <c r="T747" s="92">
        <f t="shared" si="818"/>
        <v>74973.039999999994</v>
      </c>
      <c r="U747" s="90">
        <f t="shared" si="819"/>
        <v>0</v>
      </c>
      <c r="V747" s="91">
        <f t="shared" si="820"/>
        <v>7594.7689519999994</v>
      </c>
      <c r="W747" s="92">
        <f t="shared" si="821"/>
        <v>7594.7689519999994</v>
      </c>
      <c r="X747" s="90">
        <f t="shared" si="822"/>
        <v>0</v>
      </c>
      <c r="Y747" s="91">
        <f t="shared" si="823"/>
        <v>67378.271047999995</v>
      </c>
      <c r="Z747" s="92">
        <f t="shared" si="824"/>
        <v>67378.271047999995</v>
      </c>
      <c r="AA747" s="90">
        <f t="shared" si="825"/>
        <v>0</v>
      </c>
      <c r="AB747" s="91">
        <f t="shared" si="826"/>
        <v>224424.3</v>
      </c>
      <c r="AC747" s="92">
        <f t="shared" si="827"/>
        <v>224424.3</v>
      </c>
      <c r="AD747" s="90">
        <f t="shared" si="828"/>
        <v>0</v>
      </c>
      <c r="AE747" s="91">
        <f t="shared" si="829"/>
        <v>22734.18159</v>
      </c>
      <c r="AF747" s="92">
        <f t="shared" si="830"/>
        <v>22734.18159</v>
      </c>
      <c r="AG747" s="90">
        <f t="shared" si="831"/>
        <v>0</v>
      </c>
      <c r="AH747" s="91">
        <f t="shared" si="832"/>
        <v>201690.11841</v>
      </c>
      <c r="AI747" s="91">
        <f t="shared" si="833"/>
        <v>201690.11841</v>
      </c>
      <c r="AJ747" s="7" t="s">
        <v>52</v>
      </c>
    </row>
    <row r="748" spans="1:36" outlineLevel="3" x14ac:dyDescent="0.25">
      <c r="A748" s="102" t="s">
        <v>150</v>
      </c>
      <c r="B748" s="10">
        <v>341.9</v>
      </c>
      <c r="N748" s="10">
        <f t="shared" si="814"/>
        <v>0</v>
      </c>
      <c r="O748" s="10">
        <f t="shared" si="815"/>
        <v>341.9</v>
      </c>
      <c r="P748" s="129"/>
      <c r="Q748" s="130">
        <v>0.1013</v>
      </c>
      <c r="R748" s="90">
        <f t="shared" si="816"/>
        <v>0</v>
      </c>
      <c r="S748" s="91">
        <f t="shared" si="817"/>
        <v>0</v>
      </c>
      <c r="T748" s="92">
        <f t="shared" si="818"/>
        <v>0</v>
      </c>
      <c r="U748" s="90">
        <f t="shared" si="819"/>
        <v>0</v>
      </c>
      <c r="V748" s="91">
        <f t="shared" si="820"/>
        <v>0</v>
      </c>
      <c r="W748" s="92">
        <f t="shared" si="821"/>
        <v>0</v>
      </c>
      <c r="X748" s="90">
        <f t="shared" si="822"/>
        <v>0</v>
      </c>
      <c r="Y748" s="91">
        <f t="shared" si="823"/>
        <v>0</v>
      </c>
      <c r="Z748" s="92">
        <f t="shared" si="824"/>
        <v>0</v>
      </c>
      <c r="AA748" s="90">
        <f t="shared" si="825"/>
        <v>0</v>
      </c>
      <c r="AB748" s="91">
        <f t="shared" si="826"/>
        <v>341.9</v>
      </c>
      <c r="AC748" s="92">
        <f t="shared" si="827"/>
        <v>341.9</v>
      </c>
      <c r="AD748" s="90">
        <f t="shared" si="828"/>
        <v>0</v>
      </c>
      <c r="AE748" s="91">
        <f t="shared" si="829"/>
        <v>34.63447</v>
      </c>
      <c r="AF748" s="92">
        <f t="shared" si="830"/>
        <v>34.63447</v>
      </c>
      <c r="AG748" s="90">
        <f t="shared" si="831"/>
        <v>0</v>
      </c>
      <c r="AH748" s="91">
        <f t="shared" si="832"/>
        <v>307.26552999999996</v>
      </c>
      <c r="AI748" s="91">
        <f t="shared" si="833"/>
        <v>307.26552999999996</v>
      </c>
      <c r="AJ748" s="7" t="s">
        <v>52</v>
      </c>
    </row>
    <row r="749" spans="1:36" outlineLevel="3" x14ac:dyDescent="0.25">
      <c r="A749" s="102" t="s">
        <v>150</v>
      </c>
      <c r="B749" s="10">
        <v>392819.33</v>
      </c>
      <c r="C749" s="10">
        <v>400093.86</v>
      </c>
      <c r="D749" s="10">
        <v>335871.41</v>
      </c>
      <c r="N749" s="10">
        <f t="shared" si="814"/>
        <v>335871.41</v>
      </c>
      <c r="O749" s="10">
        <f t="shared" si="815"/>
        <v>1128784.5999999999</v>
      </c>
      <c r="P749" s="129"/>
      <c r="Q749" s="130">
        <v>0.1013</v>
      </c>
      <c r="R749" s="90">
        <f t="shared" si="816"/>
        <v>0</v>
      </c>
      <c r="S749" s="91">
        <f t="shared" si="817"/>
        <v>335871.41</v>
      </c>
      <c r="T749" s="92">
        <f t="shared" si="818"/>
        <v>335871.41</v>
      </c>
      <c r="U749" s="90">
        <f t="shared" si="819"/>
        <v>0</v>
      </c>
      <c r="V749" s="91">
        <f t="shared" si="820"/>
        <v>34023.773832999999</v>
      </c>
      <c r="W749" s="92">
        <f t="shared" si="821"/>
        <v>34023.773832999999</v>
      </c>
      <c r="X749" s="90">
        <f t="shared" si="822"/>
        <v>0</v>
      </c>
      <c r="Y749" s="91">
        <f t="shared" si="823"/>
        <v>301847.63616699999</v>
      </c>
      <c r="Z749" s="92">
        <f t="shared" si="824"/>
        <v>301847.63616699999</v>
      </c>
      <c r="AA749" s="90">
        <f t="shared" si="825"/>
        <v>0</v>
      </c>
      <c r="AB749" s="91">
        <f t="shared" si="826"/>
        <v>1128784.5999999999</v>
      </c>
      <c r="AC749" s="92">
        <f t="shared" si="827"/>
        <v>1128784.5999999999</v>
      </c>
      <c r="AD749" s="90">
        <f t="shared" si="828"/>
        <v>0</v>
      </c>
      <c r="AE749" s="91">
        <f t="shared" si="829"/>
        <v>114345.87997999998</v>
      </c>
      <c r="AF749" s="92">
        <f t="shared" si="830"/>
        <v>114345.87997999998</v>
      </c>
      <c r="AG749" s="90">
        <f t="shared" si="831"/>
        <v>0</v>
      </c>
      <c r="AH749" s="91">
        <f t="shared" si="832"/>
        <v>1014438.7200199999</v>
      </c>
      <c r="AI749" s="91">
        <f t="shared" si="833"/>
        <v>1014438.7200199999</v>
      </c>
      <c r="AJ749" s="7" t="s">
        <v>52</v>
      </c>
    </row>
    <row r="750" spans="1:36" outlineLevel="3" x14ac:dyDescent="0.25">
      <c r="A750" s="102" t="s">
        <v>150</v>
      </c>
      <c r="B750" s="10">
        <v>85630.49</v>
      </c>
      <c r="C750" s="10">
        <v>71905.05</v>
      </c>
      <c r="D750" s="10">
        <v>135660.29999999999</v>
      </c>
      <c r="N750" s="10">
        <f t="shared" si="814"/>
        <v>135660.29999999999</v>
      </c>
      <c r="O750" s="10">
        <f t="shared" si="815"/>
        <v>293195.83999999997</v>
      </c>
      <c r="P750" s="129"/>
      <c r="Q750" s="130">
        <v>0.1013</v>
      </c>
      <c r="R750" s="90">
        <f t="shared" si="816"/>
        <v>0</v>
      </c>
      <c r="S750" s="91">
        <f t="shared" si="817"/>
        <v>135660.29999999999</v>
      </c>
      <c r="T750" s="92">
        <f t="shared" si="818"/>
        <v>135660.29999999999</v>
      </c>
      <c r="U750" s="90">
        <f t="shared" si="819"/>
        <v>0</v>
      </c>
      <c r="V750" s="91">
        <f t="shared" si="820"/>
        <v>13742.388389999998</v>
      </c>
      <c r="W750" s="92">
        <f t="shared" si="821"/>
        <v>13742.388389999998</v>
      </c>
      <c r="X750" s="90">
        <f t="shared" si="822"/>
        <v>0</v>
      </c>
      <c r="Y750" s="91">
        <f t="shared" si="823"/>
        <v>121917.91161</v>
      </c>
      <c r="Z750" s="92">
        <f t="shared" si="824"/>
        <v>121917.91161</v>
      </c>
      <c r="AA750" s="90">
        <f t="shared" si="825"/>
        <v>0</v>
      </c>
      <c r="AB750" s="91">
        <f t="shared" si="826"/>
        <v>293195.83999999997</v>
      </c>
      <c r="AC750" s="92">
        <f t="shared" si="827"/>
        <v>293195.83999999997</v>
      </c>
      <c r="AD750" s="90">
        <f t="shared" si="828"/>
        <v>0</v>
      </c>
      <c r="AE750" s="91">
        <f t="shared" si="829"/>
        <v>29700.738591999998</v>
      </c>
      <c r="AF750" s="92">
        <f t="shared" si="830"/>
        <v>29700.738591999998</v>
      </c>
      <c r="AG750" s="90">
        <f t="shared" si="831"/>
        <v>0</v>
      </c>
      <c r="AH750" s="91">
        <f t="shared" si="832"/>
        <v>263495.10140799999</v>
      </c>
      <c r="AI750" s="91">
        <f t="shared" si="833"/>
        <v>263495.10140799999</v>
      </c>
      <c r="AJ750" s="7" t="s">
        <v>52</v>
      </c>
    </row>
    <row r="751" spans="1:36" outlineLevel="3" x14ac:dyDescent="0.25">
      <c r="A751" s="102" t="s">
        <v>150</v>
      </c>
      <c r="C751" s="10">
        <v>300</v>
      </c>
      <c r="D751" s="10">
        <v>300</v>
      </c>
      <c r="N751" s="10">
        <f t="shared" si="814"/>
        <v>300</v>
      </c>
      <c r="O751" s="10">
        <f t="shared" si="815"/>
        <v>600</v>
      </c>
      <c r="P751" s="129"/>
      <c r="Q751" s="130">
        <v>0.1013</v>
      </c>
      <c r="R751" s="90">
        <f t="shared" si="816"/>
        <v>0</v>
      </c>
      <c r="S751" s="91">
        <f t="shared" si="817"/>
        <v>300</v>
      </c>
      <c r="T751" s="92">
        <f t="shared" si="818"/>
        <v>300</v>
      </c>
      <c r="U751" s="90">
        <f t="shared" si="819"/>
        <v>0</v>
      </c>
      <c r="V751" s="91">
        <f t="shared" si="820"/>
        <v>30.39</v>
      </c>
      <c r="W751" s="92">
        <f t="shared" si="821"/>
        <v>30.39</v>
      </c>
      <c r="X751" s="90">
        <f t="shared" si="822"/>
        <v>0</v>
      </c>
      <c r="Y751" s="91">
        <f t="shared" si="823"/>
        <v>269.61</v>
      </c>
      <c r="Z751" s="92">
        <f t="shared" si="824"/>
        <v>269.61</v>
      </c>
      <c r="AA751" s="90">
        <f t="shared" si="825"/>
        <v>0</v>
      </c>
      <c r="AB751" s="91">
        <f t="shared" si="826"/>
        <v>600</v>
      </c>
      <c r="AC751" s="92">
        <f t="shared" si="827"/>
        <v>600</v>
      </c>
      <c r="AD751" s="90">
        <f t="shared" si="828"/>
        <v>0</v>
      </c>
      <c r="AE751" s="91">
        <f t="shared" si="829"/>
        <v>60.78</v>
      </c>
      <c r="AF751" s="92">
        <f t="shared" si="830"/>
        <v>60.78</v>
      </c>
      <c r="AG751" s="90">
        <f t="shared" si="831"/>
        <v>0</v>
      </c>
      <c r="AH751" s="91">
        <f t="shared" si="832"/>
        <v>539.22</v>
      </c>
      <c r="AI751" s="91">
        <f t="shared" si="833"/>
        <v>539.22</v>
      </c>
      <c r="AJ751" s="7" t="s">
        <v>52</v>
      </c>
    </row>
    <row r="752" spans="1:36" outlineLevel="3" x14ac:dyDescent="0.25">
      <c r="A752" s="102" t="s">
        <v>150</v>
      </c>
      <c r="B752" s="10">
        <v>101774.75</v>
      </c>
      <c r="D752" s="10">
        <v>1935</v>
      </c>
      <c r="N752" s="10">
        <f t="shared" si="814"/>
        <v>1935</v>
      </c>
      <c r="O752" s="10">
        <f t="shared" si="815"/>
        <v>103709.75</v>
      </c>
      <c r="P752" s="129"/>
      <c r="Q752" s="130">
        <v>0.1013</v>
      </c>
      <c r="R752" s="90">
        <f t="shared" si="816"/>
        <v>0</v>
      </c>
      <c r="S752" s="91">
        <f t="shared" si="817"/>
        <v>1935</v>
      </c>
      <c r="T752" s="92">
        <f t="shared" si="818"/>
        <v>1935</v>
      </c>
      <c r="U752" s="90">
        <f t="shared" si="819"/>
        <v>0</v>
      </c>
      <c r="V752" s="91">
        <f t="shared" si="820"/>
        <v>196.0155</v>
      </c>
      <c r="W752" s="92">
        <f t="shared" si="821"/>
        <v>196.0155</v>
      </c>
      <c r="X752" s="90">
        <f t="shared" si="822"/>
        <v>0</v>
      </c>
      <c r="Y752" s="91">
        <f t="shared" si="823"/>
        <v>1738.9845</v>
      </c>
      <c r="Z752" s="92">
        <f t="shared" si="824"/>
        <v>1738.9845</v>
      </c>
      <c r="AA752" s="90">
        <f t="shared" si="825"/>
        <v>0</v>
      </c>
      <c r="AB752" s="91">
        <f t="shared" si="826"/>
        <v>103709.75</v>
      </c>
      <c r="AC752" s="92">
        <f t="shared" si="827"/>
        <v>103709.75</v>
      </c>
      <c r="AD752" s="90">
        <f t="shared" si="828"/>
        <v>0</v>
      </c>
      <c r="AE752" s="91">
        <f t="shared" si="829"/>
        <v>10505.797675</v>
      </c>
      <c r="AF752" s="92">
        <f t="shared" si="830"/>
        <v>10505.797675</v>
      </c>
      <c r="AG752" s="90">
        <f t="shared" si="831"/>
        <v>0</v>
      </c>
      <c r="AH752" s="91">
        <f t="shared" si="832"/>
        <v>93203.952325000006</v>
      </c>
      <c r="AI752" s="91">
        <f t="shared" si="833"/>
        <v>93203.952325000006</v>
      </c>
      <c r="AJ752" s="7" t="s">
        <v>52</v>
      </c>
    </row>
    <row r="753" spans="1:36" outlineLevel="3" x14ac:dyDescent="0.25">
      <c r="A753" s="102" t="s">
        <v>150</v>
      </c>
      <c r="B753" s="10">
        <v>-2881.46</v>
      </c>
      <c r="C753" s="10">
        <v>-3159.85</v>
      </c>
      <c r="D753" s="10">
        <v>-5791.41</v>
      </c>
      <c r="N753" s="10">
        <f t="shared" si="814"/>
        <v>-5791.41</v>
      </c>
      <c r="O753" s="10">
        <f t="shared" si="815"/>
        <v>-11832.72</v>
      </c>
      <c r="P753" s="129"/>
      <c r="Q753" s="130">
        <v>0.1013</v>
      </c>
      <c r="R753" s="90">
        <f t="shared" si="816"/>
        <v>0</v>
      </c>
      <c r="S753" s="91">
        <f t="shared" si="817"/>
        <v>-5791.41</v>
      </c>
      <c r="T753" s="92">
        <f t="shared" si="818"/>
        <v>-5791.41</v>
      </c>
      <c r="U753" s="90">
        <f t="shared" si="819"/>
        <v>0</v>
      </c>
      <c r="V753" s="91">
        <f t="shared" si="820"/>
        <v>-586.66983300000004</v>
      </c>
      <c r="W753" s="92">
        <f t="shared" si="821"/>
        <v>-586.66983300000004</v>
      </c>
      <c r="X753" s="90">
        <f t="shared" si="822"/>
        <v>0</v>
      </c>
      <c r="Y753" s="91">
        <f t="shared" si="823"/>
        <v>-5204.7401669999999</v>
      </c>
      <c r="Z753" s="92">
        <f t="shared" si="824"/>
        <v>-5204.7401669999999</v>
      </c>
      <c r="AA753" s="90">
        <f t="shared" si="825"/>
        <v>0</v>
      </c>
      <c r="AB753" s="91">
        <f t="shared" si="826"/>
        <v>-11832.72</v>
      </c>
      <c r="AC753" s="92">
        <f t="shared" si="827"/>
        <v>-11832.72</v>
      </c>
      <c r="AD753" s="90">
        <f t="shared" si="828"/>
        <v>0</v>
      </c>
      <c r="AE753" s="91">
        <f t="shared" si="829"/>
        <v>-1198.654536</v>
      </c>
      <c r="AF753" s="92">
        <f t="shared" si="830"/>
        <v>-1198.654536</v>
      </c>
      <c r="AG753" s="90">
        <f t="shared" si="831"/>
        <v>0</v>
      </c>
      <c r="AH753" s="91">
        <f t="shared" si="832"/>
        <v>-10634.065463999999</v>
      </c>
      <c r="AI753" s="91">
        <f t="shared" si="833"/>
        <v>-10634.065463999999</v>
      </c>
      <c r="AJ753" s="7" t="s">
        <v>52</v>
      </c>
    </row>
    <row r="754" spans="1:36" outlineLevel="2" x14ac:dyDescent="0.25">
      <c r="A754" s="102"/>
      <c r="B754" s="108"/>
      <c r="C754" s="108"/>
      <c r="D754" s="108"/>
      <c r="E754" s="101"/>
      <c r="F754" s="101"/>
      <c r="G754" s="101"/>
      <c r="H754" s="101"/>
      <c r="I754" s="101"/>
      <c r="J754" s="101"/>
      <c r="K754" s="101"/>
      <c r="L754" s="101"/>
      <c r="M754" s="101"/>
      <c r="N754" s="108"/>
      <c r="O754" s="108"/>
      <c r="P754" s="129"/>
      <c r="Q754" s="130"/>
      <c r="R754" s="111">
        <f t="shared" ref="R754:Z754" si="834">SUBTOTAL(9,R631:R753)</f>
        <v>0</v>
      </c>
      <c r="S754" s="112">
        <f t="shared" si="834"/>
        <v>3911541.91</v>
      </c>
      <c r="T754" s="113">
        <f t="shared" si="834"/>
        <v>3911541.91</v>
      </c>
      <c r="U754" s="111">
        <f t="shared" si="834"/>
        <v>0</v>
      </c>
      <c r="V754" s="112">
        <f t="shared" si="834"/>
        <v>396239.19548300002</v>
      </c>
      <c r="W754" s="113">
        <f t="shared" si="834"/>
        <v>396239.19548300002</v>
      </c>
      <c r="X754" s="111">
        <f t="shared" si="834"/>
        <v>0</v>
      </c>
      <c r="Y754" s="112">
        <f t="shared" si="834"/>
        <v>3515302.7145169987</v>
      </c>
      <c r="Z754" s="113">
        <f t="shared" si="834"/>
        <v>3515302.7145169987</v>
      </c>
      <c r="AA754" s="111"/>
      <c r="AB754" s="112"/>
      <c r="AC754" s="113"/>
      <c r="AD754" s="111"/>
      <c r="AE754" s="112"/>
      <c r="AF754" s="113"/>
      <c r="AG754" s="111"/>
      <c r="AH754" s="112"/>
      <c r="AI754" s="112"/>
      <c r="AJ754" s="118" t="s">
        <v>268</v>
      </c>
    </row>
    <row r="755" spans="1:36" outlineLevel="3" x14ac:dyDescent="0.25">
      <c r="A755" s="102" t="s">
        <v>150</v>
      </c>
      <c r="B755" s="10">
        <v>754</v>
      </c>
      <c r="C755" s="10">
        <v>754</v>
      </c>
      <c r="D755" s="10">
        <v>754</v>
      </c>
      <c r="N755" s="10">
        <f t="shared" ref="N755:N776" si="835">D755</f>
        <v>754</v>
      </c>
      <c r="O755" s="10">
        <f t="shared" ref="O755:O776" si="836">SUM(B755:M755)</f>
        <v>2262</v>
      </c>
      <c r="P755" s="129"/>
      <c r="Q755" s="130">
        <v>0.1086</v>
      </c>
      <c r="R755" s="90">
        <f t="shared" ref="R755:R776" si="837">IF(LEFT(AJ755,6)="Direct",N755,0)</f>
        <v>0</v>
      </c>
      <c r="S755" s="91">
        <f t="shared" ref="S755:S776" si="838">N755-R755</f>
        <v>754</v>
      </c>
      <c r="T755" s="92">
        <f t="shared" ref="T755:T776" si="839">R755+S755</f>
        <v>754</v>
      </c>
      <c r="U755" s="90">
        <f t="shared" ref="U755:U776" si="840">IF(LEFT(AJ755,9)="direct-wa", N755,0)</f>
        <v>0</v>
      </c>
      <c r="V755" s="91">
        <f t="shared" ref="V755:V776" si="841">IF(AJ755="direct-wa",0,N755*Q755)</f>
        <v>81.884399999999999</v>
      </c>
      <c r="W755" s="92">
        <f t="shared" ref="W755:W776" si="842">U755+V755</f>
        <v>81.884399999999999</v>
      </c>
      <c r="X755" s="90">
        <f t="shared" ref="X755:X776" si="843">IF(LEFT(AJ755,9)="direct-or",N755,0)</f>
        <v>0</v>
      </c>
      <c r="Y755" s="91">
        <f t="shared" ref="Y755:Y776" si="844">S755-V755</f>
        <v>672.11559999999997</v>
      </c>
      <c r="Z755" s="92">
        <f t="shared" ref="Z755:Z776" si="845">X755+Y755</f>
        <v>672.11559999999997</v>
      </c>
      <c r="AA755" s="90">
        <f t="shared" ref="AA755:AA776" si="846">IF(LEFT(AJ755,6)="Direct",O755,0)</f>
        <v>0</v>
      </c>
      <c r="AB755" s="91">
        <f t="shared" ref="AB755:AB776" si="847">O755-AA755</f>
        <v>2262</v>
      </c>
      <c r="AC755" s="92">
        <f t="shared" ref="AC755:AC776" si="848">AA755+AB755</f>
        <v>2262</v>
      </c>
      <c r="AD755" s="90">
        <f t="shared" ref="AD755:AD776" si="849">IF(LEFT(AJ755,9)="direct-wa", O755,0)</f>
        <v>0</v>
      </c>
      <c r="AE755" s="91">
        <f t="shared" ref="AE755:AE776" si="850">IF(AJ755="direct-wa",0,O755*Q755)</f>
        <v>245.6532</v>
      </c>
      <c r="AF755" s="92">
        <f t="shared" ref="AF755:AF776" si="851">AD755+AE755</f>
        <v>245.6532</v>
      </c>
      <c r="AG755" s="90">
        <f t="shared" ref="AG755:AG776" si="852">IF(LEFT(AJ755,9)="direct-or",O755,0)</f>
        <v>0</v>
      </c>
      <c r="AH755" s="91">
        <f t="shared" ref="AH755:AH776" si="853">AB755-AE755</f>
        <v>2016.3468</v>
      </c>
      <c r="AI755" s="91">
        <f t="shared" ref="AI755:AI776" si="854">AG755+AH755</f>
        <v>2016.3468</v>
      </c>
      <c r="AJ755" s="7" t="s">
        <v>60</v>
      </c>
    </row>
    <row r="756" spans="1:36" outlineLevel="3" x14ac:dyDescent="0.25">
      <c r="A756" s="102" t="s">
        <v>150</v>
      </c>
      <c r="B756" s="10">
        <v>-994.5</v>
      </c>
      <c r="N756" s="10">
        <f t="shared" si="835"/>
        <v>0</v>
      </c>
      <c r="O756" s="10">
        <f t="shared" si="836"/>
        <v>-994.5</v>
      </c>
      <c r="P756" s="129"/>
      <c r="Q756" s="130">
        <v>0.1086</v>
      </c>
      <c r="R756" s="90">
        <f t="shared" si="837"/>
        <v>0</v>
      </c>
      <c r="S756" s="91">
        <f t="shared" si="838"/>
        <v>0</v>
      </c>
      <c r="T756" s="92">
        <f t="shared" si="839"/>
        <v>0</v>
      </c>
      <c r="U756" s="90">
        <f t="shared" si="840"/>
        <v>0</v>
      </c>
      <c r="V756" s="91">
        <f t="shared" si="841"/>
        <v>0</v>
      </c>
      <c r="W756" s="92">
        <f t="shared" si="842"/>
        <v>0</v>
      </c>
      <c r="X756" s="90">
        <f t="shared" si="843"/>
        <v>0</v>
      </c>
      <c r="Y756" s="91">
        <f t="shared" si="844"/>
        <v>0</v>
      </c>
      <c r="Z756" s="92">
        <f t="shared" si="845"/>
        <v>0</v>
      </c>
      <c r="AA756" s="90">
        <f t="shared" si="846"/>
        <v>0</v>
      </c>
      <c r="AB756" s="91">
        <f t="shared" si="847"/>
        <v>-994.5</v>
      </c>
      <c r="AC756" s="92">
        <f t="shared" si="848"/>
        <v>-994.5</v>
      </c>
      <c r="AD756" s="90">
        <f t="shared" si="849"/>
        <v>0</v>
      </c>
      <c r="AE756" s="91">
        <f t="shared" si="850"/>
        <v>-108.0027</v>
      </c>
      <c r="AF756" s="92">
        <f t="shared" si="851"/>
        <v>-108.0027</v>
      </c>
      <c r="AG756" s="90">
        <f t="shared" si="852"/>
        <v>0</v>
      </c>
      <c r="AH756" s="91">
        <f t="shared" si="853"/>
        <v>-886.4973</v>
      </c>
      <c r="AI756" s="91">
        <f t="shared" si="854"/>
        <v>-886.4973</v>
      </c>
      <c r="AJ756" s="7" t="s">
        <v>60</v>
      </c>
    </row>
    <row r="757" spans="1:36" outlineLevel="3" x14ac:dyDescent="0.25">
      <c r="A757" s="102" t="s">
        <v>150</v>
      </c>
      <c r="C757" s="10">
        <v>700</v>
      </c>
      <c r="N757" s="10">
        <f t="shared" si="835"/>
        <v>0</v>
      </c>
      <c r="O757" s="10">
        <f t="shared" si="836"/>
        <v>700</v>
      </c>
      <c r="P757" s="129"/>
      <c r="Q757" s="130">
        <v>0.1086</v>
      </c>
      <c r="R757" s="90">
        <f t="shared" si="837"/>
        <v>0</v>
      </c>
      <c r="S757" s="91">
        <f t="shared" si="838"/>
        <v>0</v>
      </c>
      <c r="T757" s="92">
        <f t="shared" si="839"/>
        <v>0</v>
      </c>
      <c r="U757" s="90">
        <f t="shared" si="840"/>
        <v>0</v>
      </c>
      <c r="V757" s="91">
        <f t="shared" si="841"/>
        <v>0</v>
      </c>
      <c r="W757" s="92">
        <f t="shared" si="842"/>
        <v>0</v>
      </c>
      <c r="X757" s="90">
        <f t="shared" si="843"/>
        <v>0</v>
      </c>
      <c r="Y757" s="91">
        <f t="shared" si="844"/>
        <v>0</v>
      </c>
      <c r="Z757" s="92">
        <f t="shared" si="845"/>
        <v>0</v>
      </c>
      <c r="AA757" s="90">
        <f t="shared" si="846"/>
        <v>0</v>
      </c>
      <c r="AB757" s="91">
        <f t="shared" si="847"/>
        <v>700</v>
      </c>
      <c r="AC757" s="92">
        <f t="shared" si="848"/>
        <v>700</v>
      </c>
      <c r="AD757" s="90">
        <f t="shared" si="849"/>
        <v>0</v>
      </c>
      <c r="AE757" s="91">
        <f t="shared" si="850"/>
        <v>76.02</v>
      </c>
      <c r="AF757" s="92">
        <f t="shared" si="851"/>
        <v>76.02</v>
      </c>
      <c r="AG757" s="90">
        <f t="shared" si="852"/>
        <v>0</v>
      </c>
      <c r="AH757" s="91">
        <f t="shared" si="853"/>
        <v>623.98</v>
      </c>
      <c r="AI757" s="91">
        <f t="shared" si="854"/>
        <v>623.98</v>
      </c>
      <c r="AJ757" s="7" t="s">
        <v>64</v>
      </c>
    </row>
    <row r="758" spans="1:36" outlineLevel="3" x14ac:dyDescent="0.25">
      <c r="A758" s="102" t="s">
        <v>150</v>
      </c>
      <c r="B758" s="10">
        <v>634.54999999999995</v>
      </c>
      <c r="C758" s="10">
        <v>2320.77</v>
      </c>
      <c r="D758" s="10">
        <v>1009.07</v>
      </c>
      <c r="N758" s="10">
        <f t="shared" si="835"/>
        <v>1009.07</v>
      </c>
      <c r="O758" s="10">
        <f t="shared" si="836"/>
        <v>3964.39</v>
      </c>
      <c r="P758" s="129"/>
      <c r="Q758" s="130">
        <v>0.1086</v>
      </c>
      <c r="R758" s="90">
        <f t="shared" si="837"/>
        <v>0</v>
      </c>
      <c r="S758" s="91">
        <f t="shared" si="838"/>
        <v>1009.07</v>
      </c>
      <c r="T758" s="92">
        <f t="shared" si="839"/>
        <v>1009.07</v>
      </c>
      <c r="U758" s="90">
        <f t="shared" si="840"/>
        <v>0</v>
      </c>
      <c r="V758" s="91">
        <f t="shared" si="841"/>
        <v>109.585002</v>
      </c>
      <c r="W758" s="92">
        <f t="shared" si="842"/>
        <v>109.585002</v>
      </c>
      <c r="X758" s="90">
        <f t="shared" si="843"/>
        <v>0</v>
      </c>
      <c r="Y758" s="91">
        <f t="shared" si="844"/>
        <v>899.48499800000002</v>
      </c>
      <c r="Z758" s="92">
        <f t="shared" si="845"/>
        <v>899.48499800000002</v>
      </c>
      <c r="AA758" s="90">
        <f t="shared" si="846"/>
        <v>0</v>
      </c>
      <c r="AB758" s="91">
        <f t="shared" si="847"/>
        <v>3964.39</v>
      </c>
      <c r="AC758" s="92">
        <f t="shared" si="848"/>
        <v>3964.39</v>
      </c>
      <c r="AD758" s="90">
        <f t="shared" si="849"/>
        <v>0</v>
      </c>
      <c r="AE758" s="91">
        <f t="shared" si="850"/>
        <v>430.53275400000001</v>
      </c>
      <c r="AF758" s="92">
        <f t="shared" si="851"/>
        <v>430.53275400000001</v>
      </c>
      <c r="AG758" s="90">
        <f t="shared" si="852"/>
        <v>0</v>
      </c>
      <c r="AH758" s="91">
        <f t="shared" si="853"/>
        <v>3533.857246</v>
      </c>
      <c r="AI758" s="91">
        <f t="shared" si="854"/>
        <v>3533.857246</v>
      </c>
      <c r="AJ758" s="7" t="s">
        <v>60</v>
      </c>
    </row>
    <row r="759" spans="1:36" outlineLevel="3" x14ac:dyDescent="0.25">
      <c r="A759" s="102" t="s">
        <v>150</v>
      </c>
      <c r="D759" s="10">
        <v>107.97</v>
      </c>
      <c r="N759" s="10">
        <f t="shared" si="835"/>
        <v>107.97</v>
      </c>
      <c r="O759" s="10">
        <f t="shared" si="836"/>
        <v>107.97</v>
      </c>
      <c r="P759" s="129"/>
      <c r="Q759" s="130">
        <v>0.1086</v>
      </c>
      <c r="R759" s="90">
        <f t="shared" si="837"/>
        <v>0</v>
      </c>
      <c r="S759" s="91">
        <f t="shared" si="838"/>
        <v>107.97</v>
      </c>
      <c r="T759" s="92">
        <f t="shared" si="839"/>
        <v>107.97</v>
      </c>
      <c r="U759" s="90">
        <f t="shared" si="840"/>
        <v>0</v>
      </c>
      <c r="V759" s="91">
        <f t="shared" si="841"/>
        <v>11.725542000000001</v>
      </c>
      <c r="W759" s="92">
        <f t="shared" si="842"/>
        <v>11.725542000000001</v>
      </c>
      <c r="X759" s="90">
        <f t="shared" si="843"/>
        <v>0</v>
      </c>
      <c r="Y759" s="91">
        <f t="shared" si="844"/>
        <v>96.244457999999995</v>
      </c>
      <c r="Z759" s="92">
        <f t="shared" si="845"/>
        <v>96.244457999999995</v>
      </c>
      <c r="AA759" s="90">
        <f t="shared" si="846"/>
        <v>0</v>
      </c>
      <c r="AB759" s="91">
        <f t="shared" si="847"/>
        <v>107.97</v>
      </c>
      <c r="AC759" s="92">
        <f t="shared" si="848"/>
        <v>107.97</v>
      </c>
      <c r="AD759" s="90">
        <f t="shared" si="849"/>
        <v>0</v>
      </c>
      <c r="AE759" s="91">
        <f t="shared" si="850"/>
        <v>11.725542000000001</v>
      </c>
      <c r="AF759" s="92">
        <f t="shared" si="851"/>
        <v>11.725542000000001</v>
      </c>
      <c r="AG759" s="90">
        <f t="shared" si="852"/>
        <v>0</v>
      </c>
      <c r="AH759" s="91">
        <f t="shared" si="853"/>
        <v>96.244457999999995</v>
      </c>
      <c r="AI759" s="91">
        <f t="shared" si="854"/>
        <v>96.244457999999995</v>
      </c>
      <c r="AJ759" s="7" t="s">
        <v>64</v>
      </c>
    </row>
    <row r="760" spans="1:36" outlineLevel="3" x14ac:dyDescent="0.25">
      <c r="A760" s="102" t="s">
        <v>150</v>
      </c>
      <c r="B760" s="10">
        <v>56277.64</v>
      </c>
      <c r="C760" s="10">
        <v>68913.89</v>
      </c>
      <c r="D760" s="10">
        <v>59398.34</v>
      </c>
      <c r="N760" s="10">
        <f t="shared" si="835"/>
        <v>59398.34</v>
      </c>
      <c r="O760" s="10">
        <f t="shared" si="836"/>
        <v>184589.87</v>
      </c>
      <c r="P760" s="129"/>
      <c r="Q760" s="130">
        <v>0.1086</v>
      </c>
      <c r="R760" s="90">
        <f t="shared" si="837"/>
        <v>0</v>
      </c>
      <c r="S760" s="91">
        <f t="shared" si="838"/>
        <v>59398.34</v>
      </c>
      <c r="T760" s="92">
        <f t="shared" si="839"/>
        <v>59398.34</v>
      </c>
      <c r="U760" s="90">
        <f t="shared" si="840"/>
        <v>0</v>
      </c>
      <c r="V760" s="91">
        <f t="shared" si="841"/>
        <v>6450.6597240000001</v>
      </c>
      <c r="W760" s="92">
        <f t="shared" si="842"/>
        <v>6450.6597240000001</v>
      </c>
      <c r="X760" s="90">
        <f t="shared" si="843"/>
        <v>0</v>
      </c>
      <c r="Y760" s="91">
        <f t="shared" si="844"/>
        <v>52947.680275999999</v>
      </c>
      <c r="Z760" s="92">
        <f t="shared" si="845"/>
        <v>52947.680275999999</v>
      </c>
      <c r="AA760" s="90">
        <f t="shared" si="846"/>
        <v>0</v>
      </c>
      <c r="AB760" s="91">
        <f t="shared" si="847"/>
        <v>184589.87</v>
      </c>
      <c r="AC760" s="92">
        <f t="shared" si="848"/>
        <v>184589.87</v>
      </c>
      <c r="AD760" s="90">
        <f t="shared" si="849"/>
        <v>0</v>
      </c>
      <c r="AE760" s="91">
        <f t="shared" si="850"/>
        <v>20046.459881999999</v>
      </c>
      <c r="AF760" s="92">
        <f t="shared" si="851"/>
        <v>20046.459881999999</v>
      </c>
      <c r="AG760" s="90">
        <f t="shared" si="852"/>
        <v>0</v>
      </c>
      <c r="AH760" s="91">
        <f t="shared" si="853"/>
        <v>164543.410118</v>
      </c>
      <c r="AI760" s="91">
        <f t="shared" si="854"/>
        <v>164543.410118</v>
      </c>
      <c r="AJ760" s="7" t="s">
        <v>64</v>
      </c>
    </row>
    <row r="761" spans="1:36" outlineLevel="3" x14ac:dyDescent="0.25">
      <c r="A761" s="102" t="s">
        <v>150</v>
      </c>
      <c r="D761" s="10">
        <v>270</v>
      </c>
      <c r="N761" s="10">
        <f t="shared" si="835"/>
        <v>270</v>
      </c>
      <c r="O761" s="10">
        <f t="shared" si="836"/>
        <v>270</v>
      </c>
      <c r="P761" s="129"/>
      <c r="Q761" s="130">
        <v>0.1086</v>
      </c>
      <c r="R761" s="90">
        <f t="shared" si="837"/>
        <v>0</v>
      </c>
      <c r="S761" s="91">
        <f t="shared" si="838"/>
        <v>270</v>
      </c>
      <c r="T761" s="92">
        <f t="shared" si="839"/>
        <v>270</v>
      </c>
      <c r="U761" s="90">
        <f t="shared" si="840"/>
        <v>0</v>
      </c>
      <c r="V761" s="91">
        <f t="shared" si="841"/>
        <v>29.321999999999999</v>
      </c>
      <c r="W761" s="92">
        <f t="shared" si="842"/>
        <v>29.321999999999999</v>
      </c>
      <c r="X761" s="90">
        <f t="shared" si="843"/>
        <v>0</v>
      </c>
      <c r="Y761" s="91">
        <f t="shared" si="844"/>
        <v>240.678</v>
      </c>
      <c r="Z761" s="92">
        <f t="shared" si="845"/>
        <v>240.678</v>
      </c>
      <c r="AA761" s="90">
        <f t="shared" si="846"/>
        <v>0</v>
      </c>
      <c r="AB761" s="91">
        <f t="shared" si="847"/>
        <v>270</v>
      </c>
      <c r="AC761" s="92">
        <f t="shared" si="848"/>
        <v>270</v>
      </c>
      <c r="AD761" s="90">
        <f t="shared" si="849"/>
        <v>0</v>
      </c>
      <c r="AE761" s="91">
        <f t="shared" si="850"/>
        <v>29.321999999999999</v>
      </c>
      <c r="AF761" s="92">
        <f t="shared" si="851"/>
        <v>29.321999999999999</v>
      </c>
      <c r="AG761" s="90">
        <f t="shared" si="852"/>
        <v>0</v>
      </c>
      <c r="AH761" s="91">
        <f t="shared" si="853"/>
        <v>240.678</v>
      </c>
      <c r="AI761" s="91">
        <f t="shared" si="854"/>
        <v>240.678</v>
      </c>
      <c r="AJ761" s="7" t="s">
        <v>60</v>
      </c>
    </row>
    <row r="762" spans="1:36" outlineLevel="3" x14ac:dyDescent="0.25">
      <c r="A762" s="102" t="s">
        <v>150</v>
      </c>
      <c r="D762" s="10">
        <v>143.99</v>
      </c>
      <c r="N762" s="10">
        <f t="shared" si="835"/>
        <v>143.99</v>
      </c>
      <c r="O762" s="10">
        <f t="shared" si="836"/>
        <v>143.99</v>
      </c>
      <c r="P762" s="129"/>
      <c r="Q762" s="130">
        <v>0.1086</v>
      </c>
      <c r="R762" s="90">
        <f t="shared" si="837"/>
        <v>0</v>
      </c>
      <c r="S762" s="91">
        <f t="shared" si="838"/>
        <v>143.99</v>
      </c>
      <c r="T762" s="92">
        <f t="shared" si="839"/>
        <v>143.99</v>
      </c>
      <c r="U762" s="90">
        <f t="shared" si="840"/>
        <v>0</v>
      </c>
      <c r="V762" s="91">
        <f t="shared" si="841"/>
        <v>15.637314000000002</v>
      </c>
      <c r="W762" s="92">
        <f t="shared" si="842"/>
        <v>15.637314000000002</v>
      </c>
      <c r="X762" s="90">
        <f t="shared" si="843"/>
        <v>0</v>
      </c>
      <c r="Y762" s="91">
        <f t="shared" si="844"/>
        <v>128.35268600000001</v>
      </c>
      <c r="Z762" s="92">
        <f t="shared" si="845"/>
        <v>128.35268600000001</v>
      </c>
      <c r="AA762" s="90">
        <f t="shared" si="846"/>
        <v>0</v>
      </c>
      <c r="AB762" s="91">
        <f t="shared" si="847"/>
        <v>143.99</v>
      </c>
      <c r="AC762" s="92">
        <f t="shared" si="848"/>
        <v>143.99</v>
      </c>
      <c r="AD762" s="90">
        <f t="shared" si="849"/>
        <v>0</v>
      </c>
      <c r="AE762" s="91">
        <f t="shared" si="850"/>
        <v>15.637314000000002</v>
      </c>
      <c r="AF762" s="92">
        <f t="shared" si="851"/>
        <v>15.637314000000002</v>
      </c>
      <c r="AG762" s="90">
        <f t="shared" si="852"/>
        <v>0</v>
      </c>
      <c r="AH762" s="91">
        <f t="shared" si="853"/>
        <v>128.35268600000001</v>
      </c>
      <c r="AI762" s="91">
        <f t="shared" si="854"/>
        <v>128.35268600000001</v>
      </c>
      <c r="AJ762" s="7" t="s">
        <v>64</v>
      </c>
    </row>
    <row r="763" spans="1:36" outlineLevel="3" x14ac:dyDescent="0.25">
      <c r="A763" s="102" t="s">
        <v>150</v>
      </c>
      <c r="B763" s="10">
        <v>16</v>
      </c>
      <c r="N763" s="10">
        <f t="shared" si="835"/>
        <v>0</v>
      </c>
      <c r="O763" s="10">
        <f t="shared" si="836"/>
        <v>16</v>
      </c>
      <c r="P763" s="129"/>
      <c r="Q763" s="130">
        <v>0.1086</v>
      </c>
      <c r="R763" s="90">
        <f t="shared" si="837"/>
        <v>0</v>
      </c>
      <c r="S763" s="91">
        <f t="shared" si="838"/>
        <v>0</v>
      </c>
      <c r="T763" s="92">
        <f t="shared" si="839"/>
        <v>0</v>
      </c>
      <c r="U763" s="90">
        <f t="shared" si="840"/>
        <v>0</v>
      </c>
      <c r="V763" s="91">
        <f t="shared" si="841"/>
        <v>0</v>
      </c>
      <c r="W763" s="92">
        <f t="shared" si="842"/>
        <v>0</v>
      </c>
      <c r="X763" s="90">
        <f t="shared" si="843"/>
        <v>0</v>
      </c>
      <c r="Y763" s="91">
        <f t="shared" si="844"/>
        <v>0</v>
      </c>
      <c r="Z763" s="92">
        <f t="shared" si="845"/>
        <v>0</v>
      </c>
      <c r="AA763" s="90">
        <f t="shared" si="846"/>
        <v>0</v>
      </c>
      <c r="AB763" s="91">
        <f t="shared" si="847"/>
        <v>16</v>
      </c>
      <c r="AC763" s="92">
        <f t="shared" si="848"/>
        <v>16</v>
      </c>
      <c r="AD763" s="90">
        <f t="shared" si="849"/>
        <v>0</v>
      </c>
      <c r="AE763" s="91">
        <f t="shared" si="850"/>
        <v>1.7376</v>
      </c>
      <c r="AF763" s="92">
        <f t="shared" si="851"/>
        <v>1.7376</v>
      </c>
      <c r="AG763" s="90">
        <f t="shared" si="852"/>
        <v>0</v>
      </c>
      <c r="AH763" s="91">
        <f t="shared" si="853"/>
        <v>14.2624</v>
      </c>
      <c r="AI763" s="91">
        <f t="shared" si="854"/>
        <v>14.2624</v>
      </c>
      <c r="AJ763" s="7" t="s">
        <v>64</v>
      </c>
    </row>
    <row r="764" spans="1:36" outlineLevel="3" x14ac:dyDescent="0.25">
      <c r="A764" s="102" t="s">
        <v>150</v>
      </c>
      <c r="D764" s="10">
        <v>102.91</v>
      </c>
      <c r="N764" s="10">
        <f t="shared" si="835"/>
        <v>102.91</v>
      </c>
      <c r="O764" s="10">
        <f t="shared" si="836"/>
        <v>102.91</v>
      </c>
      <c r="P764" s="129"/>
      <c r="Q764" s="130">
        <v>0.1086</v>
      </c>
      <c r="R764" s="90">
        <f t="shared" si="837"/>
        <v>0</v>
      </c>
      <c r="S764" s="91">
        <f t="shared" si="838"/>
        <v>102.91</v>
      </c>
      <c r="T764" s="92">
        <f t="shared" si="839"/>
        <v>102.91</v>
      </c>
      <c r="U764" s="90">
        <f t="shared" si="840"/>
        <v>0</v>
      </c>
      <c r="V764" s="91">
        <f t="shared" si="841"/>
        <v>11.176026</v>
      </c>
      <c r="W764" s="92">
        <f t="shared" si="842"/>
        <v>11.176026</v>
      </c>
      <c r="X764" s="90">
        <f t="shared" si="843"/>
        <v>0</v>
      </c>
      <c r="Y764" s="91">
        <f t="shared" si="844"/>
        <v>91.733973999999989</v>
      </c>
      <c r="Z764" s="92">
        <f t="shared" si="845"/>
        <v>91.733973999999989</v>
      </c>
      <c r="AA764" s="90">
        <f t="shared" si="846"/>
        <v>0</v>
      </c>
      <c r="AB764" s="91">
        <f t="shared" si="847"/>
        <v>102.91</v>
      </c>
      <c r="AC764" s="92">
        <f t="shared" si="848"/>
        <v>102.91</v>
      </c>
      <c r="AD764" s="90">
        <f t="shared" si="849"/>
        <v>0</v>
      </c>
      <c r="AE764" s="91">
        <f t="shared" si="850"/>
        <v>11.176026</v>
      </c>
      <c r="AF764" s="92">
        <f t="shared" si="851"/>
        <v>11.176026</v>
      </c>
      <c r="AG764" s="90">
        <f t="shared" si="852"/>
        <v>0</v>
      </c>
      <c r="AH764" s="91">
        <f t="shared" si="853"/>
        <v>91.733973999999989</v>
      </c>
      <c r="AI764" s="91">
        <f t="shared" si="854"/>
        <v>91.733973999999989</v>
      </c>
      <c r="AJ764" s="7" t="s">
        <v>64</v>
      </c>
    </row>
    <row r="765" spans="1:36" outlineLevel="3" x14ac:dyDescent="0.25">
      <c r="A765" s="102" t="s">
        <v>150</v>
      </c>
      <c r="D765" s="10">
        <v>419.25</v>
      </c>
      <c r="N765" s="10">
        <f t="shared" si="835"/>
        <v>419.25</v>
      </c>
      <c r="O765" s="10">
        <f t="shared" si="836"/>
        <v>419.25</v>
      </c>
      <c r="P765" s="129"/>
      <c r="Q765" s="130">
        <v>0.1086</v>
      </c>
      <c r="R765" s="90">
        <f t="shared" si="837"/>
        <v>0</v>
      </c>
      <c r="S765" s="91">
        <f t="shared" si="838"/>
        <v>419.25</v>
      </c>
      <c r="T765" s="92">
        <f t="shared" si="839"/>
        <v>419.25</v>
      </c>
      <c r="U765" s="90">
        <f t="shared" si="840"/>
        <v>0</v>
      </c>
      <c r="V765" s="91">
        <f t="shared" si="841"/>
        <v>45.530549999999998</v>
      </c>
      <c r="W765" s="92">
        <f t="shared" si="842"/>
        <v>45.530549999999998</v>
      </c>
      <c r="X765" s="90">
        <f t="shared" si="843"/>
        <v>0</v>
      </c>
      <c r="Y765" s="91">
        <f t="shared" si="844"/>
        <v>373.71944999999999</v>
      </c>
      <c r="Z765" s="92">
        <f t="shared" si="845"/>
        <v>373.71944999999999</v>
      </c>
      <c r="AA765" s="90">
        <f t="shared" si="846"/>
        <v>0</v>
      </c>
      <c r="AB765" s="91">
        <f t="shared" si="847"/>
        <v>419.25</v>
      </c>
      <c r="AC765" s="92">
        <f t="shared" si="848"/>
        <v>419.25</v>
      </c>
      <c r="AD765" s="90">
        <f t="shared" si="849"/>
        <v>0</v>
      </c>
      <c r="AE765" s="91">
        <f t="shared" si="850"/>
        <v>45.530549999999998</v>
      </c>
      <c r="AF765" s="92">
        <f t="shared" si="851"/>
        <v>45.530549999999998</v>
      </c>
      <c r="AG765" s="90">
        <f t="shared" si="852"/>
        <v>0</v>
      </c>
      <c r="AH765" s="91">
        <f t="shared" si="853"/>
        <v>373.71944999999999</v>
      </c>
      <c r="AI765" s="91">
        <f t="shared" si="854"/>
        <v>373.71944999999999</v>
      </c>
      <c r="AJ765" s="7" t="s">
        <v>64</v>
      </c>
    </row>
    <row r="766" spans="1:36" outlineLevel="3" x14ac:dyDescent="0.25">
      <c r="A766" s="102" t="s">
        <v>150</v>
      </c>
      <c r="D766" s="10">
        <v>17052.47</v>
      </c>
      <c r="N766" s="10">
        <f t="shared" si="835"/>
        <v>17052.47</v>
      </c>
      <c r="O766" s="10">
        <f t="shared" si="836"/>
        <v>17052.47</v>
      </c>
      <c r="P766" s="129"/>
      <c r="Q766" s="130">
        <v>0.1086</v>
      </c>
      <c r="R766" s="90">
        <f t="shared" si="837"/>
        <v>0</v>
      </c>
      <c r="S766" s="91">
        <f t="shared" si="838"/>
        <v>17052.47</v>
      </c>
      <c r="T766" s="92">
        <f t="shared" si="839"/>
        <v>17052.47</v>
      </c>
      <c r="U766" s="90">
        <f t="shared" si="840"/>
        <v>0</v>
      </c>
      <c r="V766" s="91">
        <f t="shared" si="841"/>
        <v>1851.8982420000002</v>
      </c>
      <c r="W766" s="92">
        <f t="shared" si="842"/>
        <v>1851.8982420000002</v>
      </c>
      <c r="X766" s="90">
        <f t="shared" si="843"/>
        <v>0</v>
      </c>
      <c r="Y766" s="91">
        <f t="shared" si="844"/>
        <v>15200.571758000002</v>
      </c>
      <c r="Z766" s="92">
        <f t="shared" si="845"/>
        <v>15200.571758000002</v>
      </c>
      <c r="AA766" s="90">
        <f t="shared" si="846"/>
        <v>0</v>
      </c>
      <c r="AB766" s="91">
        <f t="shared" si="847"/>
        <v>17052.47</v>
      </c>
      <c r="AC766" s="92">
        <f t="shared" si="848"/>
        <v>17052.47</v>
      </c>
      <c r="AD766" s="90">
        <f t="shared" si="849"/>
        <v>0</v>
      </c>
      <c r="AE766" s="91">
        <f t="shared" si="850"/>
        <v>1851.8982420000002</v>
      </c>
      <c r="AF766" s="92">
        <f t="shared" si="851"/>
        <v>1851.8982420000002</v>
      </c>
      <c r="AG766" s="90">
        <f t="shared" si="852"/>
        <v>0</v>
      </c>
      <c r="AH766" s="91">
        <f t="shared" si="853"/>
        <v>15200.571758000002</v>
      </c>
      <c r="AI766" s="91">
        <f t="shared" si="854"/>
        <v>15200.571758000002</v>
      </c>
      <c r="AJ766" s="7" t="s">
        <v>64</v>
      </c>
    </row>
    <row r="767" spans="1:36" outlineLevel="3" x14ac:dyDescent="0.25">
      <c r="A767" s="102" t="s">
        <v>150</v>
      </c>
      <c r="B767" s="10">
        <v>1514.75</v>
      </c>
      <c r="C767" s="10">
        <v>23568.7</v>
      </c>
      <c r="D767" s="10">
        <v>49.45</v>
      </c>
      <c r="N767" s="10">
        <f t="shared" si="835"/>
        <v>49.45</v>
      </c>
      <c r="O767" s="10">
        <f t="shared" si="836"/>
        <v>25132.9</v>
      </c>
      <c r="P767" s="129"/>
      <c r="Q767" s="130">
        <v>0.1086</v>
      </c>
      <c r="R767" s="90">
        <f t="shared" si="837"/>
        <v>0</v>
      </c>
      <c r="S767" s="91">
        <f t="shared" si="838"/>
        <v>49.45</v>
      </c>
      <c r="T767" s="92">
        <f t="shared" si="839"/>
        <v>49.45</v>
      </c>
      <c r="U767" s="90">
        <f t="shared" si="840"/>
        <v>0</v>
      </c>
      <c r="V767" s="91">
        <f t="shared" si="841"/>
        <v>5.3702700000000005</v>
      </c>
      <c r="W767" s="92">
        <f t="shared" si="842"/>
        <v>5.3702700000000005</v>
      </c>
      <c r="X767" s="90">
        <f t="shared" si="843"/>
        <v>0</v>
      </c>
      <c r="Y767" s="91">
        <f t="shared" si="844"/>
        <v>44.079730000000005</v>
      </c>
      <c r="Z767" s="92">
        <f t="shared" si="845"/>
        <v>44.079730000000005</v>
      </c>
      <c r="AA767" s="90">
        <f t="shared" si="846"/>
        <v>0</v>
      </c>
      <c r="AB767" s="91">
        <f t="shared" si="847"/>
        <v>25132.9</v>
      </c>
      <c r="AC767" s="92">
        <f t="shared" si="848"/>
        <v>25132.9</v>
      </c>
      <c r="AD767" s="90">
        <f t="shared" si="849"/>
        <v>0</v>
      </c>
      <c r="AE767" s="91">
        <f t="shared" si="850"/>
        <v>2729.4329400000001</v>
      </c>
      <c r="AF767" s="92">
        <f t="shared" si="851"/>
        <v>2729.4329400000001</v>
      </c>
      <c r="AG767" s="90">
        <f t="shared" si="852"/>
        <v>0</v>
      </c>
      <c r="AH767" s="91">
        <f t="shared" si="853"/>
        <v>22403.467060000003</v>
      </c>
      <c r="AI767" s="91">
        <f t="shared" si="854"/>
        <v>22403.467060000003</v>
      </c>
      <c r="AJ767" s="7" t="s">
        <v>45</v>
      </c>
    </row>
    <row r="768" spans="1:36" outlineLevel="3" x14ac:dyDescent="0.25">
      <c r="A768" s="102" t="s">
        <v>150</v>
      </c>
      <c r="B768" s="10">
        <v>66042.61</v>
      </c>
      <c r="C768" s="10">
        <v>110566.34</v>
      </c>
      <c r="D768" s="10">
        <v>113873.95</v>
      </c>
      <c r="N768" s="10">
        <f t="shared" si="835"/>
        <v>113873.95</v>
      </c>
      <c r="O768" s="10">
        <f t="shared" si="836"/>
        <v>290482.90000000002</v>
      </c>
      <c r="P768" s="129"/>
      <c r="Q768" s="130">
        <v>0.1086</v>
      </c>
      <c r="R768" s="90">
        <f t="shared" si="837"/>
        <v>0</v>
      </c>
      <c r="S768" s="91">
        <f t="shared" si="838"/>
        <v>113873.95</v>
      </c>
      <c r="T768" s="92">
        <f t="shared" si="839"/>
        <v>113873.95</v>
      </c>
      <c r="U768" s="90">
        <f t="shared" si="840"/>
        <v>0</v>
      </c>
      <c r="V768" s="91">
        <f t="shared" si="841"/>
        <v>12366.71097</v>
      </c>
      <c r="W768" s="92">
        <f t="shared" si="842"/>
        <v>12366.71097</v>
      </c>
      <c r="X768" s="90">
        <f t="shared" si="843"/>
        <v>0</v>
      </c>
      <c r="Y768" s="91">
        <f t="shared" si="844"/>
        <v>101507.23903</v>
      </c>
      <c r="Z768" s="92">
        <f t="shared" si="845"/>
        <v>101507.23903</v>
      </c>
      <c r="AA768" s="90">
        <f t="shared" si="846"/>
        <v>0</v>
      </c>
      <c r="AB768" s="91">
        <f t="shared" si="847"/>
        <v>290482.90000000002</v>
      </c>
      <c r="AC768" s="92">
        <f t="shared" si="848"/>
        <v>290482.90000000002</v>
      </c>
      <c r="AD768" s="90">
        <f t="shared" si="849"/>
        <v>0</v>
      </c>
      <c r="AE768" s="91">
        <f t="shared" si="850"/>
        <v>31546.442940000004</v>
      </c>
      <c r="AF768" s="92">
        <f t="shared" si="851"/>
        <v>31546.442940000004</v>
      </c>
      <c r="AG768" s="90">
        <f t="shared" si="852"/>
        <v>0</v>
      </c>
      <c r="AH768" s="91">
        <f t="shared" si="853"/>
        <v>258936.45706000002</v>
      </c>
      <c r="AI768" s="91">
        <f t="shared" si="854"/>
        <v>258936.45706000002</v>
      </c>
      <c r="AJ768" s="7" t="s">
        <v>64</v>
      </c>
    </row>
    <row r="769" spans="1:36" outlineLevel="3" x14ac:dyDescent="0.25">
      <c r="A769" s="102" t="s">
        <v>150</v>
      </c>
      <c r="B769" s="10">
        <v>100231.13</v>
      </c>
      <c r="C769" s="10">
        <v>105248.92</v>
      </c>
      <c r="D769" s="10">
        <v>103131.16</v>
      </c>
      <c r="N769" s="10">
        <f t="shared" si="835"/>
        <v>103131.16</v>
      </c>
      <c r="O769" s="10">
        <f t="shared" si="836"/>
        <v>308611.20999999996</v>
      </c>
      <c r="P769" s="129"/>
      <c r="Q769" s="130">
        <v>0.1086</v>
      </c>
      <c r="R769" s="90">
        <f t="shared" si="837"/>
        <v>0</v>
      </c>
      <c r="S769" s="91">
        <f t="shared" si="838"/>
        <v>103131.16</v>
      </c>
      <c r="T769" s="92">
        <f t="shared" si="839"/>
        <v>103131.16</v>
      </c>
      <c r="U769" s="90">
        <f t="shared" si="840"/>
        <v>0</v>
      </c>
      <c r="V769" s="91">
        <f t="shared" si="841"/>
        <v>11200.043976000001</v>
      </c>
      <c r="W769" s="92">
        <f t="shared" si="842"/>
        <v>11200.043976000001</v>
      </c>
      <c r="X769" s="90">
        <f t="shared" si="843"/>
        <v>0</v>
      </c>
      <c r="Y769" s="91">
        <f t="shared" si="844"/>
        <v>91931.116024000003</v>
      </c>
      <c r="Z769" s="92">
        <f t="shared" si="845"/>
        <v>91931.116024000003</v>
      </c>
      <c r="AA769" s="90">
        <f t="shared" si="846"/>
        <v>0</v>
      </c>
      <c r="AB769" s="91">
        <f t="shared" si="847"/>
        <v>308611.20999999996</v>
      </c>
      <c r="AC769" s="92">
        <f t="shared" si="848"/>
        <v>308611.20999999996</v>
      </c>
      <c r="AD769" s="90">
        <f t="shared" si="849"/>
        <v>0</v>
      </c>
      <c r="AE769" s="91">
        <f t="shared" si="850"/>
        <v>33515.177405999995</v>
      </c>
      <c r="AF769" s="92">
        <f t="shared" si="851"/>
        <v>33515.177405999995</v>
      </c>
      <c r="AG769" s="90">
        <f t="shared" si="852"/>
        <v>0</v>
      </c>
      <c r="AH769" s="91">
        <f t="shared" si="853"/>
        <v>275096.03259399999</v>
      </c>
      <c r="AI769" s="91">
        <f t="shared" si="854"/>
        <v>275096.03259399999</v>
      </c>
      <c r="AJ769" s="7" t="s">
        <v>64</v>
      </c>
    </row>
    <row r="770" spans="1:36" outlineLevel="3" x14ac:dyDescent="0.25">
      <c r="A770" s="102" t="s">
        <v>150</v>
      </c>
      <c r="B770" s="10">
        <v>511.05</v>
      </c>
      <c r="C770" s="10">
        <v>511.05</v>
      </c>
      <c r="N770" s="10">
        <f t="shared" si="835"/>
        <v>0</v>
      </c>
      <c r="O770" s="10">
        <f t="shared" si="836"/>
        <v>1022.1</v>
      </c>
      <c r="P770" s="129"/>
      <c r="Q770" s="130">
        <v>0.1086</v>
      </c>
      <c r="R770" s="90">
        <f t="shared" si="837"/>
        <v>0</v>
      </c>
      <c r="S770" s="91">
        <f t="shared" si="838"/>
        <v>0</v>
      </c>
      <c r="T770" s="92">
        <f t="shared" si="839"/>
        <v>0</v>
      </c>
      <c r="U770" s="90">
        <f t="shared" si="840"/>
        <v>0</v>
      </c>
      <c r="V770" s="91">
        <f t="shared" si="841"/>
        <v>0</v>
      </c>
      <c r="W770" s="92">
        <f t="shared" si="842"/>
        <v>0</v>
      </c>
      <c r="X770" s="90">
        <f t="shared" si="843"/>
        <v>0</v>
      </c>
      <c r="Y770" s="91">
        <f t="shared" si="844"/>
        <v>0</v>
      </c>
      <c r="Z770" s="92">
        <f t="shared" si="845"/>
        <v>0</v>
      </c>
      <c r="AA770" s="90">
        <f t="shared" si="846"/>
        <v>0</v>
      </c>
      <c r="AB770" s="91">
        <f t="shared" si="847"/>
        <v>1022.1</v>
      </c>
      <c r="AC770" s="92">
        <f t="shared" si="848"/>
        <v>1022.1</v>
      </c>
      <c r="AD770" s="90">
        <f t="shared" si="849"/>
        <v>0</v>
      </c>
      <c r="AE770" s="91">
        <f t="shared" si="850"/>
        <v>111.00006</v>
      </c>
      <c r="AF770" s="92">
        <f t="shared" si="851"/>
        <v>111.00006</v>
      </c>
      <c r="AG770" s="90">
        <f t="shared" si="852"/>
        <v>0</v>
      </c>
      <c r="AH770" s="91">
        <f t="shared" si="853"/>
        <v>911.09994000000006</v>
      </c>
      <c r="AI770" s="91">
        <f t="shared" si="854"/>
        <v>911.09994000000006</v>
      </c>
      <c r="AJ770" s="7" t="s">
        <v>64</v>
      </c>
    </row>
    <row r="771" spans="1:36" outlineLevel="3" x14ac:dyDescent="0.25">
      <c r="A771" s="102" t="s">
        <v>150</v>
      </c>
      <c r="B771" s="10">
        <v>1824.37</v>
      </c>
      <c r="C771" s="10">
        <v>908.34</v>
      </c>
      <c r="D771" s="10">
        <v>3470.6</v>
      </c>
      <c r="N771" s="10">
        <f t="shared" si="835"/>
        <v>3470.6</v>
      </c>
      <c r="O771" s="10">
        <f t="shared" si="836"/>
        <v>6203.3099999999995</v>
      </c>
      <c r="P771" s="129"/>
      <c r="Q771" s="130">
        <v>0.1086</v>
      </c>
      <c r="R771" s="90">
        <f t="shared" si="837"/>
        <v>0</v>
      </c>
      <c r="S771" s="91">
        <f t="shared" si="838"/>
        <v>3470.6</v>
      </c>
      <c r="T771" s="92">
        <f t="shared" si="839"/>
        <v>3470.6</v>
      </c>
      <c r="U771" s="90">
        <f t="shared" si="840"/>
        <v>0</v>
      </c>
      <c r="V771" s="91">
        <f t="shared" si="841"/>
        <v>376.90715999999998</v>
      </c>
      <c r="W771" s="92">
        <f t="shared" si="842"/>
        <v>376.90715999999998</v>
      </c>
      <c r="X771" s="90">
        <f t="shared" si="843"/>
        <v>0</v>
      </c>
      <c r="Y771" s="91">
        <f t="shared" si="844"/>
        <v>3093.6928399999997</v>
      </c>
      <c r="Z771" s="92">
        <f t="shared" si="845"/>
        <v>3093.6928399999997</v>
      </c>
      <c r="AA771" s="90">
        <f t="shared" si="846"/>
        <v>0</v>
      </c>
      <c r="AB771" s="91">
        <f t="shared" si="847"/>
        <v>6203.3099999999995</v>
      </c>
      <c r="AC771" s="92">
        <f t="shared" si="848"/>
        <v>6203.3099999999995</v>
      </c>
      <c r="AD771" s="90">
        <f t="shared" si="849"/>
        <v>0</v>
      </c>
      <c r="AE771" s="91">
        <f t="shared" si="850"/>
        <v>673.67946599999993</v>
      </c>
      <c r="AF771" s="92">
        <f t="shared" si="851"/>
        <v>673.67946599999993</v>
      </c>
      <c r="AG771" s="90">
        <f t="shared" si="852"/>
        <v>0</v>
      </c>
      <c r="AH771" s="91">
        <f t="shared" si="853"/>
        <v>5529.6305339999999</v>
      </c>
      <c r="AI771" s="91">
        <f t="shared" si="854"/>
        <v>5529.6305339999999</v>
      </c>
      <c r="AJ771" s="7" t="s">
        <v>64</v>
      </c>
    </row>
    <row r="772" spans="1:36" outlineLevel="3" x14ac:dyDescent="0.25">
      <c r="A772" s="102" t="s">
        <v>150</v>
      </c>
      <c r="B772" s="10">
        <v>-160</v>
      </c>
      <c r="N772" s="10">
        <f t="shared" si="835"/>
        <v>0</v>
      </c>
      <c r="O772" s="10">
        <f t="shared" si="836"/>
        <v>-160</v>
      </c>
      <c r="P772" s="129"/>
      <c r="Q772" s="130">
        <v>0.1086</v>
      </c>
      <c r="R772" s="90">
        <f t="shared" si="837"/>
        <v>0</v>
      </c>
      <c r="S772" s="91">
        <f t="shared" si="838"/>
        <v>0</v>
      </c>
      <c r="T772" s="92">
        <f t="shared" si="839"/>
        <v>0</v>
      </c>
      <c r="U772" s="90">
        <f t="shared" si="840"/>
        <v>0</v>
      </c>
      <c r="V772" s="91">
        <f t="shared" si="841"/>
        <v>0</v>
      </c>
      <c r="W772" s="92">
        <f t="shared" si="842"/>
        <v>0</v>
      </c>
      <c r="X772" s="90">
        <f t="shared" si="843"/>
        <v>0</v>
      </c>
      <c r="Y772" s="91">
        <f t="shared" si="844"/>
        <v>0</v>
      </c>
      <c r="Z772" s="92">
        <f t="shared" si="845"/>
        <v>0</v>
      </c>
      <c r="AA772" s="90">
        <f t="shared" si="846"/>
        <v>0</v>
      </c>
      <c r="AB772" s="91">
        <f t="shared" si="847"/>
        <v>-160</v>
      </c>
      <c r="AC772" s="92">
        <f t="shared" si="848"/>
        <v>-160</v>
      </c>
      <c r="AD772" s="90">
        <f t="shared" si="849"/>
        <v>0</v>
      </c>
      <c r="AE772" s="91">
        <f t="shared" si="850"/>
        <v>-17.376000000000001</v>
      </c>
      <c r="AF772" s="92">
        <f t="shared" si="851"/>
        <v>-17.376000000000001</v>
      </c>
      <c r="AG772" s="90">
        <f t="shared" si="852"/>
        <v>0</v>
      </c>
      <c r="AH772" s="91">
        <f t="shared" si="853"/>
        <v>-142.624</v>
      </c>
      <c r="AI772" s="91">
        <f t="shared" si="854"/>
        <v>-142.624</v>
      </c>
      <c r="AJ772" s="7" t="s">
        <v>64</v>
      </c>
    </row>
    <row r="773" spans="1:36" outlineLevel="3" x14ac:dyDescent="0.25">
      <c r="A773" s="102" t="s">
        <v>150</v>
      </c>
      <c r="B773" s="10">
        <v>-500</v>
      </c>
      <c r="N773" s="10">
        <f t="shared" si="835"/>
        <v>0</v>
      </c>
      <c r="O773" s="10">
        <f t="shared" si="836"/>
        <v>-500</v>
      </c>
      <c r="P773" s="129"/>
      <c r="Q773" s="130">
        <v>0.1086</v>
      </c>
      <c r="R773" s="90">
        <f t="shared" si="837"/>
        <v>0</v>
      </c>
      <c r="S773" s="91">
        <f t="shared" si="838"/>
        <v>0</v>
      </c>
      <c r="T773" s="92">
        <f t="shared" si="839"/>
        <v>0</v>
      </c>
      <c r="U773" s="90">
        <f t="shared" si="840"/>
        <v>0</v>
      </c>
      <c r="V773" s="91">
        <f t="shared" si="841"/>
        <v>0</v>
      </c>
      <c r="W773" s="92">
        <f t="shared" si="842"/>
        <v>0</v>
      </c>
      <c r="X773" s="90">
        <f t="shared" si="843"/>
        <v>0</v>
      </c>
      <c r="Y773" s="91">
        <f t="shared" si="844"/>
        <v>0</v>
      </c>
      <c r="Z773" s="92">
        <f t="shared" si="845"/>
        <v>0</v>
      </c>
      <c r="AA773" s="90">
        <f t="shared" si="846"/>
        <v>0</v>
      </c>
      <c r="AB773" s="91">
        <f t="shared" si="847"/>
        <v>-500</v>
      </c>
      <c r="AC773" s="92">
        <f t="shared" si="848"/>
        <v>-500</v>
      </c>
      <c r="AD773" s="90">
        <f t="shared" si="849"/>
        <v>0</v>
      </c>
      <c r="AE773" s="91">
        <f t="shared" si="850"/>
        <v>-54.300000000000004</v>
      </c>
      <c r="AF773" s="92">
        <f t="shared" si="851"/>
        <v>-54.300000000000004</v>
      </c>
      <c r="AG773" s="90">
        <f t="shared" si="852"/>
        <v>0</v>
      </c>
      <c r="AH773" s="91">
        <f t="shared" si="853"/>
        <v>-445.7</v>
      </c>
      <c r="AI773" s="91">
        <f t="shared" si="854"/>
        <v>-445.7</v>
      </c>
      <c r="AJ773" s="7" t="s">
        <v>64</v>
      </c>
    </row>
    <row r="774" spans="1:36" outlineLevel="3" x14ac:dyDescent="0.25">
      <c r="A774" s="102" t="s">
        <v>150</v>
      </c>
      <c r="B774" s="10">
        <v>33</v>
      </c>
      <c r="C774" s="10">
        <v>1295.3800000000001</v>
      </c>
      <c r="D774" s="10">
        <v>852.12</v>
      </c>
      <c r="N774" s="10">
        <f t="shared" si="835"/>
        <v>852.12</v>
      </c>
      <c r="O774" s="10">
        <f t="shared" si="836"/>
        <v>2180.5</v>
      </c>
      <c r="P774" s="129"/>
      <c r="Q774" s="130">
        <v>0.1086</v>
      </c>
      <c r="R774" s="90">
        <f t="shared" si="837"/>
        <v>0</v>
      </c>
      <c r="S774" s="91">
        <f t="shared" si="838"/>
        <v>852.12</v>
      </c>
      <c r="T774" s="92">
        <f t="shared" si="839"/>
        <v>852.12</v>
      </c>
      <c r="U774" s="90">
        <f t="shared" si="840"/>
        <v>0</v>
      </c>
      <c r="V774" s="91">
        <f t="shared" si="841"/>
        <v>92.540232000000003</v>
      </c>
      <c r="W774" s="92">
        <f t="shared" si="842"/>
        <v>92.540232000000003</v>
      </c>
      <c r="X774" s="90">
        <f t="shared" si="843"/>
        <v>0</v>
      </c>
      <c r="Y774" s="91">
        <f t="shared" si="844"/>
        <v>759.57976800000006</v>
      </c>
      <c r="Z774" s="92">
        <f t="shared" si="845"/>
        <v>759.57976800000006</v>
      </c>
      <c r="AA774" s="90">
        <f t="shared" si="846"/>
        <v>0</v>
      </c>
      <c r="AB774" s="91">
        <f t="shared" si="847"/>
        <v>2180.5</v>
      </c>
      <c r="AC774" s="92">
        <f t="shared" si="848"/>
        <v>2180.5</v>
      </c>
      <c r="AD774" s="90">
        <f t="shared" si="849"/>
        <v>0</v>
      </c>
      <c r="AE774" s="91">
        <f t="shared" si="850"/>
        <v>236.8023</v>
      </c>
      <c r="AF774" s="92">
        <f t="shared" si="851"/>
        <v>236.8023</v>
      </c>
      <c r="AG774" s="90">
        <f t="shared" si="852"/>
        <v>0</v>
      </c>
      <c r="AH774" s="91">
        <f t="shared" si="853"/>
        <v>1943.6976999999999</v>
      </c>
      <c r="AI774" s="91">
        <f t="shared" si="854"/>
        <v>1943.6976999999999</v>
      </c>
      <c r="AJ774" s="7" t="s">
        <v>64</v>
      </c>
    </row>
    <row r="775" spans="1:36" outlineLevel="3" x14ac:dyDescent="0.25">
      <c r="A775" s="102" t="s">
        <v>150</v>
      </c>
      <c r="C775" s="10">
        <v>36.61</v>
      </c>
      <c r="N775" s="10">
        <f t="shared" si="835"/>
        <v>0</v>
      </c>
      <c r="O775" s="10">
        <f t="shared" si="836"/>
        <v>36.61</v>
      </c>
      <c r="P775" s="129"/>
      <c r="Q775" s="130">
        <v>0.1086</v>
      </c>
      <c r="R775" s="90">
        <f t="shared" si="837"/>
        <v>0</v>
      </c>
      <c r="S775" s="91">
        <f t="shared" si="838"/>
        <v>0</v>
      </c>
      <c r="T775" s="92">
        <f t="shared" si="839"/>
        <v>0</v>
      </c>
      <c r="U775" s="90">
        <f t="shared" si="840"/>
        <v>0</v>
      </c>
      <c r="V775" s="91">
        <f t="shared" si="841"/>
        <v>0</v>
      </c>
      <c r="W775" s="92">
        <f t="shared" si="842"/>
        <v>0</v>
      </c>
      <c r="X775" s="90">
        <f t="shared" si="843"/>
        <v>0</v>
      </c>
      <c r="Y775" s="91">
        <f t="shared" si="844"/>
        <v>0</v>
      </c>
      <c r="Z775" s="92">
        <f t="shared" si="845"/>
        <v>0</v>
      </c>
      <c r="AA775" s="90">
        <f t="shared" si="846"/>
        <v>0</v>
      </c>
      <c r="AB775" s="91">
        <f t="shared" si="847"/>
        <v>36.61</v>
      </c>
      <c r="AC775" s="92">
        <f t="shared" si="848"/>
        <v>36.61</v>
      </c>
      <c r="AD775" s="90">
        <f t="shared" si="849"/>
        <v>0</v>
      </c>
      <c r="AE775" s="91">
        <f t="shared" si="850"/>
        <v>3.9758460000000002</v>
      </c>
      <c r="AF775" s="92">
        <f t="shared" si="851"/>
        <v>3.9758460000000002</v>
      </c>
      <c r="AG775" s="90">
        <f t="shared" si="852"/>
        <v>0</v>
      </c>
      <c r="AH775" s="91">
        <f t="shared" si="853"/>
        <v>32.634154000000002</v>
      </c>
      <c r="AI775" s="91">
        <f t="shared" si="854"/>
        <v>32.634154000000002</v>
      </c>
      <c r="AJ775" s="7" t="s">
        <v>64</v>
      </c>
    </row>
    <row r="776" spans="1:36" outlineLevel="3" x14ac:dyDescent="0.25">
      <c r="A776" s="102" t="s">
        <v>150</v>
      </c>
      <c r="B776" s="10">
        <v>30240.85</v>
      </c>
      <c r="C776" s="10">
        <v>85093.32</v>
      </c>
      <c r="D776" s="10">
        <v>104487.16</v>
      </c>
      <c r="N776" s="10">
        <f t="shared" si="835"/>
        <v>104487.16</v>
      </c>
      <c r="O776" s="10">
        <f t="shared" si="836"/>
        <v>219821.33000000002</v>
      </c>
      <c r="P776" s="129"/>
      <c r="Q776" s="130">
        <v>0.1086</v>
      </c>
      <c r="R776" s="90">
        <f t="shared" si="837"/>
        <v>0</v>
      </c>
      <c r="S776" s="91">
        <f t="shared" si="838"/>
        <v>104487.16</v>
      </c>
      <c r="T776" s="92">
        <f t="shared" si="839"/>
        <v>104487.16</v>
      </c>
      <c r="U776" s="90">
        <f t="shared" si="840"/>
        <v>0</v>
      </c>
      <c r="V776" s="91">
        <f t="shared" si="841"/>
        <v>11347.305576000001</v>
      </c>
      <c r="W776" s="92">
        <f t="shared" si="842"/>
        <v>11347.305576000001</v>
      </c>
      <c r="X776" s="90">
        <f t="shared" si="843"/>
        <v>0</v>
      </c>
      <c r="Y776" s="91">
        <f t="shared" si="844"/>
        <v>93139.854424000005</v>
      </c>
      <c r="Z776" s="92">
        <f t="shared" si="845"/>
        <v>93139.854424000005</v>
      </c>
      <c r="AA776" s="90">
        <f t="shared" si="846"/>
        <v>0</v>
      </c>
      <c r="AB776" s="91">
        <f t="shared" si="847"/>
        <v>219821.33000000002</v>
      </c>
      <c r="AC776" s="92">
        <f t="shared" si="848"/>
        <v>219821.33000000002</v>
      </c>
      <c r="AD776" s="90">
        <f t="shared" si="849"/>
        <v>0</v>
      </c>
      <c r="AE776" s="91">
        <f t="shared" si="850"/>
        <v>23872.596438</v>
      </c>
      <c r="AF776" s="92">
        <f t="shared" si="851"/>
        <v>23872.596438</v>
      </c>
      <c r="AG776" s="90">
        <f t="shared" si="852"/>
        <v>0</v>
      </c>
      <c r="AH776" s="91">
        <f t="shared" si="853"/>
        <v>195948.73356200001</v>
      </c>
      <c r="AI776" s="91">
        <f t="shared" si="854"/>
        <v>195948.73356200001</v>
      </c>
      <c r="AJ776" s="7" t="s">
        <v>64</v>
      </c>
    </row>
    <row r="777" spans="1:36" outlineLevel="2" x14ac:dyDescent="0.25">
      <c r="A777" s="102"/>
      <c r="B777" s="108"/>
      <c r="C777" s="108"/>
      <c r="D777" s="108"/>
      <c r="E777" s="101"/>
      <c r="F777" s="101"/>
      <c r="G777" s="101"/>
      <c r="H777" s="101"/>
      <c r="I777" s="101"/>
      <c r="J777" s="101"/>
      <c r="K777" s="101"/>
      <c r="L777" s="101"/>
      <c r="M777" s="101"/>
      <c r="N777" s="108"/>
      <c r="O777" s="108"/>
      <c r="P777" s="129"/>
      <c r="Q777" s="130"/>
      <c r="R777" s="111">
        <f t="shared" ref="R777:Z777" si="855">SUBTOTAL(9,R755:R776)</f>
        <v>0</v>
      </c>
      <c r="S777" s="112">
        <f t="shared" si="855"/>
        <v>405122.43999999994</v>
      </c>
      <c r="T777" s="113">
        <f t="shared" si="855"/>
        <v>405122.43999999994</v>
      </c>
      <c r="U777" s="111">
        <f t="shared" si="855"/>
        <v>0</v>
      </c>
      <c r="V777" s="112">
        <f t="shared" si="855"/>
        <v>43996.296984000001</v>
      </c>
      <c r="W777" s="113">
        <f t="shared" si="855"/>
        <v>43996.296984000001</v>
      </c>
      <c r="X777" s="111">
        <f t="shared" si="855"/>
        <v>0</v>
      </c>
      <c r="Y777" s="112">
        <f t="shared" si="855"/>
        <v>361126.14301599999</v>
      </c>
      <c r="Z777" s="113">
        <f t="shared" si="855"/>
        <v>361126.14301599999</v>
      </c>
      <c r="AA777" s="111"/>
      <c r="AB777" s="112"/>
      <c r="AC777" s="113"/>
      <c r="AD777" s="111"/>
      <c r="AE777" s="112"/>
      <c r="AF777" s="113"/>
      <c r="AG777" s="111"/>
      <c r="AH777" s="112"/>
      <c r="AI777" s="112"/>
      <c r="AJ777" s="118" t="s">
        <v>266</v>
      </c>
    </row>
    <row r="778" spans="1:36" outlineLevel="3" x14ac:dyDescent="0.25">
      <c r="A778" s="102" t="s">
        <v>150</v>
      </c>
      <c r="B778" s="10">
        <v>248.9</v>
      </c>
      <c r="C778" s="10">
        <v>177.9</v>
      </c>
      <c r="D778" s="10">
        <v>167.42</v>
      </c>
      <c r="N778" s="10">
        <f>D778</f>
        <v>167.42</v>
      </c>
      <c r="O778" s="10">
        <f>SUM(B778:M778)</f>
        <v>594.22</v>
      </c>
      <c r="P778" s="129"/>
      <c r="Q778" s="130">
        <v>7.7100000000000002E-2</v>
      </c>
      <c r="R778" s="90">
        <f>IF(LEFT(AJ778,6)="Direct",N778,0)</f>
        <v>0</v>
      </c>
      <c r="S778" s="91">
        <f>N778-R778</f>
        <v>167.42</v>
      </c>
      <c r="T778" s="92">
        <f>R778+S778</f>
        <v>167.42</v>
      </c>
      <c r="U778" s="90">
        <f>IF(LEFT(AJ778,9)="direct-wa", N778,0)</f>
        <v>0</v>
      </c>
      <c r="V778" s="91">
        <f>IF(AJ778="direct-wa",0,N778*Q778)</f>
        <v>12.908081999999999</v>
      </c>
      <c r="W778" s="92">
        <f>U778+V778</f>
        <v>12.908081999999999</v>
      </c>
      <c r="X778" s="90">
        <f>IF(LEFT(AJ778,9)="direct-or",N778,0)</f>
        <v>0</v>
      </c>
      <c r="Y778" s="91">
        <f>S778-V778</f>
        <v>154.51191799999998</v>
      </c>
      <c r="Z778" s="92">
        <f>X778+Y778</f>
        <v>154.51191799999998</v>
      </c>
      <c r="AA778" s="90">
        <f>IF(LEFT(AJ778,6)="Direct",O778,0)</f>
        <v>0</v>
      </c>
      <c r="AB778" s="91">
        <f>O778-AA778</f>
        <v>594.22</v>
      </c>
      <c r="AC778" s="92">
        <f>AA778+AB778</f>
        <v>594.22</v>
      </c>
      <c r="AD778" s="90">
        <f>IF(LEFT(AJ778,9)="direct-wa", O778,0)</f>
        <v>0</v>
      </c>
      <c r="AE778" s="91">
        <f>IF(AJ778="direct-wa",0,O778*Q778)</f>
        <v>45.814362000000003</v>
      </c>
      <c r="AF778" s="92">
        <f>AD778+AE778</f>
        <v>45.814362000000003</v>
      </c>
      <c r="AG778" s="90">
        <f>IF(LEFT(AJ778,9)="direct-or",O778,0)</f>
        <v>0</v>
      </c>
      <c r="AH778" s="91">
        <f>AB778-AE778</f>
        <v>548.40563800000007</v>
      </c>
      <c r="AI778" s="91">
        <f>AG778+AH778</f>
        <v>548.40563800000007</v>
      </c>
      <c r="AJ778" s="7" t="s">
        <v>49</v>
      </c>
    </row>
    <row r="779" spans="1:36" outlineLevel="2" x14ac:dyDescent="0.25">
      <c r="A779" s="102"/>
      <c r="B779" s="108"/>
      <c r="C779" s="108"/>
      <c r="D779" s="108"/>
      <c r="E779" s="101"/>
      <c r="F779" s="101"/>
      <c r="G779" s="101"/>
      <c r="H779" s="101"/>
      <c r="I779" s="101"/>
      <c r="J779" s="101"/>
      <c r="K779" s="101"/>
      <c r="L779" s="101"/>
      <c r="M779" s="101"/>
      <c r="N779" s="108"/>
      <c r="O779" s="108"/>
      <c r="P779" s="129"/>
      <c r="Q779" s="130"/>
      <c r="R779" s="111">
        <f t="shared" ref="R779:Z779" si="856">SUBTOTAL(9,R778:R778)</f>
        <v>0</v>
      </c>
      <c r="S779" s="112">
        <f t="shared" si="856"/>
        <v>167.42</v>
      </c>
      <c r="T779" s="113">
        <f t="shared" si="856"/>
        <v>167.42</v>
      </c>
      <c r="U779" s="111">
        <f t="shared" si="856"/>
        <v>0</v>
      </c>
      <c r="V779" s="112">
        <f t="shared" si="856"/>
        <v>12.908081999999999</v>
      </c>
      <c r="W779" s="113">
        <f t="shared" si="856"/>
        <v>12.908081999999999</v>
      </c>
      <c r="X779" s="111">
        <f t="shared" si="856"/>
        <v>0</v>
      </c>
      <c r="Y779" s="112">
        <f t="shared" si="856"/>
        <v>154.51191799999998</v>
      </c>
      <c r="Z779" s="113">
        <f t="shared" si="856"/>
        <v>154.51191799999998</v>
      </c>
      <c r="AA779" s="111"/>
      <c r="AB779" s="112"/>
      <c r="AC779" s="113"/>
      <c r="AD779" s="111"/>
      <c r="AE779" s="112"/>
      <c r="AF779" s="113"/>
      <c r="AG779" s="111"/>
      <c r="AH779" s="112"/>
      <c r="AI779" s="112"/>
      <c r="AJ779" s="118" t="s">
        <v>277</v>
      </c>
    </row>
    <row r="780" spans="1:36" outlineLevel="3" x14ac:dyDescent="0.25">
      <c r="A780" s="102" t="s">
        <v>150</v>
      </c>
      <c r="B780" s="10">
        <v>67.47</v>
      </c>
      <c r="D780" s="10">
        <v>227.7</v>
      </c>
      <c r="N780" s="10">
        <f>D780</f>
        <v>227.7</v>
      </c>
      <c r="O780" s="10">
        <f>SUM(B780:M780)</f>
        <v>295.16999999999996</v>
      </c>
      <c r="P780" s="129"/>
      <c r="Q780" s="130">
        <v>0.10979999999999999</v>
      </c>
      <c r="R780" s="90">
        <f>IF(LEFT(AJ780,6)="Direct",N780,0)</f>
        <v>0</v>
      </c>
      <c r="S780" s="91">
        <f>N780-R780</f>
        <v>227.7</v>
      </c>
      <c r="T780" s="92">
        <f>R780+S780</f>
        <v>227.7</v>
      </c>
      <c r="U780" s="90">
        <f>IF(LEFT(AJ780,9)="direct-wa", N780,0)</f>
        <v>0</v>
      </c>
      <c r="V780" s="91">
        <f>IF(AJ780="direct-wa",0,N780*Q780)</f>
        <v>25.001459999999998</v>
      </c>
      <c r="W780" s="92">
        <f>U780+V780</f>
        <v>25.001459999999998</v>
      </c>
      <c r="X780" s="90">
        <f>IF(LEFT(AJ780,9)="direct-or",N780,0)</f>
        <v>0</v>
      </c>
      <c r="Y780" s="91">
        <f>S780-V780</f>
        <v>202.69853999999998</v>
      </c>
      <c r="Z780" s="92">
        <f>X780+Y780</f>
        <v>202.69853999999998</v>
      </c>
      <c r="AA780" s="90">
        <f>IF(LEFT(AJ780,6)="Direct",O780,0)</f>
        <v>0</v>
      </c>
      <c r="AB780" s="91">
        <f>O780-AA780</f>
        <v>295.16999999999996</v>
      </c>
      <c r="AC780" s="92">
        <f>AA780+AB780</f>
        <v>295.16999999999996</v>
      </c>
      <c r="AD780" s="90">
        <f>IF(LEFT(AJ780,9)="direct-wa", O780,0)</f>
        <v>0</v>
      </c>
      <c r="AE780" s="91">
        <f>IF(AJ780="direct-wa",0,O780*Q780)</f>
        <v>32.409665999999994</v>
      </c>
      <c r="AF780" s="92">
        <f>AD780+AE780</f>
        <v>32.409665999999994</v>
      </c>
      <c r="AG780" s="90">
        <f>IF(LEFT(AJ780,9)="direct-or",O780,0)</f>
        <v>0</v>
      </c>
      <c r="AH780" s="91">
        <f>AB780-AE780</f>
        <v>262.76033399999994</v>
      </c>
      <c r="AI780" s="91">
        <f>AG780+AH780</f>
        <v>262.76033399999994</v>
      </c>
      <c r="AJ780" s="7" t="s">
        <v>46</v>
      </c>
    </row>
    <row r="781" spans="1:36" outlineLevel="3" x14ac:dyDescent="0.25">
      <c r="A781" s="102" t="s">
        <v>150</v>
      </c>
      <c r="B781" s="10">
        <v>13556.81</v>
      </c>
      <c r="C781" s="10">
        <v>13938.48</v>
      </c>
      <c r="D781" s="10">
        <v>14384.48</v>
      </c>
      <c r="N781" s="10">
        <f>D781</f>
        <v>14384.48</v>
      </c>
      <c r="O781" s="10">
        <f>SUM(B781:M781)</f>
        <v>41879.770000000004</v>
      </c>
      <c r="P781" s="129"/>
      <c r="Q781" s="130">
        <v>0.10979999999999999</v>
      </c>
      <c r="R781" s="90">
        <f>IF(LEFT(AJ781,6)="Direct",N781,0)</f>
        <v>0</v>
      </c>
      <c r="S781" s="91">
        <f>N781-R781</f>
        <v>14384.48</v>
      </c>
      <c r="T781" s="92">
        <f>R781+S781</f>
        <v>14384.48</v>
      </c>
      <c r="U781" s="90">
        <f>IF(LEFT(AJ781,9)="direct-wa", N781,0)</f>
        <v>0</v>
      </c>
      <c r="V781" s="91">
        <f>IF(AJ781="direct-wa",0,N781*Q781)</f>
        <v>1579.415904</v>
      </c>
      <c r="W781" s="92">
        <f>U781+V781</f>
        <v>1579.415904</v>
      </c>
      <c r="X781" s="90">
        <f>IF(LEFT(AJ781,9)="direct-or",N781,0)</f>
        <v>0</v>
      </c>
      <c r="Y781" s="91">
        <f>S781-V781</f>
        <v>12805.064096</v>
      </c>
      <c r="Z781" s="92">
        <f>X781+Y781</f>
        <v>12805.064096</v>
      </c>
      <c r="AA781" s="90">
        <f>IF(LEFT(AJ781,6)="Direct",O781,0)</f>
        <v>0</v>
      </c>
      <c r="AB781" s="91">
        <f>O781-AA781</f>
        <v>41879.770000000004</v>
      </c>
      <c r="AC781" s="92">
        <f>AA781+AB781</f>
        <v>41879.770000000004</v>
      </c>
      <c r="AD781" s="90">
        <f>IF(LEFT(AJ781,9)="direct-wa", O781,0)</f>
        <v>0</v>
      </c>
      <c r="AE781" s="91">
        <f>IF(AJ781="direct-wa",0,O781*Q781)</f>
        <v>4598.3987459999998</v>
      </c>
      <c r="AF781" s="92">
        <f>AD781+AE781</f>
        <v>4598.3987459999998</v>
      </c>
      <c r="AG781" s="90">
        <f>IF(LEFT(AJ781,9)="direct-or",O781,0)</f>
        <v>0</v>
      </c>
      <c r="AH781" s="91">
        <f>AB781-AE781</f>
        <v>37281.371254000005</v>
      </c>
      <c r="AI781" s="91">
        <f>AG781+AH781</f>
        <v>37281.371254000005</v>
      </c>
      <c r="AJ781" s="7" t="s">
        <v>46</v>
      </c>
    </row>
    <row r="782" spans="1:36" outlineLevel="2" x14ac:dyDescent="0.25">
      <c r="A782" s="102"/>
      <c r="B782" s="108"/>
      <c r="C782" s="108"/>
      <c r="D782" s="108"/>
      <c r="E782" s="101"/>
      <c r="F782" s="101"/>
      <c r="G782" s="101"/>
      <c r="H782" s="101"/>
      <c r="I782" s="101"/>
      <c r="J782" s="101"/>
      <c r="K782" s="101"/>
      <c r="L782" s="101"/>
      <c r="M782" s="101"/>
      <c r="N782" s="108"/>
      <c r="O782" s="108"/>
      <c r="P782" s="129"/>
      <c r="Q782" s="130"/>
      <c r="R782" s="111">
        <f t="shared" ref="R782:Z782" si="857">SUBTOTAL(9,R780:R781)</f>
        <v>0</v>
      </c>
      <c r="S782" s="112">
        <f t="shared" si="857"/>
        <v>14612.18</v>
      </c>
      <c r="T782" s="113">
        <f t="shared" si="857"/>
        <v>14612.18</v>
      </c>
      <c r="U782" s="111">
        <f t="shared" si="857"/>
        <v>0</v>
      </c>
      <c r="V782" s="112">
        <f t="shared" si="857"/>
        <v>1604.4173639999999</v>
      </c>
      <c r="W782" s="113">
        <f t="shared" si="857"/>
        <v>1604.4173639999999</v>
      </c>
      <c r="X782" s="111">
        <f t="shared" si="857"/>
        <v>0</v>
      </c>
      <c r="Y782" s="112">
        <f t="shared" si="857"/>
        <v>13007.762635999999</v>
      </c>
      <c r="Z782" s="113">
        <f t="shared" si="857"/>
        <v>13007.762635999999</v>
      </c>
      <c r="AA782" s="111"/>
      <c r="AB782" s="112"/>
      <c r="AC782" s="113"/>
      <c r="AD782" s="111"/>
      <c r="AE782" s="112"/>
      <c r="AF782" s="113"/>
      <c r="AG782" s="111"/>
      <c r="AH782" s="112"/>
      <c r="AI782" s="112"/>
      <c r="AJ782" s="118" t="s">
        <v>284</v>
      </c>
    </row>
    <row r="783" spans="1:36" outlineLevel="3" x14ac:dyDescent="0.25">
      <c r="A783" s="102" t="s">
        <v>150</v>
      </c>
      <c r="C783" s="10">
        <v>14.72</v>
      </c>
      <c r="D783" s="10">
        <v>425.05</v>
      </c>
      <c r="N783" s="10">
        <f>D783</f>
        <v>425.05</v>
      </c>
      <c r="O783" s="10">
        <f>SUM(B783:M783)</f>
        <v>439.77000000000004</v>
      </c>
      <c r="P783" s="129"/>
      <c r="Q783" s="130">
        <v>0</v>
      </c>
      <c r="R783" s="90">
        <f>IF(LEFT(AJ783,6)="Direct",N783,0)</f>
        <v>425.05</v>
      </c>
      <c r="S783" s="91">
        <f>N783-R783</f>
        <v>0</v>
      </c>
      <c r="T783" s="92">
        <f>R783+S783</f>
        <v>425.05</v>
      </c>
      <c r="U783" s="90">
        <f>IF(LEFT(AJ783,9)="direct-wa", N783,0)</f>
        <v>0</v>
      </c>
      <c r="V783" s="91">
        <f>IF(AJ783="direct-wa",0,N783*Q783)</f>
        <v>0</v>
      </c>
      <c r="W783" s="92">
        <f>U783+V783</f>
        <v>0</v>
      </c>
      <c r="X783" s="90">
        <f>IF(LEFT(AJ783,9)="direct-or",N783,0)</f>
        <v>425.05</v>
      </c>
      <c r="Y783" s="91">
        <f>S783-V783</f>
        <v>0</v>
      </c>
      <c r="Z783" s="92">
        <f>X783+Y783</f>
        <v>425.05</v>
      </c>
      <c r="AA783" s="90">
        <f>IF(LEFT(AJ783,6)="Direct",O783,0)</f>
        <v>439.77000000000004</v>
      </c>
      <c r="AB783" s="91">
        <f>O783-AA783</f>
        <v>0</v>
      </c>
      <c r="AC783" s="92">
        <f>AA783+AB783</f>
        <v>439.77000000000004</v>
      </c>
      <c r="AD783" s="90">
        <f>IF(LEFT(AJ783,9)="direct-wa", O783,0)</f>
        <v>0</v>
      </c>
      <c r="AE783" s="91">
        <f>IF(AJ783="direct-wa",0,O783*Q783)</f>
        <v>0</v>
      </c>
      <c r="AF783" s="92">
        <f>AD783+AE783</f>
        <v>0</v>
      </c>
      <c r="AG783" s="90">
        <f>IF(LEFT(AJ783,9)="direct-or",O783,0)</f>
        <v>439.77000000000004</v>
      </c>
      <c r="AH783" s="91">
        <f>AB783-AE783</f>
        <v>0</v>
      </c>
      <c r="AI783" s="91">
        <f>AG783+AH783</f>
        <v>439.77000000000004</v>
      </c>
      <c r="AJ783" s="7" t="s">
        <v>67</v>
      </c>
    </row>
    <row r="784" spans="1:36" outlineLevel="3" x14ac:dyDescent="0.25">
      <c r="A784" s="102" t="s">
        <v>150</v>
      </c>
      <c r="B784" s="10">
        <v>1259.7</v>
      </c>
      <c r="C784" s="10">
        <v>14827.2</v>
      </c>
      <c r="D784" s="10">
        <v>8621.74</v>
      </c>
      <c r="N784" s="10">
        <f>D784</f>
        <v>8621.74</v>
      </c>
      <c r="O784" s="10">
        <f>SUM(B784:M784)</f>
        <v>24708.639999999999</v>
      </c>
      <c r="P784" s="129"/>
      <c r="Q784" s="130">
        <v>0</v>
      </c>
      <c r="R784" s="90">
        <f>IF(LEFT(AJ784,6)="Direct",N784,0)</f>
        <v>8621.74</v>
      </c>
      <c r="S784" s="91">
        <f>N784-R784</f>
        <v>0</v>
      </c>
      <c r="T784" s="92">
        <f>R784+S784</f>
        <v>8621.74</v>
      </c>
      <c r="U784" s="90">
        <f>IF(LEFT(AJ784,9)="direct-wa", N784,0)</f>
        <v>0</v>
      </c>
      <c r="V784" s="91">
        <f>IF(AJ784="direct-wa",0,N784*Q784)</f>
        <v>0</v>
      </c>
      <c r="W784" s="92">
        <f>U784+V784</f>
        <v>0</v>
      </c>
      <c r="X784" s="90">
        <f>IF(LEFT(AJ784,9)="direct-or",N784,0)</f>
        <v>8621.74</v>
      </c>
      <c r="Y784" s="91">
        <f>S784-V784</f>
        <v>0</v>
      </c>
      <c r="Z784" s="92">
        <f>X784+Y784</f>
        <v>8621.74</v>
      </c>
      <c r="AA784" s="90">
        <f>IF(LEFT(AJ784,6)="Direct",O784,0)</f>
        <v>24708.639999999999</v>
      </c>
      <c r="AB784" s="91">
        <f>O784-AA784</f>
        <v>0</v>
      </c>
      <c r="AC784" s="92">
        <f>AA784+AB784</f>
        <v>24708.639999999999</v>
      </c>
      <c r="AD784" s="90">
        <f>IF(LEFT(AJ784,9)="direct-wa", O784,0)</f>
        <v>0</v>
      </c>
      <c r="AE784" s="91">
        <f>IF(AJ784="direct-wa",0,O784*Q784)</f>
        <v>0</v>
      </c>
      <c r="AF784" s="92">
        <f>AD784+AE784</f>
        <v>0</v>
      </c>
      <c r="AG784" s="90">
        <f>IF(LEFT(AJ784,9)="direct-or",O784,0)</f>
        <v>24708.639999999999</v>
      </c>
      <c r="AH784" s="91">
        <f>AB784-AE784</f>
        <v>0</v>
      </c>
      <c r="AI784" s="91">
        <f>AG784+AH784</f>
        <v>24708.639999999999</v>
      </c>
      <c r="AJ784" s="7" t="s">
        <v>61</v>
      </c>
    </row>
    <row r="785" spans="1:36" outlineLevel="3" x14ac:dyDescent="0.25">
      <c r="A785" s="102" t="s">
        <v>150</v>
      </c>
      <c r="D785" s="10">
        <v>195.9</v>
      </c>
      <c r="N785" s="10">
        <f>D785</f>
        <v>195.9</v>
      </c>
      <c r="O785" s="10">
        <f>SUM(B785:M785)</f>
        <v>195.9</v>
      </c>
      <c r="P785" s="129"/>
      <c r="Q785" s="130">
        <v>0</v>
      </c>
      <c r="R785" s="90">
        <f>IF(LEFT(AJ785,6)="Direct",N785,0)</f>
        <v>195.9</v>
      </c>
      <c r="S785" s="91">
        <f>N785-R785</f>
        <v>0</v>
      </c>
      <c r="T785" s="92">
        <f>R785+S785</f>
        <v>195.9</v>
      </c>
      <c r="U785" s="90">
        <f>IF(LEFT(AJ785,9)="direct-wa", N785,0)</f>
        <v>0</v>
      </c>
      <c r="V785" s="91">
        <f>IF(AJ785="direct-wa",0,N785*Q785)</f>
        <v>0</v>
      </c>
      <c r="W785" s="92">
        <f>U785+V785</f>
        <v>0</v>
      </c>
      <c r="X785" s="90">
        <f>IF(LEFT(AJ785,9)="direct-or",N785,0)</f>
        <v>195.9</v>
      </c>
      <c r="Y785" s="91">
        <f>S785-V785</f>
        <v>0</v>
      </c>
      <c r="Z785" s="92">
        <f>X785+Y785</f>
        <v>195.9</v>
      </c>
      <c r="AA785" s="90">
        <f>IF(LEFT(AJ785,6)="Direct",O785,0)</f>
        <v>195.9</v>
      </c>
      <c r="AB785" s="91">
        <f>O785-AA785</f>
        <v>0</v>
      </c>
      <c r="AC785" s="92">
        <f>AA785+AB785</f>
        <v>195.9</v>
      </c>
      <c r="AD785" s="90">
        <f>IF(LEFT(AJ785,9)="direct-wa", O785,0)</f>
        <v>0</v>
      </c>
      <c r="AE785" s="91">
        <f>IF(AJ785="direct-wa",0,O785*Q785)</f>
        <v>0</v>
      </c>
      <c r="AF785" s="92">
        <f>AD785+AE785</f>
        <v>0</v>
      </c>
      <c r="AG785" s="90">
        <f>IF(LEFT(AJ785,9)="direct-or",O785,0)</f>
        <v>195.9</v>
      </c>
      <c r="AH785" s="91">
        <f>AB785-AE785</f>
        <v>0</v>
      </c>
      <c r="AI785" s="91">
        <f>AG785+AH785</f>
        <v>195.9</v>
      </c>
      <c r="AJ785" s="7" t="s">
        <v>61</v>
      </c>
    </row>
    <row r="786" spans="1:36" outlineLevel="3" x14ac:dyDescent="0.25">
      <c r="A786" s="102" t="s">
        <v>150</v>
      </c>
      <c r="B786" s="10">
        <v>-653</v>
      </c>
      <c r="C786" s="10">
        <v>480</v>
      </c>
      <c r="D786" s="10">
        <v>400</v>
      </c>
      <c r="N786" s="10">
        <f>D786</f>
        <v>400</v>
      </c>
      <c r="O786" s="10">
        <f>SUM(B786:M786)</f>
        <v>227</v>
      </c>
      <c r="P786" s="129"/>
      <c r="Q786" s="130">
        <v>0</v>
      </c>
      <c r="R786" s="90">
        <f>IF(LEFT(AJ786,6)="Direct",N786,0)</f>
        <v>400</v>
      </c>
      <c r="S786" s="91">
        <f>N786-R786</f>
        <v>0</v>
      </c>
      <c r="T786" s="92">
        <f>R786+S786</f>
        <v>400</v>
      </c>
      <c r="U786" s="90">
        <f>IF(LEFT(AJ786,9)="direct-wa", N786,0)</f>
        <v>0</v>
      </c>
      <c r="V786" s="91">
        <f>IF(AJ786="direct-wa",0,N786*Q786)</f>
        <v>0</v>
      </c>
      <c r="W786" s="92">
        <f>U786+V786</f>
        <v>0</v>
      </c>
      <c r="X786" s="90">
        <f>IF(LEFT(AJ786,9)="direct-or",N786,0)</f>
        <v>400</v>
      </c>
      <c r="Y786" s="91">
        <f>S786-V786</f>
        <v>0</v>
      </c>
      <c r="Z786" s="92">
        <f>X786+Y786</f>
        <v>400</v>
      </c>
      <c r="AA786" s="90">
        <f>IF(LEFT(AJ786,6)="Direct",O786,0)</f>
        <v>227</v>
      </c>
      <c r="AB786" s="91">
        <f>O786-AA786</f>
        <v>0</v>
      </c>
      <c r="AC786" s="92">
        <f>AA786+AB786</f>
        <v>227</v>
      </c>
      <c r="AD786" s="90">
        <f>IF(LEFT(AJ786,9)="direct-wa", O786,0)</f>
        <v>0</v>
      </c>
      <c r="AE786" s="91">
        <f>IF(AJ786="direct-wa",0,O786*Q786)</f>
        <v>0</v>
      </c>
      <c r="AF786" s="92">
        <f>AD786+AE786</f>
        <v>0</v>
      </c>
      <c r="AG786" s="90">
        <f>IF(LEFT(AJ786,9)="direct-or",O786,0)</f>
        <v>227</v>
      </c>
      <c r="AH786" s="91">
        <f>AB786-AE786</f>
        <v>0</v>
      </c>
      <c r="AI786" s="91">
        <f>AG786+AH786</f>
        <v>227</v>
      </c>
      <c r="AJ786" s="7" t="s">
        <v>67</v>
      </c>
    </row>
    <row r="787" spans="1:36" outlineLevel="3" x14ac:dyDescent="0.25">
      <c r="A787" s="102" t="s">
        <v>150</v>
      </c>
      <c r="B787" s="10">
        <v>4554.2</v>
      </c>
      <c r="C787" s="10">
        <v>9328.2000000000007</v>
      </c>
      <c r="D787" s="10">
        <v>-13777.7</v>
      </c>
      <c r="N787" s="10">
        <f>D787</f>
        <v>-13777.7</v>
      </c>
      <c r="O787" s="10">
        <f>SUM(B787:M787)</f>
        <v>104.70000000000073</v>
      </c>
      <c r="P787" s="129"/>
      <c r="Q787" s="130">
        <v>0</v>
      </c>
      <c r="R787" s="90">
        <f>IF(LEFT(AJ787,6)="Direct",N787,0)</f>
        <v>-13777.7</v>
      </c>
      <c r="S787" s="91">
        <f>N787-R787</f>
        <v>0</v>
      </c>
      <c r="T787" s="92">
        <f>R787+S787</f>
        <v>-13777.7</v>
      </c>
      <c r="U787" s="90">
        <f>IF(LEFT(AJ787,9)="direct-wa", N787,0)</f>
        <v>0</v>
      </c>
      <c r="V787" s="91">
        <f>IF(AJ787="direct-wa",0,N787*Q787)</f>
        <v>0</v>
      </c>
      <c r="W787" s="92">
        <f>U787+V787</f>
        <v>0</v>
      </c>
      <c r="X787" s="90">
        <f>IF(LEFT(AJ787,9)="direct-or",N787,0)</f>
        <v>-13777.7</v>
      </c>
      <c r="Y787" s="91">
        <f>S787-V787</f>
        <v>0</v>
      </c>
      <c r="Z787" s="92">
        <f>X787+Y787</f>
        <v>-13777.7</v>
      </c>
      <c r="AA787" s="90">
        <f>IF(LEFT(AJ787,6)="Direct",O787,0)</f>
        <v>104.70000000000073</v>
      </c>
      <c r="AB787" s="91">
        <f>O787-AA787</f>
        <v>0</v>
      </c>
      <c r="AC787" s="92">
        <f>AA787+AB787</f>
        <v>104.70000000000073</v>
      </c>
      <c r="AD787" s="90">
        <f>IF(LEFT(AJ787,9)="direct-wa", O787,0)</f>
        <v>0</v>
      </c>
      <c r="AE787" s="91">
        <f>IF(AJ787="direct-wa",0,O787*Q787)</f>
        <v>0</v>
      </c>
      <c r="AF787" s="92">
        <f>AD787+AE787</f>
        <v>0</v>
      </c>
      <c r="AG787" s="90">
        <f>IF(LEFT(AJ787,9)="direct-or",O787,0)</f>
        <v>104.70000000000073</v>
      </c>
      <c r="AH787" s="91">
        <f>AB787-AE787</f>
        <v>0</v>
      </c>
      <c r="AI787" s="91">
        <f>AG787+AH787</f>
        <v>104.70000000000073</v>
      </c>
      <c r="AJ787" s="7" t="s">
        <v>67</v>
      </c>
    </row>
    <row r="788" spans="1:36" outlineLevel="2" x14ac:dyDescent="0.25">
      <c r="A788" s="102"/>
      <c r="B788" s="108"/>
      <c r="C788" s="108"/>
      <c r="D788" s="108"/>
      <c r="E788" s="101"/>
      <c r="F788" s="101"/>
      <c r="G788" s="101"/>
      <c r="H788" s="101"/>
      <c r="I788" s="101"/>
      <c r="J788" s="101"/>
      <c r="K788" s="101"/>
      <c r="L788" s="101"/>
      <c r="M788" s="101"/>
      <c r="N788" s="108"/>
      <c r="O788" s="108"/>
      <c r="P788" s="129"/>
      <c r="Q788" s="130"/>
      <c r="R788" s="111">
        <f t="shared" ref="R788:Z788" si="858">SUBTOTAL(9,R783:R787)</f>
        <v>-4135.010000000002</v>
      </c>
      <c r="S788" s="112">
        <f t="shared" si="858"/>
        <v>0</v>
      </c>
      <c r="T788" s="113">
        <f t="shared" si="858"/>
        <v>-4135.010000000002</v>
      </c>
      <c r="U788" s="111">
        <f t="shared" si="858"/>
        <v>0</v>
      </c>
      <c r="V788" s="112">
        <f t="shared" si="858"/>
        <v>0</v>
      </c>
      <c r="W788" s="113">
        <f t="shared" si="858"/>
        <v>0</v>
      </c>
      <c r="X788" s="111">
        <f t="shared" si="858"/>
        <v>-4135.010000000002</v>
      </c>
      <c r="Y788" s="112">
        <f t="shared" si="858"/>
        <v>0</v>
      </c>
      <c r="Z788" s="113">
        <f t="shared" si="858"/>
        <v>-4135.010000000002</v>
      </c>
      <c r="AA788" s="111"/>
      <c r="AB788" s="112"/>
      <c r="AC788" s="113"/>
      <c r="AD788" s="111"/>
      <c r="AE788" s="112"/>
      <c r="AF788" s="113"/>
      <c r="AG788" s="111"/>
      <c r="AH788" s="112"/>
      <c r="AI788" s="112"/>
      <c r="AJ788" s="118" t="s">
        <v>276</v>
      </c>
    </row>
    <row r="789" spans="1:36" outlineLevel="3" x14ac:dyDescent="0.25">
      <c r="A789" s="102" t="s">
        <v>150</v>
      </c>
      <c r="B789" s="10">
        <v>215.07</v>
      </c>
      <c r="C789" s="10">
        <v>1527.63</v>
      </c>
      <c r="D789" s="10">
        <v>370.18</v>
      </c>
      <c r="N789" s="10">
        <f>D789</f>
        <v>370.18</v>
      </c>
      <c r="O789" s="10">
        <f>SUM(B789:M789)</f>
        <v>2112.88</v>
      </c>
      <c r="P789" s="129"/>
      <c r="Q789" s="130">
        <v>1</v>
      </c>
      <c r="R789" s="90">
        <f>IF(LEFT(AJ789,6)="Direct",N789,0)</f>
        <v>370.18</v>
      </c>
      <c r="S789" s="91">
        <f>N789-R789</f>
        <v>0</v>
      </c>
      <c r="T789" s="92">
        <f>R789+S789</f>
        <v>370.18</v>
      </c>
      <c r="U789" s="90">
        <f>IF(LEFT(AJ789,9)="direct-wa", N789,0)</f>
        <v>370.18</v>
      </c>
      <c r="V789" s="91">
        <f>IF(AJ789="direct-wa",0,N789*Q789)</f>
        <v>0</v>
      </c>
      <c r="W789" s="92">
        <f>U789+V789</f>
        <v>370.18</v>
      </c>
      <c r="X789" s="90">
        <f>IF(LEFT(AJ789,9)="direct-or",N789,0)</f>
        <v>0</v>
      </c>
      <c r="Y789" s="91">
        <f>S789-V789</f>
        <v>0</v>
      </c>
      <c r="Z789" s="92">
        <f>X789+Y789</f>
        <v>0</v>
      </c>
      <c r="AA789" s="90">
        <f>IF(LEFT(AJ789,6)="Direct",O789,0)</f>
        <v>2112.88</v>
      </c>
      <c r="AB789" s="91">
        <f>O789-AA789</f>
        <v>0</v>
      </c>
      <c r="AC789" s="92">
        <f>AA789+AB789</f>
        <v>2112.88</v>
      </c>
      <c r="AD789" s="90">
        <f>IF(LEFT(AJ789,9)="direct-wa", O789,0)</f>
        <v>2112.88</v>
      </c>
      <c r="AE789" s="91">
        <f>IF(AJ789="direct-wa",0,O789*Q789)</f>
        <v>0</v>
      </c>
      <c r="AF789" s="92">
        <f>AD789+AE789</f>
        <v>2112.88</v>
      </c>
      <c r="AG789" s="90">
        <f>IF(LEFT(AJ789,9)="direct-or",O789,0)</f>
        <v>0</v>
      </c>
      <c r="AH789" s="91">
        <f>AB789-AE789</f>
        <v>0</v>
      </c>
      <c r="AI789" s="91">
        <f>AG789+AH789</f>
        <v>0</v>
      </c>
      <c r="AJ789" s="7" t="s">
        <v>65</v>
      </c>
    </row>
    <row r="790" spans="1:36" outlineLevel="2" x14ac:dyDescent="0.25">
      <c r="A790" s="102"/>
      <c r="B790" s="108"/>
      <c r="C790" s="108"/>
      <c r="D790" s="108"/>
      <c r="E790" s="101"/>
      <c r="F790" s="101"/>
      <c r="G790" s="101"/>
      <c r="H790" s="101"/>
      <c r="I790" s="101"/>
      <c r="J790" s="101"/>
      <c r="K790" s="101"/>
      <c r="L790" s="101"/>
      <c r="M790" s="101"/>
      <c r="N790" s="108"/>
      <c r="O790" s="108"/>
      <c r="P790" s="129"/>
      <c r="Q790" s="130"/>
      <c r="R790" s="111">
        <f t="shared" ref="R790:Z790" si="859">SUBTOTAL(9,R789:R789)</f>
        <v>370.18</v>
      </c>
      <c r="S790" s="112">
        <f t="shared" si="859"/>
        <v>0</v>
      </c>
      <c r="T790" s="113">
        <f t="shared" si="859"/>
        <v>370.18</v>
      </c>
      <c r="U790" s="111">
        <f t="shared" si="859"/>
        <v>370.18</v>
      </c>
      <c r="V790" s="112">
        <f t="shared" si="859"/>
        <v>0</v>
      </c>
      <c r="W790" s="113">
        <f t="shared" si="859"/>
        <v>370.18</v>
      </c>
      <c r="X790" s="111">
        <f t="shared" si="859"/>
        <v>0</v>
      </c>
      <c r="Y790" s="112">
        <f t="shared" si="859"/>
        <v>0</v>
      </c>
      <c r="Z790" s="113">
        <f t="shared" si="859"/>
        <v>0</v>
      </c>
      <c r="AA790" s="111"/>
      <c r="AB790" s="112"/>
      <c r="AC790" s="113"/>
      <c r="AD790" s="111"/>
      <c r="AE790" s="112"/>
      <c r="AF790" s="113"/>
      <c r="AG790" s="111"/>
      <c r="AH790" s="112"/>
      <c r="AI790" s="112"/>
      <c r="AJ790" s="118" t="s">
        <v>279</v>
      </c>
    </row>
    <row r="791" spans="1:36" outlineLevel="3" x14ac:dyDescent="0.25">
      <c r="A791" s="102" t="s">
        <v>150</v>
      </c>
      <c r="B791" s="10">
        <v>1143</v>
      </c>
      <c r="C791" s="10">
        <v>-2281</v>
      </c>
      <c r="D791" s="10">
        <v>3636</v>
      </c>
      <c r="N791" s="10">
        <f t="shared" ref="N791:N817" si="860">D791</f>
        <v>3636</v>
      </c>
      <c r="O791" s="10">
        <f t="shared" ref="O791:O817" si="861">SUM(B791:M791)</f>
        <v>2498</v>
      </c>
      <c r="P791" s="129"/>
      <c r="Q791" s="130">
        <v>9.9400000000000002E-2</v>
      </c>
      <c r="R791" s="90">
        <f t="shared" ref="R791:R817" si="862">IF(LEFT(AJ791,6)="Direct",N791,0)</f>
        <v>0</v>
      </c>
      <c r="S791" s="91">
        <f t="shared" ref="S791:S817" si="863">N791-R791</f>
        <v>3636</v>
      </c>
      <c r="T791" s="92">
        <f t="shared" ref="T791:T817" si="864">R791+S791</f>
        <v>3636</v>
      </c>
      <c r="U791" s="90">
        <f t="shared" ref="U791:U817" si="865">IF(LEFT(AJ791,9)="direct-wa", N791,0)</f>
        <v>0</v>
      </c>
      <c r="V791" s="91">
        <f t="shared" ref="V791:V817" si="866">IF(AJ791="direct-wa",0,N791*Q791)</f>
        <v>361.41840000000002</v>
      </c>
      <c r="W791" s="92">
        <f t="shared" ref="W791:W817" si="867">U791+V791</f>
        <v>361.41840000000002</v>
      </c>
      <c r="X791" s="90">
        <f t="shared" ref="X791:X817" si="868">IF(LEFT(AJ791,9)="direct-or",N791,0)</f>
        <v>0</v>
      </c>
      <c r="Y791" s="91">
        <f t="shared" ref="Y791:Y817" si="869">S791-V791</f>
        <v>3274.5816</v>
      </c>
      <c r="Z791" s="92">
        <f t="shared" ref="Z791:Z817" si="870">X791+Y791</f>
        <v>3274.5816</v>
      </c>
      <c r="AA791" s="90">
        <f t="shared" ref="AA791:AA817" si="871">IF(LEFT(AJ791,6)="Direct",O791,0)</f>
        <v>0</v>
      </c>
      <c r="AB791" s="91">
        <f t="shared" ref="AB791:AB817" si="872">O791-AA791</f>
        <v>2498</v>
      </c>
      <c r="AC791" s="92">
        <f t="shared" ref="AC791:AC817" si="873">AA791+AB791</f>
        <v>2498</v>
      </c>
      <c r="AD791" s="90">
        <f t="shared" ref="AD791:AD817" si="874">IF(LEFT(AJ791,9)="direct-wa", O791,0)</f>
        <v>0</v>
      </c>
      <c r="AE791" s="91">
        <f t="shared" ref="AE791:AE817" si="875">IF(AJ791="direct-wa",0,O791*Q791)</f>
        <v>248.30119999999999</v>
      </c>
      <c r="AF791" s="92">
        <f t="shared" ref="AF791:AF817" si="876">AD791+AE791</f>
        <v>248.30119999999999</v>
      </c>
      <c r="AG791" s="90">
        <f t="shared" ref="AG791:AG817" si="877">IF(LEFT(AJ791,9)="direct-or",O791,0)</f>
        <v>0</v>
      </c>
      <c r="AH791" s="91">
        <f t="shared" ref="AH791:AH817" si="878">AB791-AE791</f>
        <v>2249.6988000000001</v>
      </c>
      <c r="AI791" s="91">
        <f t="shared" ref="AI791:AI817" si="879">AG791+AH791</f>
        <v>2249.6988000000001</v>
      </c>
      <c r="AJ791" s="7" t="s">
        <v>57</v>
      </c>
    </row>
    <row r="792" spans="1:36" outlineLevel="3" x14ac:dyDescent="0.25">
      <c r="A792" s="102" t="s">
        <v>150</v>
      </c>
      <c r="B792" s="10">
        <v>18732.11</v>
      </c>
      <c r="C792" s="10">
        <v>21343.21</v>
      </c>
      <c r="D792" s="10">
        <v>20825.41</v>
      </c>
      <c r="N792" s="10">
        <f t="shared" si="860"/>
        <v>20825.41</v>
      </c>
      <c r="O792" s="10">
        <f t="shared" si="861"/>
        <v>60900.729999999996</v>
      </c>
      <c r="P792" s="129"/>
      <c r="Q792" s="130">
        <v>9.9400000000000002E-2</v>
      </c>
      <c r="R792" s="90">
        <f t="shared" si="862"/>
        <v>0</v>
      </c>
      <c r="S792" s="91">
        <f t="shared" si="863"/>
        <v>20825.41</v>
      </c>
      <c r="T792" s="92">
        <f t="shared" si="864"/>
        <v>20825.41</v>
      </c>
      <c r="U792" s="90">
        <f t="shared" si="865"/>
        <v>0</v>
      </c>
      <c r="V792" s="91">
        <f t="shared" si="866"/>
        <v>2070.0457540000002</v>
      </c>
      <c r="W792" s="92">
        <f t="shared" si="867"/>
        <v>2070.0457540000002</v>
      </c>
      <c r="X792" s="90">
        <f t="shared" si="868"/>
        <v>0</v>
      </c>
      <c r="Y792" s="91">
        <f t="shared" si="869"/>
        <v>18755.364246000001</v>
      </c>
      <c r="Z792" s="92">
        <f t="shared" si="870"/>
        <v>18755.364246000001</v>
      </c>
      <c r="AA792" s="90">
        <f t="shared" si="871"/>
        <v>0</v>
      </c>
      <c r="AB792" s="91">
        <f t="shared" si="872"/>
        <v>60900.729999999996</v>
      </c>
      <c r="AC792" s="92">
        <f t="shared" si="873"/>
        <v>60900.729999999996</v>
      </c>
      <c r="AD792" s="90">
        <f t="shared" si="874"/>
        <v>0</v>
      </c>
      <c r="AE792" s="91">
        <f t="shared" si="875"/>
        <v>6053.5325619999994</v>
      </c>
      <c r="AF792" s="92">
        <f t="shared" si="876"/>
        <v>6053.5325619999994</v>
      </c>
      <c r="AG792" s="90">
        <f t="shared" si="877"/>
        <v>0</v>
      </c>
      <c r="AH792" s="91">
        <f t="shared" si="878"/>
        <v>54847.197437999996</v>
      </c>
      <c r="AI792" s="91">
        <f t="shared" si="879"/>
        <v>54847.197437999996</v>
      </c>
      <c r="AJ792" s="7" t="s">
        <v>57</v>
      </c>
    </row>
    <row r="793" spans="1:36" outlineLevel="3" x14ac:dyDescent="0.25">
      <c r="A793" s="102" t="s">
        <v>150</v>
      </c>
      <c r="B793" s="10">
        <v>38.35</v>
      </c>
      <c r="N793" s="10">
        <f t="shared" si="860"/>
        <v>0</v>
      </c>
      <c r="O793" s="10">
        <f t="shared" si="861"/>
        <v>38.35</v>
      </c>
      <c r="P793" s="129"/>
      <c r="Q793" s="130">
        <v>9.9400000000000002E-2</v>
      </c>
      <c r="R793" s="90">
        <f t="shared" si="862"/>
        <v>0</v>
      </c>
      <c r="S793" s="91">
        <f t="shared" si="863"/>
        <v>0</v>
      </c>
      <c r="T793" s="92">
        <f t="shared" si="864"/>
        <v>0</v>
      </c>
      <c r="U793" s="90">
        <f t="shared" si="865"/>
        <v>0</v>
      </c>
      <c r="V793" s="91">
        <f t="shared" si="866"/>
        <v>0</v>
      </c>
      <c r="W793" s="92">
        <f t="shared" si="867"/>
        <v>0</v>
      </c>
      <c r="X793" s="90">
        <f t="shared" si="868"/>
        <v>0</v>
      </c>
      <c r="Y793" s="91">
        <f t="shared" si="869"/>
        <v>0</v>
      </c>
      <c r="Z793" s="92">
        <f t="shared" si="870"/>
        <v>0</v>
      </c>
      <c r="AA793" s="90">
        <f t="shared" si="871"/>
        <v>0</v>
      </c>
      <c r="AB793" s="91">
        <f t="shared" si="872"/>
        <v>38.35</v>
      </c>
      <c r="AC793" s="92">
        <f t="shared" si="873"/>
        <v>38.35</v>
      </c>
      <c r="AD793" s="90">
        <f t="shared" si="874"/>
        <v>0</v>
      </c>
      <c r="AE793" s="91">
        <f t="shared" si="875"/>
        <v>3.8119900000000002</v>
      </c>
      <c r="AF793" s="92">
        <f t="shared" si="876"/>
        <v>3.8119900000000002</v>
      </c>
      <c r="AG793" s="90">
        <f t="shared" si="877"/>
        <v>0</v>
      </c>
      <c r="AH793" s="91">
        <f t="shared" si="878"/>
        <v>34.53801</v>
      </c>
      <c r="AI793" s="91">
        <f t="shared" si="879"/>
        <v>34.53801</v>
      </c>
      <c r="AJ793" s="7" t="s">
        <v>57</v>
      </c>
    </row>
    <row r="794" spans="1:36" outlineLevel="3" x14ac:dyDescent="0.25">
      <c r="A794" s="102" t="s">
        <v>150</v>
      </c>
      <c r="B794" s="10">
        <v>19200.16</v>
      </c>
      <c r="C794" s="10">
        <v>27100.54</v>
      </c>
      <c r="D794" s="10">
        <v>23152.18</v>
      </c>
      <c r="N794" s="10">
        <f t="shared" si="860"/>
        <v>23152.18</v>
      </c>
      <c r="O794" s="10">
        <f t="shared" si="861"/>
        <v>69452.88</v>
      </c>
      <c r="P794" s="129"/>
      <c r="Q794" s="130">
        <v>9.9400000000000002E-2</v>
      </c>
      <c r="R794" s="90">
        <f t="shared" si="862"/>
        <v>0</v>
      </c>
      <c r="S794" s="91">
        <f t="shared" si="863"/>
        <v>23152.18</v>
      </c>
      <c r="T794" s="92">
        <f t="shared" si="864"/>
        <v>23152.18</v>
      </c>
      <c r="U794" s="90">
        <f t="shared" si="865"/>
        <v>0</v>
      </c>
      <c r="V794" s="91">
        <f t="shared" si="866"/>
        <v>2301.3266920000001</v>
      </c>
      <c r="W794" s="92">
        <f t="shared" si="867"/>
        <v>2301.3266920000001</v>
      </c>
      <c r="X794" s="90">
        <f t="shared" si="868"/>
        <v>0</v>
      </c>
      <c r="Y794" s="91">
        <f t="shared" si="869"/>
        <v>20850.853308000002</v>
      </c>
      <c r="Z794" s="92">
        <f t="shared" si="870"/>
        <v>20850.853308000002</v>
      </c>
      <c r="AA794" s="90">
        <f t="shared" si="871"/>
        <v>0</v>
      </c>
      <c r="AB794" s="91">
        <f t="shared" si="872"/>
        <v>69452.88</v>
      </c>
      <c r="AC794" s="92">
        <f t="shared" si="873"/>
        <v>69452.88</v>
      </c>
      <c r="AD794" s="90">
        <f t="shared" si="874"/>
        <v>0</v>
      </c>
      <c r="AE794" s="91">
        <f t="shared" si="875"/>
        <v>6903.6162720000002</v>
      </c>
      <c r="AF794" s="92">
        <f t="shared" si="876"/>
        <v>6903.6162720000002</v>
      </c>
      <c r="AG794" s="90">
        <f t="shared" si="877"/>
        <v>0</v>
      </c>
      <c r="AH794" s="91">
        <f t="shared" si="878"/>
        <v>62549.263728000005</v>
      </c>
      <c r="AI794" s="91">
        <f t="shared" si="879"/>
        <v>62549.263728000005</v>
      </c>
      <c r="AJ794" s="7" t="s">
        <v>57</v>
      </c>
    </row>
    <row r="795" spans="1:36" outlineLevel="3" x14ac:dyDescent="0.25">
      <c r="A795" s="102" t="s">
        <v>150</v>
      </c>
      <c r="B795" s="10">
        <v>21545.08</v>
      </c>
      <c r="C795" s="10">
        <v>22095.68</v>
      </c>
      <c r="D795" s="10">
        <v>21105.08</v>
      </c>
      <c r="N795" s="10">
        <f t="shared" si="860"/>
        <v>21105.08</v>
      </c>
      <c r="O795" s="10">
        <f t="shared" si="861"/>
        <v>64745.840000000004</v>
      </c>
      <c r="P795" s="129"/>
      <c r="Q795" s="130">
        <v>9.9400000000000002E-2</v>
      </c>
      <c r="R795" s="90">
        <f t="shared" si="862"/>
        <v>0</v>
      </c>
      <c r="S795" s="91">
        <f t="shared" si="863"/>
        <v>21105.08</v>
      </c>
      <c r="T795" s="92">
        <f t="shared" si="864"/>
        <v>21105.08</v>
      </c>
      <c r="U795" s="90">
        <f t="shared" si="865"/>
        <v>0</v>
      </c>
      <c r="V795" s="91">
        <f t="shared" si="866"/>
        <v>2097.8449520000004</v>
      </c>
      <c r="W795" s="92">
        <f t="shared" si="867"/>
        <v>2097.8449520000004</v>
      </c>
      <c r="X795" s="90">
        <f t="shared" si="868"/>
        <v>0</v>
      </c>
      <c r="Y795" s="91">
        <f t="shared" si="869"/>
        <v>19007.235048000002</v>
      </c>
      <c r="Z795" s="92">
        <f t="shared" si="870"/>
        <v>19007.235048000002</v>
      </c>
      <c r="AA795" s="90">
        <f t="shared" si="871"/>
        <v>0</v>
      </c>
      <c r="AB795" s="91">
        <f t="shared" si="872"/>
        <v>64745.840000000004</v>
      </c>
      <c r="AC795" s="92">
        <f t="shared" si="873"/>
        <v>64745.840000000004</v>
      </c>
      <c r="AD795" s="90">
        <f t="shared" si="874"/>
        <v>0</v>
      </c>
      <c r="AE795" s="91">
        <f t="shared" si="875"/>
        <v>6435.7364960000004</v>
      </c>
      <c r="AF795" s="92">
        <f t="shared" si="876"/>
        <v>6435.7364960000004</v>
      </c>
      <c r="AG795" s="90">
        <f t="shared" si="877"/>
        <v>0</v>
      </c>
      <c r="AH795" s="91">
        <f t="shared" si="878"/>
        <v>58310.103504000006</v>
      </c>
      <c r="AI795" s="91">
        <f t="shared" si="879"/>
        <v>58310.103504000006</v>
      </c>
      <c r="AJ795" s="7" t="s">
        <v>57</v>
      </c>
    </row>
    <row r="796" spans="1:36" outlineLevel="3" x14ac:dyDescent="0.25">
      <c r="A796" s="102" t="s">
        <v>150</v>
      </c>
      <c r="B796" s="10">
        <v>4515.05</v>
      </c>
      <c r="C796" s="10">
        <v>12</v>
      </c>
      <c r="D796" s="10">
        <v>349.95</v>
      </c>
      <c r="N796" s="10">
        <f t="shared" si="860"/>
        <v>349.95</v>
      </c>
      <c r="O796" s="10">
        <f t="shared" si="861"/>
        <v>4877</v>
      </c>
      <c r="P796" s="129"/>
      <c r="Q796" s="130">
        <v>9.9400000000000002E-2</v>
      </c>
      <c r="R796" s="90">
        <f t="shared" si="862"/>
        <v>0</v>
      </c>
      <c r="S796" s="91">
        <f t="shared" si="863"/>
        <v>349.95</v>
      </c>
      <c r="T796" s="92">
        <f t="shared" si="864"/>
        <v>349.95</v>
      </c>
      <c r="U796" s="90">
        <f t="shared" si="865"/>
        <v>0</v>
      </c>
      <c r="V796" s="91">
        <f t="shared" si="866"/>
        <v>34.785029999999999</v>
      </c>
      <c r="W796" s="92">
        <f t="shared" si="867"/>
        <v>34.785029999999999</v>
      </c>
      <c r="X796" s="90">
        <f t="shared" si="868"/>
        <v>0</v>
      </c>
      <c r="Y796" s="91">
        <f t="shared" si="869"/>
        <v>315.16496999999998</v>
      </c>
      <c r="Z796" s="92">
        <f t="shared" si="870"/>
        <v>315.16496999999998</v>
      </c>
      <c r="AA796" s="90">
        <f t="shared" si="871"/>
        <v>0</v>
      </c>
      <c r="AB796" s="91">
        <f t="shared" si="872"/>
        <v>4877</v>
      </c>
      <c r="AC796" s="92">
        <f t="shared" si="873"/>
        <v>4877</v>
      </c>
      <c r="AD796" s="90">
        <f t="shared" si="874"/>
        <v>0</v>
      </c>
      <c r="AE796" s="91">
        <f t="shared" si="875"/>
        <v>484.77379999999999</v>
      </c>
      <c r="AF796" s="92">
        <f t="shared" si="876"/>
        <v>484.77379999999999</v>
      </c>
      <c r="AG796" s="90">
        <f t="shared" si="877"/>
        <v>0</v>
      </c>
      <c r="AH796" s="91">
        <f t="shared" si="878"/>
        <v>4392.2262000000001</v>
      </c>
      <c r="AI796" s="91">
        <f t="shared" si="879"/>
        <v>4392.2262000000001</v>
      </c>
      <c r="AJ796" s="7" t="s">
        <v>57</v>
      </c>
    </row>
    <row r="797" spans="1:36" outlineLevel="3" x14ac:dyDescent="0.25">
      <c r="A797" s="102" t="s">
        <v>150</v>
      </c>
      <c r="B797" s="10">
        <v>589.9</v>
      </c>
      <c r="C797" s="10">
        <v>1393</v>
      </c>
      <c r="D797" s="10">
        <v>16154.3</v>
      </c>
      <c r="N797" s="10">
        <f t="shared" si="860"/>
        <v>16154.3</v>
      </c>
      <c r="O797" s="10">
        <f t="shared" si="861"/>
        <v>18137.2</v>
      </c>
      <c r="P797" s="129"/>
      <c r="Q797" s="130">
        <v>9.9400000000000002E-2</v>
      </c>
      <c r="R797" s="90">
        <f t="shared" si="862"/>
        <v>0</v>
      </c>
      <c r="S797" s="91">
        <f t="shared" si="863"/>
        <v>16154.3</v>
      </c>
      <c r="T797" s="92">
        <f t="shared" si="864"/>
        <v>16154.3</v>
      </c>
      <c r="U797" s="90">
        <f t="shared" si="865"/>
        <v>0</v>
      </c>
      <c r="V797" s="91">
        <f t="shared" si="866"/>
        <v>1605.7374199999999</v>
      </c>
      <c r="W797" s="92">
        <f t="shared" si="867"/>
        <v>1605.7374199999999</v>
      </c>
      <c r="X797" s="90">
        <f t="shared" si="868"/>
        <v>0</v>
      </c>
      <c r="Y797" s="91">
        <f t="shared" si="869"/>
        <v>14548.56258</v>
      </c>
      <c r="Z797" s="92">
        <f t="shared" si="870"/>
        <v>14548.56258</v>
      </c>
      <c r="AA797" s="90">
        <f t="shared" si="871"/>
        <v>0</v>
      </c>
      <c r="AB797" s="91">
        <f t="shared" si="872"/>
        <v>18137.2</v>
      </c>
      <c r="AC797" s="92">
        <f t="shared" si="873"/>
        <v>18137.2</v>
      </c>
      <c r="AD797" s="90">
        <f t="shared" si="874"/>
        <v>0</v>
      </c>
      <c r="AE797" s="91">
        <f t="shared" si="875"/>
        <v>1802.8376800000001</v>
      </c>
      <c r="AF797" s="92">
        <f t="shared" si="876"/>
        <v>1802.8376800000001</v>
      </c>
      <c r="AG797" s="90">
        <f t="shared" si="877"/>
        <v>0</v>
      </c>
      <c r="AH797" s="91">
        <f t="shared" si="878"/>
        <v>16334.36232</v>
      </c>
      <c r="AI797" s="91">
        <f t="shared" si="879"/>
        <v>16334.36232</v>
      </c>
      <c r="AJ797" s="7" t="s">
        <v>57</v>
      </c>
    </row>
    <row r="798" spans="1:36" outlineLevel="3" x14ac:dyDescent="0.25">
      <c r="A798" s="102" t="s">
        <v>150</v>
      </c>
      <c r="B798" s="10">
        <v>14.95</v>
      </c>
      <c r="D798" s="10">
        <v>7821.98</v>
      </c>
      <c r="N798" s="10">
        <f t="shared" si="860"/>
        <v>7821.98</v>
      </c>
      <c r="O798" s="10">
        <f t="shared" si="861"/>
        <v>7836.9299999999994</v>
      </c>
      <c r="P798" s="129"/>
      <c r="Q798" s="130">
        <v>9.9400000000000002E-2</v>
      </c>
      <c r="R798" s="90">
        <f t="shared" si="862"/>
        <v>0</v>
      </c>
      <c r="S798" s="91">
        <f t="shared" si="863"/>
        <v>7821.98</v>
      </c>
      <c r="T798" s="92">
        <f t="shared" si="864"/>
        <v>7821.98</v>
      </c>
      <c r="U798" s="90">
        <f t="shared" si="865"/>
        <v>0</v>
      </c>
      <c r="V798" s="91">
        <f t="shared" si="866"/>
        <v>777.50481200000002</v>
      </c>
      <c r="W798" s="92">
        <f t="shared" si="867"/>
        <v>777.50481200000002</v>
      </c>
      <c r="X798" s="90">
        <f t="shared" si="868"/>
        <v>0</v>
      </c>
      <c r="Y798" s="91">
        <f t="shared" si="869"/>
        <v>7044.4751879999994</v>
      </c>
      <c r="Z798" s="92">
        <f t="shared" si="870"/>
        <v>7044.4751879999994</v>
      </c>
      <c r="AA798" s="90">
        <f t="shared" si="871"/>
        <v>0</v>
      </c>
      <c r="AB798" s="91">
        <f t="shared" si="872"/>
        <v>7836.9299999999994</v>
      </c>
      <c r="AC798" s="92">
        <f t="shared" si="873"/>
        <v>7836.9299999999994</v>
      </c>
      <c r="AD798" s="90">
        <f t="shared" si="874"/>
        <v>0</v>
      </c>
      <c r="AE798" s="91">
        <f t="shared" si="875"/>
        <v>778.99084199999993</v>
      </c>
      <c r="AF798" s="92">
        <f t="shared" si="876"/>
        <v>778.99084199999993</v>
      </c>
      <c r="AG798" s="90">
        <f t="shared" si="877"/>
        <v>0</v>
      </c>
      <c r="AH798" s="91">
        <f t="shared" si="878"/>
        <v>7057.9391579999992</v>
      </c>
      <c r="AI798" s="91">
        <f t="shared" si="879"/>
        <v>7057.9391579999992</v>
      </c>
      <c r="AJ798" s="7" t="s">
        <v>57</v>
      </c>
    </row>
    <row r="799" spans="1:36" outlineLevel="3" x14ac:dyDescent="0.25">
      <c r="A799" s="102" t="s">
        <v>150</v>
      </c>
      <c r="B799" s="10">
        <v>38624.42</v>
      </c>
      <c r="C799" s="10">
        <v>33323.01</v>
      </c>
      <c r="D799" s="10">
        <v>36875.300000000003</v>
      </c>
      <c r="N799" s="10">
        <f t="shared" si="860"/>
        <v>36875.300000000003</v>
      </c>
      <c r="O799" s="10">
        <f t="shared" si="861"/>
        <v>108822.73</v>
      </c>
      <c r="P799" s="129"/>
      <c r="Q799" s="130">
        <v>9.9400000000000002E-2</v>
      </c>
      <c r="R799" s="90">
        <f t="shared" si="862"/>
        <v>0</v>
      </c>
      <c r="S799" s="91">
        <f t="shared" si="863"/>
        <v>36875.300000000003</v>
      </c>
      <c r="T799" s="92">
        <f t="shared" si="864"/>
        <v>36875.300000000003</v>
      </c>
      <c r="U799" s="90">
        <f t="shared" si="865"/>
        <v>0</v>
      </c>
      <c r="V799" s="91">
        <f t="shared" si="866"/>
        <v>3665.4048200000002</v>
      </c>
      <c r="W799" s="92">
        <f t="shared" si="867"/>
        <v>3665.4048200000002</v>
      </c>
      <c r="X799" s="90">
        <f t="shared" si="868"/>
        <v>0</v>
      </c>
      <c r="Y799" s="91">
        <f t="shared" si="869"/>
        <v>33209.89518</v>
      </c>
      <c r="Z799" s="92">
        <f t="shared" si="870"/>
        <v>33209.89518</v>
      </c>
      <c r="AA799" s="90">
        <f t="shared" si="871"/>
        <v>0</v>
      </c>
      <c r="AB799" s="91">
        <f t="shared" si="872"/>
        <v>108822.73</v>
      </c>
      <c r="AC799" s="92">
        <f t="shared" si="873"/>
        <v>108822.73</v>
      </c>
      <c r="AD799" s="90">
        <f t="shared" si="874"/>
        <v>0</v>
      </c>
      <c r="AE799" s="91">
        <f t="shared" si="875"/>
        <v>10816.979362</v>
      </c>
      <c r="AF799" s="92">
        <f t="shared" si="876"/>
        <v>10816.979362</v>
      </c>
      <c r="AG799" s="90">
        <f t="shared" si="877"/>
        <v>0</v>
      </c>
      <c r="AH799" s="91">
        <f t="shared" si="878"/>
        <v>98005.750637999998</v>
      </c>
      <c r="AI799" s="91">
        <f t="shared" si="879"/>
        <v>98005.750637999998</v>
      </c>
      <c r="AJ799" s="7" t="s">
        <v>57</v>
      </c>
    </row>
    <row r="800" spans="1:36" outlineLevel="3" x14ac:dyDescent="0.25">
      <c r="A800" s="102" t="s">
        <v>150</v>
      </c>
      <c r="B800" s="10">
        <v>549.52</v>
      </c>
      <c r="D800" s="10">
        <v>1042.17</v>
      </c>
      <c r="N800" s="10">
        <f t="shared" si="860"/>
        <v>1042.17</v>
      </c>
      <c r="O800" s="10">
        <f t="shared" si="861"/>
        <v>1591.69</v>
      </c>
      <c r="P800" s="129"/>
      <c r="Q800" s="130">
        <v>9.9400000000000002E-2</v>
      </c>
      <c r="R800" s="90">
        <f t="shared" si="862"/>
        <v>0</v>
      </c>
      <c r="S800" s="91">
        <f t="shared" si="863"/>
        <v>1042.17</v>
      </c>
      <c r="T800" s="92">
        <f t="shared" si="864"/>
        <v>1042.17</v>
      </c>
      <c r="U800" s="90">
        <f t="shared" si="865"/>
        <v>0</v>
      </c>
      <c r="V800" s="91">
        <f t="shared" si="866"/>
        <v>103.59169800000001</v>
      </c>
      <c r="W800" s="92">
        <f t="shared" si="867"/>
        <v>103.59169800000001</v>
      </c>
      <c r="X800" s="90">
        <f t="shared" si="868"/>
        <v>0</v>
      </c>
      <c r="Y800" s="91">
        <f t="shared" si="869"/>
        <v>938.57830200000012</v>
      </c>
      <c r="Z800" s="92">
        <f t="shared" si="870"/>
        <v>938.57830200000012</v>
      </c>
      <c r="AA800" s="90">
        <f t="shared" si="871"/>
        <v>0</v>
      </c>
      <c r="AB800" s="91">
        <f t="shared" si="872"/>
        <v>1591.69</v>
      </c>
      <c r="AC800" s="92">
        <f t="shared" si="873"/>
        <v>1591.69</v>
      </c>
      <c r="AD800" s="90">
        <f t="shared" si="874"/>
        <v>0</v>
      </c>
      <c r="AE800" s="91">
        <f t="shared" si="875"/>
        <v>158.21398600000001</v>
      </c>
      <c r="AF800" s="92">
        <f t="shared" si="876"/>
        <v>158.21398600000001</v>
      </c>
      <c r="AG800" s="90">
        <f t="shared" si="877"/>
        <v>0</v>
      </c>
      <c r="AH800" s="91">
        <f t="shared" si="878"/>
        <v>1433.4760140000001</v>
      </c>
      <c r="AI800" s="91">
        <f t="shared" si="879"/>
        <v>1433.4760140000001</v>
      </c>
      <c r="AJ800" s="7" t="s">
        <v>57</v>
      </c>
    </row>
    <row r="801" spans="1:36" outlineLevel="3" x14ac:dyDescent="0.25">
      <c r="A801" s="102" t="s">
        <v>150</v>
      </c>
      <c r="D801" s="10">
        <v>10674.51</v>
      </c>
      <c r="N801" s="10">
        <f t="shared" si="860"/>
        <v>10674.51</v>
      </c>
      <c r="O801" s="10">
        <f t="shared" si="861"/>
        <v>10674.51</v>
      </c>
      <c r="P801" s="129"/>
      <c r="Q801" s="130">
        <v>9.9400000000000002E-2</v>
      </c>
      <c r="R801" s="90">
        <f t="shared" si="862"/>
        <v>0</v>
      </c>
      <c r="S801" s="91">
        <f t="shared" si="863"/>
        <v>10674.51</v>
      </c>
      <c r="T801" s="92">
        <f t="shared" si="864"/>
        <v>10674.51</v>
      </c>
      <c r="U801" s="90">
        <f t="shared" si="865"/>
        <v>0</v>
      </c>
      <c r="V801" s="91">
        <f t="shared" si="866"/>
        <v>1061.046294</v>
      </c>
      <c r="W801" s="92">
        <f t="shared" si="867"/>
        <v>1061.046294</v>
      </c>
      <c r="X801" s="90">
        <f t="shared" si="868"/>
        <v>0</v>
      </c>
      <c r="Y801" s="91">
        <f t="shared" si="869"/>
        <v>9613.4637060000005</v>
      </c>
      <c r="Z801" s="92">
        <f t="shared" si="870"/>
        <v>9613.4637060000005</v>
      </c>
      <c r="AA801" s="90">
        <f t="shared" si="871"/>
        <v>0</v>
      </c>
      <c r="AB801" s="91">
        <f t="shared" si="872"/>
        <v>10674.51</v>
      </c>
      <c r="AC801" s="92">
        <f t="shared" si="873"/>
        <v>10674.51</v>
      </c>
      <c r="AD801" s="90">
        <f t="shared" si="874"/>
        <v>0</v>
      </c>
      <c r="AE801" s="91">
        <f t="shared" si="875"/>
        <v>1061.046294</v>
      </c>
      <c r="AF801" s="92">
        <f t="shared" si="876"/>
        <v>1061.046294</v>
      </c>
      <c r="AG801" s="90">
        <f t="shared" si="877"/>
        <v>0</v>
      </c>
      <c r="AH801" s="91">
        <f t="shared" si="878"/>
        <v>9613.4637060000005</v>
      </c>
      <c r="AI801" s="91">
        <f t="shared" si="879"/>
        <v>9613.4637060000005</v>
      </c>
      <c r="AJ801" s="7" t="s">
        <v>57</v>
      </c>
    </row>
    <row r="802" spans="1:36" outlineLevel="3" x14ac:dyDescent="0.25">
      <c r="A802" s="102" t="s">
        <v>150</v>
      </c>
      <c r="D802" s="10">
        <v>134.63</v>
      </c>
      <c r="N802" s="10">
        <f t="shared" si="860"/>
        <v>134.63</v>
      </c>
      <c r="O802" s="10">
        <f t="shared" si="861"/>
        <v>134.63</v>
      </c>
      <c r="P802" s="129"/>
      <c r="Q802" s="130">
        <v>9.9400000000000002E-2</v>
      </c>
      <c r="R802" s="90">
        <f t="shared" si="862"/>
        <v>0</v>
      </c>
      <c r="S802" s="91">
        <f t="shared" si="863"/>
        <v>134.63</v>
      </c>
      <c r="T802" s="92">
        <f t="shared" si="864"/>
        <v>134.63</v>
      </c>
      <c r="U802" s="90">
        <f t="shared" si="865"/>
        <v>0</v>
      </c>
      <c r="V802" s="91">
        <f t="shared" si="866"/>
        <v>13.382222000000001</v>
      </c>
      <c r="W802" s="92">
        <f t="shared" si="867"/>
        <v>13.382222000000001</v>
      </c>
      <c r="X802" s="90">
        <f t="shared" si="868"/>
        <v>0</v>
      </c>
      <c r="Y802" s="91">
        <f t="shared" si="869"/>
        <v>121.247778</v>
      </c>
      <c r="Z802" s="92">
        <f t="shared" si="870"/>
        <v>121.247778</v>
      </c>
      <c r="AA802" s="90">
        <f t="shared" si="871"/>
        <v>0</v>
      </c>
      <c r="AB802" s="91">
        <f t="shared" si="872"/>
        <v>134.63</v>
      </c>
      <c r="AC802" s="92">
        <f t="shared" si="873"/>
        <v>134.63</v>
      </c>
      <c r="AD802" s="90">
        <f t="shared" si="874"/>
        <v>0</v>
      </c>
      <c r="AE802" s="91">
        <f t="shared" si="875"/>
        <v>13.382222000000001</v>
      </c>
      <c r="AF802" s="92">
        <f t="shared" si="876"/>
        <v>13.382222000000001</v>
      </c>
      <c r="AG802" s="90">
        <f t="shared" si="877"/>
        <v>0</v>
      </c>
      <c r="AH802" s="91">
        <f t="shared" si="878"/>
        <v>121.247778</v>
      </c>
      <c r="AI802" s="91">
        <f t="shared" si="879"/>
        <v>121.247778</v>
      </c>
      <c r="AJ802" s="7" t="s">
        <v>57</v>
      </c>
    </row>
    <row r="803" spans="1:36" outlineLevel="3" x14ac:dyDescent="0.25">
      <c r="A803" s="102" t="s">
        <v>150</v>
      </c>
      <c r="B803" s="10">
        <v>40503.33</v>
      </c>
      <c r="C803" s="10">
        <v>42195.28</v>
      </c>
      <c r="D803" s="10">
        <v>41599.019999999997</v>
      </c>
      <c r="N803" s="10">
        <f t="shared" si="860"/>
        <v>41599.019999999997</v>
      </c>
      <c r="O803" s="10">
        <f t="shared" si="861"/>
        <v>124297.63</v>
      </c>
      <c r="P803" s="129"/>
      <c r="Q803" s="130">
        <v>9.9400000000000002E-2</v>
      </c>
      <c r="R803" s="90">
        <f t="shared" si="862"/>
        <v>0</v>
      </c>
      <c r="S803" s="91">
        <f t="shared" si="863"/>
        <v>41599.019999999997</v>
      </c>
      <c r="T803" s="92">
        <f t="shared" si="864"/>
        <v>41599.019999999997</v>
      </c>
      <c r="U803" s="90">
        <f t="shared" si="865"/>
        <v>0</v>
      </c>
      <c r="V803" s="91">
        <f t="shared" si="866"/>
        <v>4134.9425879999999</v>
      </c>
      <c r="W803" s="92">
        <f t="shared" si="867"/>
        <v>4134.9425879999999</v>
      </c>
      <c r="X803" s="90">
        <f t="shared" si="868"/>
        <v>0</v>
      </c>
      <c r="Y803" s="91">
        <f t="shared" si="869"/>
        <v>37464.077411999999</v>
      </c>
      <c r="Z803" s="92">
        <f t="shared" si="870"/>
        <v>37464.077411999999</v>
      </c>
      <c r="AA803" s="90">
        <f t="shared" si="871"/>
        <v>0</v>
      </c>
      <c r="AB803" s="91">
        <f t="shared" si="872"/>
        <v>124297.63</v>
      </c>
      <c r="AC803" s="92">
        <f t="shared" si="873"/>
        <v>124297.63</v>
      </c>
      <c r="AD803" s="90">
        <f t="shared" si="874"/>
        <v>0</v>
      </c>
      <c r="AE803" s="91">
        <f t="shared" si="875"/>
        <v>12355.184422</v>
      </c>
      <c r="AF803" s="92">
        <f t="shared" si="876"/>
        <v>12355.184422</v>
      </c>
      <c r="AG803" s="90">
        <f t="shared" si="877"/>
        <v>0</v>
      </c>
      <c r="AH803" s="91">
        <f t="shared" si="878"/>
        <v>111942.445578</v>
      </c>
      <c r="AI803" s="91">
        <f t="shared" si="879"/>
        <v>111942.445578</v>
      </c>
      <c r="AJ803" s="7" t="s">
        <v>57</v>
      </c>
    </row>
    <row r="804" spans="1:36" outlineLevel="3" x14ac:dyDescent="0.25">
      <c r="A804" s="102" t="s">
        <v>150</v>
      </c>
      <c r="B804" s="10">
        <v>635.20000000000005</v>
      </c>
      <c r="C804" s="10">
        <v>2468.52</v>
      </c>
      <c r="D804" s="10">
        <v>1155.69</v>
      </c>
      <c r="N804" s="10">
        <f t="shared" si="860"/>
        <v>1155.69</v>
      </c>
      <c r="O804" s="10">
        <f t="shared" si="861"/>
        <v>4259.41</v>
      </c>
      <c r="P804" s="129"/>
      <c r="Q804" s="130">
        <v>9.9400000000000002E-2</v>
      </c>
      <c r="R804" s="90">
        <f t="shared" si="862"/>
        <v>0</v>
      </c>
      <c r="S804" s="91">
        <f t="shared" si="863"/>
        <v>1155.69</v>
      </c>
      <c r="T804" s="92">
        <f t="shared" si="864"/>
        <v>1155.69</v>
      </c>
      <c r="U804" s="90">
        <f t="shared" si="865"/>
        <v>0</v>
      </c>
      <c r="V804" s="91">
        <f t="shared" si="866"/>
        <v>114.87558600000001</v>
      </c>
      <c r="W804" s="92">
        <f t="shared" si="867"/>
        <v>114.87558600000001</v>
      </c>
      <c r="X804" s="90">
        <f t="shared" si="868"/>
        <v>0</v>
      </c>
      <c r="Y804" s="91">
        <f t="shared" si="869"/>
        <v>1040.8144139999999</v>
      </c>
      <c r="Z804" s="92">
        <f t="shared" si="870"/>
        <v>1040.8144139999999</v>
      </c>
      <c r="AA804" s="90">
        <f t="shared" si="871"/>
        <v>0</v>
      </c>
      <c r="AB804" s="91">
        <f t="shared" si="872"/>
        <v>4259.41</v>
      </c>
      <c r="AC804" s="92">
        <f t="shared" si="873"/>
        <v>4259.41</v>
      </c>
      <c r="AD804" s="90">
        <f t="shared" si="874"/>
        <v>0</v>
      </c>
      <c r="AE804" s="91">
        <f t="shared" si="875"/>
        <v>423.38535400000001</v>
      </c>
      <c r="AF804" s="92">
        <f t="shared" si="876"/>
        <v>423.38535400000001</v>
      </c>
      <c r="AG804" s="90">
        <f t="shared" si="877"/>
        <v>0</v>
      </c>
      <c r="AH804" s="91">
        <f t="shared" si="878"/>
        <v>3836.0246459999998</v>
      </c>
      <c r="AI804" s="91">
        <f t="shared" si="879"/>
        <v>3836.0246459999998</v>
      </c>
      <c r="AJ804" s="7" t="s">
        <v>57</v>
      </c>
    </row>
    <row r="805" spans="1:36" outlineLevel="3" x14ac:dyDescent="0.25">
      <c r="A805" s="102" t="s">
        <v>150</v>
      </c>
      <c r="B805" s="10">
        <v>4.3499999999999996</v>
      </c>
      <c r="N805" s="10">
        <f t="shared" si="860"/>
        <v>0</v>
      </c>
      <c r="O805" s="10">
        <f t="shared" si="861"/>
        <v>4.3499999999999996</v>
      </c>
      <c r="P805" s="129"/>
      <c r="Q805" s="130">
        <v>9.9400000000000002E-2</v>
      </c>
      <c r="R805" s="90">
        <f t="shared" si="862"/>
        <v>0</v>
      </c>
      <c r="S805" s="91">
        <f t="shared" si="863"/>
        <v>0</v>
      </c>
      <c r="T805" s="92">
        <f t="shared" si="864"/>
        <v>0</v>
      </c>
      <c r="U805" s="90">
        <f t="shared" si="865"/>
        <v>0</v>
      </c>
      <c r="V805" s="91">
        <f t="shared" si="866"/>
        <v>0</v>
      </c>
      <c r="W805" s="92">
        <f t="shared" si="867"/>
        <v>0</v>
      </c>
      <c r="X805" s="90">
        <f t="shared" si="868"/>
        <v>0</v>
      </c>
      <c r="Y805" s="91">
        <f t="shared" si="869"/>
        <v>0</v>
      </c>
      <c r="Z805" s="92">
        <f t="shared" si="870"/>
        <v>0</v>
      </c>
      <c r="AA805" s="90">
        <f t="shared" si="871"/>
        <v>0</v>
      </c>
      <c r="AB805" s="91">
        <f t="shared" si="872"/>
        <v>4.3499999999999996</v>
      </c>
      <c r="AC805" s="92">
        <f t="shared" si="873"/>
        <v>4.3499999999999996</v>
      </c>
      <c r="AD805" s="90">
        <f t="shared" si="874"/>
        <v>0</v>
      </c>
      <c r="AE805" s="91">
        <f t="shared" si="875"/>
        <v>0.43239</v>
      </c>
      <c r="AF805" s="92">
        <f t="shared" si="876"/>
        <v>0.43239</v>
      </c>
      <c r="AG805" s="90">
        <f t="shared" si="877"/>
        <v>0</v>
      </c>
      <c r="AH805" s="91">
        <f t="shared" si="878"/>
        <v>3.9176099999999998</v>
      </c>
      <c r="AI805" s="91">
        <f t="shared" si="879"/>
        <v>3.9176099999999998</v>
      </c>
      <c r="AJ805" s="7" t="s">
        <v>57</v>
      </c>
    </row>
    <row r="806" spans="1:36" outlineLevel="3" x14ac:dyDescent="0.25">
      <c r="A806" s="102" t="s">
        <v>150</v>
      </c>
      <c r="B806" s="10">
        <v>4177.1899999999996</v>
      </c>
      <c r="C806" s="10">
        <v>-2654.72</v>
      </c>
      <c r="D806" s="10">
        <v>7220.32</v>
      </c>
      <c r="N806" s="10">
        <f t="shared" si="860"/>
        <v>7220.32</v>
      </c>
      <c r="O806" s="10">
        <f t="shared" si="861"/>
        <v>8742.7899999999991</v>
      </c>
      <c r="P806" s="129"/>
      <c r="Q806" s="130">
        <v>9.9400000000000002E-2</v>
      </c>
      <c r="R806" s="90">
        <f t="shared" si="862"/>
        <v>0</v>
      </c>
      <c r="S806" s="91">
        <f t="shared" si="863"/>
        <v>7220.32</v>
      </c>
      <c r="T806" s="92">
        <f t="shared" si="864"/>
        <v>7220.32</v>
      </c>
      <c r="U806" s="90">
        <f t="shared" si="865"/>
        <v>0</v>
      </c>
      <c r="V806" s="91">
        <f t="shared" si="866"/>
        <v>717.69980799999996</v>
      </c>
      <c r="W806" s="92">
        <f t="shared" si="867"/>
        <v>717.69980799999996</v>
      </c>
      <c r="X806" s="90">
        <f t="shared" si="868"/>
        <v>0</v>
      </c>
      <c r="Y806" s="91">
        <f t="shared" si="869"/>
        <v>6502.6201919999994</v>
      </c>
      <c r="Z806" s="92">
        <f t="shared" si="870"/>
        <v>6502.6201919999994</v>
      </c>
      <c r="AA806" s="90">
        <f t="shared" si="871"/>
        <v>0</v>
      </c>
      <c r="AB806" s="91">
        <f t="shared" si="872"/>
        <v>8742.7899999999991</v>
      </c>
      <c r="AC806" s="92">
        <f t="shared" si="873"/>
        <v>8742.7899999999991</v>
      </c>
      <c r="AD806" s="90">
        <f t="shared" si="874"/>
        <v>0</v>
      </c>
      <c r="AE806" s="91">
        <f t="shared" si="875"/>
        <v>869.03332599999987</v>
      </c>
      <c r="AF806" s="92">
        <f t="shared" si="876"/>
        <v>869.03332599999987</v>
      </c>
      <c r="AG806" s="90">
        <f t="shared" si="877"/>
        <v>0</v>
      </c>
      <c r="AH806" s="91">
        <f t="shared" si="878"/>
        <v>7873.7566739999993</v>
      </c>
      <c r="AI806" s="91">
        <f t="shared" si="879"/>
        <v>7873.7566739999993</v>
      </c>
      <c r="AJ806" s="7" t="s">
        <v>57</v>
      </c>
    </row>
    <row r="807" spans="1:36" outlineLevel="3" x14ac:dyDescent="0.25">
      <c r="A807" s="102" t="s">
        <v>150</v>
      </c>
      <c r="B807" s="10">
        <v>206</v>
      </c>
      <c r="N807" s="10">
        <f t="shared" si="860"/>
        <v>0</v>
      </c>
      <c r="O807" s="10">
        <f t="shared" si="861"/>
        <v>206</v>
      </c>
      <c r="P807" s="129"/>
      <c r="Q807" s="130">
        <v>9.9400000000000002E-2</v>
      </c>
      <c r="R807" s="90">
        <f t="shared" si="862"/>
        <v>0</v>
      </c>
      <c r="S807" s="91">
        <f t="shared" si="863"/>
        <v>0</v>
      </c>
      <c r="T807" s="92">
        <f t="shared" si="864"/>
        <v>0</v>
      </c>
      <c r="U807" s="90">
        <f t="shared" si="865"/>
        <v>0</v>
      </c>
      <c r="V807" s="91">
        <f t="shared" si="866"/>
        <v>0</v>
      </c>
      <c r="W807" s="92">
        <f t="shared" si="867"/>
        <v>0</v>
      </c>
      <c r="X807" s="90">
        <f t="shared" si="868"/>
        <v>0</v>
      </c>
      <c r="Y807" s="91">
        <f t="shared" si="869"/>
        <v>0</v>
      </c>
      <c r="Z807" s="92">
        <f t="shared" si="870"/>
        <v>0</v>
      </c>
      <c r="AA807" s="90">
        <f t="shared" si="871"/>
        <v>0</v>
      </c>
      <c r="AB807" s="91">
        <f t="shared" si="872"/>
        <v>206</v>
      </c>
      <c r="AC807" s="92">
        <f t="shared" si="873"/>
        <v>206</v>
      </c>
      <c r="AD807" s="90">
        <f t="shared" si="874"/>
        <v>0</v>
      </c>
      <c r="AE807" s="91">
        <f t="shared" si="875"/>
        <v>20.476400000000002</v>
      </c>
      <c r="AF807" s="92">
        <f t="shared" si="876"/>
        <v>20.476400000000002</v>
      </c>
      <c r="AG807" s="90">
        <f t="shared" si="877"/>
        <v>0</v>
      </c>
      <c r="AH807" s="91">
        <f t="shared" si="878"/>
        <v>185.52359999999999</v>
      </c>
      <c r="AI807" s="91">
        <f t="shared" si="879"/>
        <v>185.52359999999999</v>
      </c>
      <c r="AJ807" s="7" t="s">
        <v>57</v>
      </c>
    </row>
    <row r="808" spans="1:36" outlineLevel="3" x14ac:dyDescent="0.25">
      <c r="A808" s="102" t="s">
        <v>150</v>
      </c>
      <c r="B808" s="10">
        <v>106825.21</v>
      </c>
      <c r="C808" s="10">
        <v>114023.08</v>
      </c>
      <c r="D808" s="10">
        <v>123258.52</v>
      </c>
      <c r="N808" s="10">
        <f t="shared" si="860"/>
        <v>123258.52</v>
      </c>
      <c r="O808" s="10">
        <f t="shared" si="861"/>
        <v>344106.81</v>
      </c>
      <c r="P808" s="129"/>
      <c r="Q808" s="130">
        <v>9.9400000000000002E-2</v>
      </c>
      <c r="R808" s="90">
        <f t="shared" si="862"/>
        <v>0</v>
      </c>
      <c r="S808" s="91">
        <f t="shared" si="863"/>
        <v>123258.52</v>
      </c>
      <c r="T808" s="92">
        <f t="shared" si="864"/>
        <v>123258.52</v>
      </c>
      <c r="U808" s="90">
        <f t="shared" si="865"/>
        <v>0</v>
      </c>
      <c r="V808" s="91">
        <f t="shared" si="866"/>
        <v>12251.896888000001</v>
      </c>
      <c r="W808" s="92">
        <f t="shared" si="867"/>
        <v>12251.896888000001</v>
      </c>
      <c r="X808" s="90">
        <f t="shared" si="868"/>
        <v>0</v>
      </c>
      <c r="Y808" s="91">
        <f t="shared" si="869"/>
        <v>111006.623112</v>
      </c>
      <c r="Z808" s="92">
        <f t="shared" si="870"/>
        <v>111006.623112</v>
      </c>
      <c r="AA808" s="90">
        <f t="shared" si="871"/>
        <v>0</v>
      </c>
      <c r="AB808" s="91">
        <f t="shared" si="872"/>
        <v>344106.81</v>
      </c>
      <c r="AC808" s="92">
        <f t="shared" si="873"/>
        <v>344106.81</v>
      </c>
      <c r="AD808" s="90">
        <f t="shared" si="874"/>
        <v>0</v>
      </c>
      <c r="AE808" s="91">
        <f t="shared" si="875"/>
        <v>34204.216913999997</v>
      </c>
      <c r="AF808" s="92">
        <f t="shared" si="876"/>
        <v>34204.216913999997</v>
      </c>
      <c r="AG808" s="90">
        <f t="shared" si="877"/>
        <v>0</v>
      </c>
      <c r="AH808" s="91">
        <f t="shared" si="878"/>
        <v>309902.59308600001</v>
      </c>
      <c r="AI808" s="91">
        <f t="shared" si="879"/>
        <v>309902.59308600001</v>
      </c>
      <c r="AJ808" s="7" t="s">
        <v>57</v>
      </c>
    </row>
    <row r="809" spans="1:36" outlineLevel="3" x14ac:dyDescent="0.25">
      <c r="A809" s="102" t="s">
        <v>150</v>
      </c>
      <c r="B809" s="10">
        <v>1212.6600000000001</v>
      </c>
      <c r="C809" s="10">
        <v>986.57</v>
      </c>
      <c r="D809" s="10">
        <v>1296.3599999999999</v>
      </c>
      <c r="N809" s="10">
        <f t="shared" si="860"/>
        <v>1296.3599999999999</v>
      </c>
      <c r="O809" s="10">
        <f t="shared" si="861"/>
        <v>3495.59</v>
      </c>
      <c r="P809" s="129"/>
      <c r="Q809" s="130">
        <v>9.9400000000000002E-2</v>
      </c>
      <c r="R809" s="90">
        <f t="shared" si="862"/>
        <v>0</v>
      </c>
      <c r="S809" s="91">
        <f t="shared" si="863"/>
        <v>1296.3599999999999</v>
      </c>
      <c r="T809" s="92">
        <f t="shared" si="864"/>
        <v>1296.3599999999999</v>
      </c>
      <c r="U809" s="90">
        <f t="shared" si="865"/>
        <v>0</v>
      </c>
      <c r="V809" s="91">
        <f t="shared" si="866"/>
        <v>128.85818399999999</v>
      </c>
      <c r="W809" s="92">
        <f t="shared" si="867"/>
        <v>128.85818399999999</v>
      </c>
      <c r="X809" s="90">
        <f t="shared" si="868"/>
        <v>0</v>
      </c>
      <c r="Y809" s="91">
        <f t="shared" si="869"/>
        <v>1167.501816</v>
      </c>
      <c r="Z809" s="92">
        <f t="shared" si="870"/>
        <v>1167.501816</v>
      </c>
      <c r="AA809" s="90">
        <f t="shared" si="871"/>
        <v>0</v>
      </c>
      <c r="AB809" s="91">
        <f t="shared" si="872"/>
        <v>3495.59</v>
      </c>
      <c r="AC809" s="92">
        <f t="shared" si="873"/>
        <v>3495.59</v>
      </c>
      <c r="AD809" s="90">
        <f t="shared" si="874"/>
        <v>0</v>
      </c>
      <c r="AE809" s="91">
        <f t="shared" si="875"/>
        <v>347.46164600000003</v>
      </c>
      <c r="AF809" s="92">
        <f t="shared" si="876"/>
        <v>347.46164600000003</v>
      </c>
      <c r="AG809" s="90">
        <f t="shared" si="877"/>
        <v>0</v>
      </c>
      <c r="AH809" s="91">
        <f t="shared" si="878"/>
        <v>3148.1283539999999</v>
      </c>
      <c r="AI809" s="91">
        <f t="shared" si="879"/>
        <v>3148.1283539999999</v>
      </c>
      <c r="AJ809" s="7" t="s">
        <v>57</v>
      </c>
    </row>
    <row r="810" spans="1:36" outlineLevel="3" x14ac:dyDescent="0.25">
      <c r="A810" s="102" t="s">
        <v>150</v>
      </c>
      <c r="B810" s="10">
        <v>1208</v>
      </c>
      <c r="C810" s="10">
        <v>1466</v>
      </c>
      <c r="D810" s="10">
        <v>1744.16</v>
      </c>
      <c r="N810" s="10">
        <f t="shared" si="860"/>
        <v>1744.16</v>
      </c>
      <c r="O810" s="10">
        <f t="shared" si="861"/>
        <v>4418.16</v>
      </c>
      <c r="P810" s="129"/>
      <c r="Q810" s="130">
        <v>9.9400000000000002E-2</v>
      </c>
      <c r="R810" s="90">
        <f t="shared" si="862"/>
        <v>0</v>
      </c>
      <c r="S810" s="91">
        <f t="shared" si="863"/>
        <v>1744.16</v>
      </c>
      <c r="T810" s="92">
        <f t="shared" si="864"/>
        <v>1744.16</v>
      </c>
      <c r="U810" s="90">
        <f t="shared" si="865"/>
        <v>0</v>
      </c>
      <c r="V810" s="91">
        <f t="shared" si="866"/>
        <v>173.36950400000001</v>
      </c>
      <c r="W810" s="92">
        <f t="shared" si="867"/>
        <v>173.36950400000001</v>
      </c>
      <c r="X810" s="90">
        <f t="shared" si="868"/>
        <v>0</v>
      </c>
      <c r="Y810" s="91">
        <f t="shared" si="869"/>
        <v>1570.7904960000001</v>
      </c>
      <c r="Z810" s="92">
        <f t="shared" si="870"/>
        <v>1570.7904960000001</v>
      </c>
      <c r="AA810" s="90">
        <f t="shared" si="871"/>
        <v>0</v>
      </c>
      <c r="AB810" s="91">
        <f t="shared" si="872"/>
        <v>4418.16</v>
      </c>
      <c r="AC810" s="92">
        <f t="shared" si="873"/>
        <v>4418.16</v>
      </c>
      <c r="AD810" s="90">
        <f t="shared" si="874"/>
        <v>0</v>
      </c>
      <c r="AE810" s="91">
        <f t="shared" si="875"/>
        <v>439.16510399999999</v>
      </c>
      <c r="AF810" s="92">
        <f t="shared" si="876"/>
        <v>439.16510399999999</v>
      </c>
      <c r="AG810" s="90">
        <f t="shared" si="877"/>
        <v>0</v>
      </c>
      <c r="AH810" s="91">
        <f t="shared" si="878"/>
        <v>3978.9948959999997</v>
      </c>
      <c r="AI810" s="91">
        <f t="shared" si="879"/>
        <v>3978.9948959999997</v>
      </c>
      <c r="AJ810" s="7" t="s">
        <v>57</v>
      </c>
    </row>
    <row r="811" spans="1:36" outlineLevel="3" x14ac:dyDescent="0.25">
      <c r="A811" s="102" t="s">
        <v>150</v>
      </c>
      <c r="B811" s="10">
        <v>9000</v>
      </c>
      <c r="C811" s="10">
        <v>-4500</v>
      </c>
      <c r="D811" s="10">
        <v>9000</v>
      </c>
      <c r="N811" s="10">
        <f t="shared" si="860"/>
        <v>9000</v>
      </c>
      <c r="O811" s="10">
        <f t="shared" si="861"/>
        <v>13500</v>
      </c>
      <c r="P811" s="129"/>
      <c r="Q811" s="130">
        <v>9.9400000000000002E-2</v>
      </c>
      <c r="R811" s="90">
        <f t="shared" si="862"/>
        <v>0</v>
      </c>
      <c r="S811" s="91">
        <f t="shared" si="863"/>
        <v>9000</v>
      </c>
      <c r="T811" s="92">
        <f t="shared" si="864"/>
        <v>9000</v>
      </c>
      <c r="U811" s="90">
        <f t="shared" si="865"/>
        <v>0</v>
      </c>
      <c r="V811" s="91">
        <f t="shared" si="866"/>
        <v>894.6</v>
      </c>
      <c r="W811" s="92">
        <f t="shared" si="867"/>
        <v>894.6</v>
      </c>
      <c r="X811" s="90">
        <f t="shared" si="868"/>
        <v>0</v>
      </c>
      <c r="Y811" s="91">
        <f t="shared" si="869"/>
        <v>8105.4</v>
      </c>
      <c r="Z811" s="92">
        <f t="shared" si="870"/>
        <v>8105.4</v>
      </c>
      <c r="AA811" s="90">
        <f t="shared" si="871"/>
        <v>0</v>
      </c>
      <c r="AB811" s="91">
        <f t="shared" si="872"/>
        <v>13500</v>
      </c>
      <c r="AC811" s="92">
        <f t="shared" si="873"/>
        <v>13500</v>
      </c>
      <c r="AD811" s="90">
        <f t="shared" si="874"/>
        <v>0</v>
      </c>
      <c r="AE811" s="91">
        <f t="shared" si="875"/>
        <v>1341.9</v>
      </c>
      <c r="AF811" s="92">
        <f t="shared" si="876"/>
        <v>1341.9</v>
      </c>
      <c r="AG811" s="90">
        <f t="shared" si="877"/>
        <v>0</v>
      </c>
      <c r="AH811" s="91">
        <f t="shared" si="878"/>
        <v>12158.1</v>
      </c>
      <c r="AI811" s="91">
        <f t="shared" si="879"/>
        <v>12158.1</v>
      </c>
      <c r="AJ811" s="7" t="s">
        <v>57</v>
      </c>
    </row>
    <row r="812" spans="1:36" outlineLevel="3" x14ac:dyDescent="0.25">
      <c r="A812" s="102" t="s">
        <v>150</v>
      </c>
      <c r="B812" s="10">
        <v>-3500</v>
      </c>
      <c r="C812" s="10">
        <v>8296</v>
      </c>
      <c r="D812" s="10">
        <v>2724</v>
      </c>
      <c r="N812" s="10">
        <f t="shared" si="860"/>
        <v>2724</v>
      </c>
      <c r="O812" s="10">
        <f t="shared" si="861"/>
        <v>7520</v>
      </c>
      <c r="P812" s="129"/>
      <c r="Q812" s="130">
        <v>9.9400000000000002E-2</v>
      </c>
      <c r="R812" s="90">
        <f t="shared" si="862"/>
        <v>0</v>
      </c>
      <c r="S812" s="91">
        <f t="shared" si="863"/>
        <v>2724</v>
      </c>
      <c r="T812" s="92">
        <f t="shared" si="864"/>
        <v>2724</v>
      </c>
      <c r="U812" s="90">
        <f t="shared" si="865"/>
        <v>0</v>
      </c>
      <c r="V812" s="91">
        <f t="shared" si="866"/>
        <v>270.76560000000001</v>
      </c>
      <c r="W812" s="92">
        <f t="shared" si="867"/>
        <v>270.76560000000001</v>
      </c>
      <c r="X812" s="90">
        <f t="shared" si="868"/>
        <v>0</v>
      </c>
      <c r="Y812" s="91">
        <f t="shared" si="869"/>
        <v>2453.2343999999998</v>
      </c>
      <c r="Z812" s="92">
        <f t="shared" si="870"/>
        <v>2453.2343999999998</v>
      </c>
      <c r="AA812" s="90">
        <f t="shared" si="871"/>
        <v>0</v>
      </c>
      <c r="AB812" s="91">
        <f t="shared" si="872"/>
        <v>7520</v>
      </c>
      <c r="AC812" s="92">
        <f t="shared" si="873"/>
        <v>7520</v>
      </c>
      <c r="AD812" s="90">
        <f t="shared" si="874"/>
        <v>0</v>
      </c>
      <c r="AE812" s="91">
        <f t="shared" si="875"/>
        <v>747.48800000000006</v>
      </c>
      <c r="AF812" s="92">
        <f t="shared" si="876"/>
        <v>747.48800000000006</v>
      </c>
      <c r="AG812" s="90">
        <f t="shared" si="877"/>
        <v>0</v>
      </c>
      <c r="AH812" s="91">
        <f t="shared" si="878"/>
        <v>6772.5119999999997</v>
      </c>
      <c r="AI812" s="91">
        <f t="shared" si="879"/>
        <v>6772.5119999999997</v>
      </c>
      <c r="AJ812" s="7" t="s">
        <v>57</v>
      </c>
    </row>
    <row r="813" spans="1:36" outlineLevel="3" x14ac:dyDescent="0.25">
      <c r="A813" s="102" t="s">
        <v>150</v>
      </c>
      <c r="C813" s="10">
        <v>1054</v>
      </c>
      <c r="D813" s="10">
        <v>1674</v>
      </c>
      <c r="N813" s="10">
        <f t="shared" si="860"/>
        <v>1674</v>
      </c>
      <c r="O813" s="10">
        <f t="shared" si="861"/>
        <v>2728</v>
      </c>
      <c r="P813" s="129"/>
      <c r="Q813" s="130">
        <v>9.9400000000000002E-2</v>
      </c>
      <c r="R813" s="90">
        <f t="shared" si="862"/>
        <v>0</v>
      </c>
      <c r="S813" s="91">
        <f t="shared" si="863"/>
        <v>1674</v>
      </c>
      <c r="T813" s="92">
        <f t="shared" si="864"/>
        <v>1674</v>
      </c>
      <c r="U813" s="90">
        <f t="shared" si="865"/>
        <v>0</v>
      </c>
      <c r="V813" s="91">
        <f t="shared" si="866"/>
        <v>166.3956</v>
      </c>
      <c r="W813" s="92">
        <f t="shared" si="867"/>
        <v>166.3956</v>
      </c>
      <c r="X813" s="90">
        <f t="shared" si="868"/>
        <v>0</v>
      </c>
      <c r="Y813" s="91">
        <f t="shared" si="869"/>
        <v>1507.6043999999999</v>
      </c>
      <c r="Z813" s="92">
        <f t="shared" si="870"/>
        <v>1507.6043999999999</v>
      </c>
      <c r="AA813" s="90">
        <f t="shared" si="871"/>
        <v>0</v>
      </c>
      <c r="AB813" s="91">
        <f t="shared" si="872"/>
        <v>2728</v>
      </c>
      <c r="AC813" s="92">
        <f t="shared" si="873"/>
        <v>2728</v>
      </c>
      <c r="AD813" s="90">
        <f t="shared" si="874"/>
        <v>0</v>
      </c>
      <c r="AE813" s="91">
        <f t="shared" si="875"/>
        <v>271.16320000000002</v>
      </c>
      <c r="AF813" s="92">
        <f t="shared" si="876"/>
        <v>271.16320000000002</v>
      </c>
      <c r="AG813" s="90">
        <f t="shared" si="877"/>
        <v>0</v>
      </c>
      <c r="AH813" s="91">
        <f t="shared" si="878"/>
        <v>2456.8368</v>
      </c>
      <c r="AI813" s="91">
        <f t="shared" si="879"/>
        <v>2456.8368</v>
      </c>
      <c r="AJ813" s="7" t="s">
        <v>57</v>
      </c>
    </row>
    <row r="814" spans="1:36" outlineLevel="3" x14ac:dyDescent="0.25">
      <c r="A814" s="102" t="s">
        <v>150</v>
      </c>
      <c r="D814" s="10">
        <v>2334.96</v>
      </c>
      <c r="N814" s="10">
        <f t="shared" si="860"/>
        <v>2334.96</v>
      </c>
      <c r="O814" s="10">
        <f t="shared" si="861"/>
        <v>2334.96</v>
      </c>
      <c r="P814" s="129"/>
      <c r="Q814" s="130">
        <v>9.9400000000000002E-2</v>
      </c>
      <c r="R814" s="90">
        <f t="shared" si="862"/>
        <v>0</v>
      </c>
      <c r="S814" s="91">
        <f t="shared" si="863"/>
        <v>2334.96</v>
      </c>
      <c r="T814" s="92">
        <f t="shared" si="864"/>
        <v>2334.96</v>
      </c>
      <c r="U814" s="90">
        <f t="shared" si="865"/>
        <v>0</v>
      </c>
      <c r="V814" s="91">
        <f t="shared" si="866"/>
        <v>232.095024</v>
      </c>
      <c r="W814" s="92">
        <f t="shared" si="867"/>
        <v>232.095024</v>
      </c>
      <c r="X814" s="90">
        <f t="shared" si="868"/>
        <v>0</v>
      </c>
      <c r="Y814" s="91">
        <f t="shared" si="869"/>
        <v>2102.8649759999998</v>
      </c>
      <c r="Z814" s="92">
        <f t="shared" si="870"/>
        <v>2102.8649759999998</v>
      </c>
      <c r="AA814" s="90">
        <f t="shared" si="871"/>
        <v>0</v>
      </c>
      <c r="AB814" s="91">
        <f t="shared" si="872"/>
        <v>2334.96</v>
      </c>
      <c r="AC814" s="92">
        <f t="shared" si="873"/>
        <v>2334.96</v>
      </c>
      <c r="AD814" s="90">
        <f t="shared" si="874"/>
        <v>0</v>
      </c>
      <c r="AE814" s="91">
        <f t="shared" si="875"/>
        <v>232.095024</v>
      </c>
      <c r="AF814" s="92">
        <f t="shared" si="876"/>
        <v>232.095024</v>
      </c>
      <c r="AG814" s="90">
        <f t="shared" si="877"/>
        <v>0</v>
      </c>
      <c r="AH814" s="91">
        <f t="shared" si="878"/>
        <v>2102.8649759999998</v>
      </c>
      <c r="AI814" s="91">
        <f t="shared" si="879"/>
        <v>2102.8649759999998</v>
      </c>
      <c r="AJ814" s="7" t="s">
        <v>57</v>
      </c>
    </row>
    <row r="815" spans="1:36" outlineLevel="3" x14ac:dyDescent="0.25">
      <c r="A815" s="102" t="s">
        <v>150</v>
      </c>
      <c r="D815" s="10">
        <v>1369628.96</v>
      </c>
      <c r="N815" s="10">
        <f t="shared" si="860"/>
        <v>1369628.96</v>
      </c>
      <c r="O815" s="10">
        <f t="shared" si="861"/>
        <v>1369628.96</v>
      </c>
      <c r="P815" s="129"/>
      <c r="Q815" s="130">
        <v>9.9400000000000002E-2</v>
      </c>
      <c r="R815" s="90">
        <f t="shared" si="862"/>
        <v>0</v>
      </c>
      <c r="S815" s="91">
        <f t="shared" si="863"/>
        <v>1369628.96</v>
      </c>
      <c r="T815" s="92">
        <f t="shared" si="864"/>
        <v>1369628.96</v>
      </c>
      <c r="U815" s="90">
        <f t="shared" si="865"/>
        <v>0</v>
      </c>
      <c r="V815" s="91">
        <f t="shared" si="866"/>
        <v>136141.118624</v>
      </c>
      <c r="W815" s="92">
        <f t="shared" si="867"/>
        <v>136141.118624</v>
      </c>
      <c r="X815" s="90">
        <f t="shared" si="868"/>
        <v>0</v>
      </c>
      <c r="Y815" s="91">
        <f t="shared" si="869"/>
        <v>1233487.8413760001</v>
      </c>
      <c r="Z815" s="92">
        <f t="shared" si="870"/>
        <v>1233487.8413760001</v>
      </c>
      <c r="AA815" s="90">
        <f t="shared" si="871"/>
        <v>0</v>
      </c>
      <c r="AB815" s="91">
        <f t="shared" si="872"/>
        <v>1369628.96</v>
      </c>
      <c r="AC815" s="92">
        <f t="shared" si="873"/>
        <v>1369628.96</v>
      </c>
      <c r="AD815" s="90">
        <f t="shared" si="874"/>
        <v>0</v>
      </c>
      <c r="AE815" s="91">
        <f t="shared" si="875"/>
        <v>136141.118624</v>
      </c>
      <c r="AF815" s="92">
        <f t="shared" si="876"/>
        <v>136141.118624</v>
      </c>
      <c r="AG815" s="90">
        <f t="shared" si="877"/>
        <v>0</v>
      </c>
      <c r="AH815" s="91">
        <f t="shared" si="878"/>
        <v>1233487.8413760001</v>
      </c>
      <c r="AI815" s="91">
        <f t="shared" si="879"/>
        <v>1233487.8413760001</v>
      </c>
      <c r="AJ815" s="7" t="s">
        <v>57</v>
      </c>
    </row>
    <row r="816" spans="1:36" outlineLevel="3" x14ac:dyDescent="0.25">
      <c r="A816" s="102" t="s">
        <v>150</v>
      </c>
      <c r="D816" s="10">
        <v>156200</v>
      </c>
      <c r="N816" s="10">
        <f t="shared" si="860"/>
        <v>156200</v>
      </c>
      <c r="O816" s="10">
        <f t="shared" si="861"/>
        <v>156200</v>
      </c>
      <c r="P816" s="129"/>
      <c r="Q816" s="130">
        <v>9.9400000000000002E-2</v>
      </c>
      <c r="R816" s="90">
        <f t="shared" si="862"/>
        <v>0</v>
      </c>
      <c r="S816" s="91">
        <f t="shared" si="863"/>
        <v>156200</v>
      </c>
      <c r="T816" s="92">
        <f t="shared" si="864"/>
        <v>156200</v>
      </c>
      <c r="U816" s="90">
        <f t="shared" si="865"/>
        <v>0</v>
      </c>
      <c r="V816" s="91">
        <f t="shared" si="866"/>
        <v>15526.28</v>
      </c>
      <c r="W816" s="92">
        <f t="shared" si="867"/>
        <v>15526.28</v>
      </c>
      <c r="X816" s="90">
        <f t="shared" si="868"/>
        <v>0</v>
      </c>
      <c r="Y816" s="91">
        <f t="shared" si="869"/>
        <v>140673.72</v>
      </c>
      <c r="Z816" s="92">
        <f t="shared" si="870"/>
        <v>140673.72</v>
      </c>
      <c r="AA816" s="90">
        <f t="shared" si="871"/>
        <v>0</v>
      </c>
      <c r="AB816" s="91">
        <f t="shared" si="872"/>
        <v>156200</v>
      </c>
      <c r="AC816" s="92">
        <f t="shared" si="873"/>
        <v>156200</v>
      </c>
      <c r="AD816" s="90">
        <f t="shared" si="874"/>
        <v>0</v>
      </c>
      <c r="AE816" s="91">
        <f t="shared" si="875"/>
        <v>15526.28</v>
      </c>
      <c r="AF816" s="92">
        <f t="shared" si="876"/>
        <v>15526.28</v>
      </c>
      <c r="AG816" s="90">
        <f t="shared" si="877"/>
        <v>0</v>
      </c>
      <c r="AH816" s="91">
        <f t="shared" si="878"/>
        <v>140673.72</v>
      </c>
      <c r="AI816" s="91">
        <f t="shared" si="879"/>
        <v>140673.72</v>
      </c>
      <c r="AJ816" s="7" t="s">
        <v>57</v>
      </c>
    </row>
    <row r="817" spans="1:36" outlineLevel="3" x14ac:dyDescent="0.25">
      <c r="A817" s="102" t="s">
        <v>150</v>
      </c>
      <c r="D817" s="10">
        <v>-382440.25</v>
      </c>
      <c r="N817" s="10">
        <f t="shared" si="860"/>
        <v>-382440.25</v>
      </c>
      <c r="O817" s="10">
        <f t="shared" si="861"/>
        <v>-382440.25</v>
      </c>
      <c r="P817" s="129"/>
      <c r="Q817" s="130">
        <v>9.9400000000000002E-2</v>
      </c>
      <c r="R817" s="90">
        <f t="shared" si="862"/>
        <v>0</v>
      </c>
      <c r="S817" s="91">
        <f t="shared" si="863"/>
        <v>-382440.25</v>
      </c>
      <c r="T817" s="92">
        <f t="shared" si="864"/>
        <v>-382440.25</v>
      </c>
      <c r="U817" s="90">
        <f t="shared" si="865"/>
        <v>0</v>
      </c>
      <c r="V817" s="91">
        <f t="shared" si="866"/>
        <v>-38014.560850000002</v>
      </c>
      <c r="W817" s="92">
        <f t="shared" si="867"/>
        <v>-38014.560850000002</v>
      </c>
      <c r="X817" s="90">
        <f t="shared" si="868"/>
        <v>0</v>
      </c>
      <c r="Y817" s="91">
        <f t="shared" si="869"/>
        <v>-344425.68914999999</v>
      </c>
      <c r="Z817" s="92">
        <f t="shared" si="870"/>
        <v>-344425.68914999999</v>
      </c>
      <c r="AA817" s="90">
        <f t="shared" si="871"/>
        <v>0</v>
      </c>
      <c r="AB817" s="91">
        <f t="shared" si="872"/>
        <v>-382440.25</v>
      </c>
      <c r="AC817" s="92">
        <f t="shared" si="873"/>
        <v>-382440.25</v>
      </c>
      <c r="AD817" s="90">
        <f t="shared" si="874"/>
        <v>0</v>
      </c>
      <c r="AE817" s="91">
        <f t="shared" si="875"/>
        <v>-38014.560850000002</v>
      </c>
      <c r="AF817" s="92">
        <f t="shared" si="876"/>
        <v>-38014.560850000002</v>
      </c>
      <c r="AG817" s="90">
        <f t="shared" si="877"/>
        <v>0</v>
      </c>
      <c r="AH817" s="91">
        <f t="shared" si="878"/>
        <v>-344425.68914999999</v>
      </c>
      <c r="AI817" s="91">
        <f t="shared" si="879"/>
        <v>-344425.68914999999</v>
      </c>
      <c r="AJ817" s="7" t="s">
        <v>57</v>
      </c>
    </row>
    <row r="818" spans="1:36" outlineLevel="2" x14ac:dyDescent="0.25">
      <c r="A818" s="102"/>
      <c r="B818" s="108"/>
      <c r="C818" s="108"/>
      <c r="D818" s="108"/>
      <c r="E818" s="101"/>
      <c r="F818" s="101"/>
      <c r="G818" s="101"/>
      <c r="H818" s="101"/>
      <c r="I818" s="101"/>
      <c r="J818" s="101"/>
      <c r="K818" s="101"/>
      <c r="L818" s="101"/>
      <c r="M818" s="101"/>
      <c r="N818" s="108"/>
      <c r="O818" s="108"/>
      <c r="P818" s="129"/>
      <c r="Q818" s="130"/>
      <c r="R818" s="111">
        <f t="shared" ref="R818:Z818" si="880">SUBTOTAL(9,R791:R817)</f>
        <v>0</v>
      </c>
      <c r="S818" s="112">
        <f t="shared" si="880"/>
        <v>1477167.25</v>
      </c>
      <c r="T818" s="113">
        <f t="shared" si="880"/>
        <v>1477167.25</v>
      </c>
      <c r="U818" s="111">
        <f t="shared" si="880"/>
        <v>0</v>
      </c>
      <c r="V818" s="112">
        <f t="shared" si="880"/>
        <v>146830.42464999997</v>
      </c>
      <c r="W818" s="113">
        <f t="shared" si="880"/>
        <v>146830.42464999997</v>
      </c>
      <c r="X818" s="111">
        <f t="shared" si="880"/>
        <v>0</v>
      </c>
      <c r="Y818" s="112">
        <f t="shared" si="880"/>
        <v>1330336.8253500001</v>
      </c>
      <c r="Z818" s="113">
        <f t="shared" si="880"/>
        <v>1330336.8253500001</v>
      </c>
      <c r="AA818" s="111"/>
      <c r="AB818" s="112"/>
      <c r="AC818" s="113"/>
      <c r="AD818" s="111"/>
      <c r="AE818" s="112"/>
      <c r="AF818" s="113"/>
      <c r="AG818" s="111"/>
      <c r="AH818" s="112"/>
      <c r="AI818" s="112"/>
      <c r="AJ818" s="118" t="s">
        <v>274</v>
      </c>
    </row>
    <row r="819" spans="1:36" outlineLevel="3" x14ac:dyDescent="0.25">
      <c r="A819" s="102" t="s">
        <v>150</v>
      </c>
      <c r="B819" s="10">
        <v>4542.5600000000004</v>
      </c>
      <c r="C819" s="10">
        <v>-4542.5600000000004</v>
      </c>
      <c r="N819" s="10">
        <f>D819</f>
        <v>0</v>
      </c>
      <c r="O819" s="10">
        <f>SUM(B819:M819)</f>
        <v>0</v>
      </c>
      <c r="P819" s="129"/>
      <c r="Q819" s="130">
        <v>9.3100000000000002E-2</v>
      </c>
      <c r="R819" s="90">
        <f>IF(LEFT(AJ819,6)="Direct",N819,0)</f>
        <v>0</v>
      </c>
      <c r="S819" s="91">
        <f>N819-R819</f>
        <v>0</v>
      </c>
      <c r="T819" s="92">
        <f>R819+S819</f>
        <v>0</v>
      </c>
      <c r="U819" s="90">
        <f>IF(LEFT(AJ819,9)="direct-wa", N819,0)</f>
        <v>0</v>
      </c>
      <c r="V819" s="91">
        <f>IF(AJ819="direct-wa",0,N819*Q819)</f>
        <v>0</v>
      </c>
      <c r="W819" s="92">
        <f>U819+V819</f>
        <v>0</v>
      </c>
      <c r="X819" s="90">
        <f>IF(LEFT(AJ819,9)="direct-or",N819,0)</f>
        <v>0</v>
      </c>
      <c r="Y819" s="91">
        <f>S819-V819</f>
        <v>0</v>
      </c>
      <c r="Z819" s="92">
        <f>X819+Y819</f>
        <v>0</v>
      </c>
      <c r="AA819" s="90">
        <f>IF(LEFT(AJ819,6)="Direct",O819,0)</f>
        <v>0</v>
      </c>
      <c r="AB819" s="91">
        <f>O819-AA819</f>
        <v>0</v>
      </c>
      <c r="AC819" s="92">
        <f>AA819+AB819</f>
        <v>0</v>
      </c>
      <c r="AD819" s="90">
        <f>IF(LEFT(AJ819,9)="direct-wa", O819,0)</f>
        <v>0</v>
      </c>
      <c r="AE819" s="91">
        <f>IF(AJ819="direct-wa",0,O819*Q819)</f>
        <v>0</v>
      </c>
      <c r="AF819" s="92">
        <f>AD819+AE819</f>
        <v>0</v>
      </c>
      <c r="AG819" s="90">
        <f>IF(LEFT(AJ819,9)="direct-or",O819,0)</f>
        <v>0</v>
      </c>
      <c r="AH819" s="91">
        <f>AB819-AE819</f>
        <v>0</v>
      </c>
      <c r="AI819" s="91">
        <f>AG819+AH819</f>
        <v>0</v>
      </c>
      <c r="AJ819" s="7" t="s">
        <v>62</v>
      </c>
    </row>
    <row r="820" spans="1:36" outlineLevel="2" x14ac:dyDescent="0.25">
      <c r="A820" s="102"/>
      <c r="B820" s="108"/>
      <c r="C820" s="108"/>
      <c r="D820" s="108"/>
      <c r="E820" s="101"/>
      <c r="F820" s="101"/>
      <c r="G820" s="101"/>
      <c r="H820" s="101"/>
      <c r="I820" s="101"/>
      <c r="J820" s="101"/>
      <c r="K820" s="101"/>
      <c r="L820" s="101"/>
      <c r="M820" s="101"/>
      <c r="N820" s="108"/>
      <c r="O820" s="108"/>
      <c r="P820" s="129"/>
      <c r="Q820" s="130"/>
      <c r="R820" s="111">
        <f t="shared" ref="R820:Z820" si="881">SUBTOTAL(9,R819:R819)</f>
        <v>0</v>
      </c>
      <c r="S820" s="112">
        <f t="shared" si="881"/>
        <v>0</v>
      </c>
      <c r="T820" s="113">
        <f t="shared" si="881"/>
        <v>0</v>
      </c>
      <c r="U820" s="111">
        <f t="shared" si="881"/>
        <v>0</v>
      </c>
      <c r="V820" s="112">
        <f t="shared" si="881"/>
        <v>0</v>
      </c>
      <c r="W820" s="113">
        <f t="shared" si="881"/>
        <v>0</v>
      </c>
      <c r="X820" s="111">
        <f t="shared" si="881"/>
        <v>0</v>
      </c>
      <c r="Y820" s="112">
        <f t="shared" si="881"/>
        <v>0</v>
      </c>
      <c r="Z820" s="113">
        <f t="shared" si="881"/>
        <v>0</v>
      </c>
      <c r="AA820" s="111"/>
      <c r="AB820" s="112"/>
      <c r="AC820" s="113"/>
      <c r="AD820" s="111"/>
      <c r="AE820" s="112"/>
      <c r="AF820" s="113"/>
      <c r="AG820" s="111"/>
      <c r="AH820" s="112"/>
      <c r="AI820" s="112"/>
      <c r="AJ820" s="118" t="s">
        <v>265</v>
      </c>
    </row>
    <row r="821" spans="1:36" outlineLevel="3" x14ac:dyDescent="0.25">
      <c r="A821" s="102" t="s">
        <v>150</v>
      </c>
      <c r="B821" s="10">
        <v>155670.07</v>
      </c>
      <c r="C821" s="10">
        <v>132815.18</v>
      </c>
      <c r="D821" s="10">
        <v>142339.51</v>
      </c>
      <c r="N821" s="10">
        <f>D821</f>
        <v>142339.51</v>
      </c>
      <c r="O821" s="10">
        <f>SUM(B821:M821)</f>
        <v>430824.76</v>
      </c>
      <c r="P821" s="129"/>
      <c r="Q821" s="130">
        <v>0.3</v>
      </c>
      <c r="R821" s="90">
        <f>IF(LEFT(AJ821,6)="Direct",N821,0)</f>
        <v>0</v>
      </c>
      <c r="S821" s="91">
        <f>N821-R821</f>
        <v>142339.51</v>
      </c>
      <c r="T821" s="92">
        <f>R821+S821</f>
        <v>142339.51</v>
      </c>
      <c r="U821" s="90">
        <f>IF(LEFT(AJ821,9)="direct-wa", N821,0)</f>
        <v>0</v>
      </c>
      <c r="V821" s="91">
        <f>IF(AJ821="direct-wa",0,N821*Q821)</f>
        <v>42701.853000000003</v>
      </c>
      <c r="W821" s="92">
        <f>U821+V821</f>
        <v>42701.853000000003</v>
      </c>
      <c r="X821" s="90">
        <f>IF(LEFT(AJ821,9)="direct-or",N821,0)</f>
        <v>0</v>
      </c>
      <c r="Y821" s="91">
        <f>S821-V821</f>
        <v>99637.657000000007</v>
      </c>
      <c r="Z821" s="92">
        <f>X821+Y821</f>
        <v>99637.657000000007</v>
      </c>
      <c r="AA821" s="90">
        <f>IF(LEFT(AJ821,6)="Direct",O821,0)</f>
        <v>0</v>
      </c>
      <c r="AB821" s="91">
        <f>O821-AA821</f>
        <v>430824.76</v>
      </c>
      <c r="AC821" s="92">
        <f>AA821+AB821</f>
        <v>430824.76</v>
      </c>
      <c r="AD821" s="90">
        <f>IF(LEFT(AJ821,9)="direct-wa", O821,0)</f>
        <v>0</v>
      </c>
      <c r="AE821" s="91">
        <f>IF(AJ821="direct-wa",0,O821*Q821)</f>
        <v>129247.428</v>
      </c>
      <c r="AF821" s="92">
        <f>AD821+AE821</f>
        <v>129247.428</v>
      </c>
      <c r="AG821" s="90">
        <f>IF(LEFT(AJ821,9)="direct-or",O821,0)</f>
        <v>0</v>
      </c>
      <c r="AH821" s="91">
        <f>AB821-AE821</f>
        <v>301577.33199999999</v>
      </c>
      <c r="AI821" s="91">
        <f>AG821+AH821</f>
        <v>301577.33199999999</v>
      </c>
      <c r="AJ821" s="7" t="s">
        <v>58</v>
      </c>
    </row>
    <row r="822" spans="1:36" outlineLevel="3" x14ac:dyDescent="0.25">
      <c r="A822" s="102" t="s">
        <v>150</v>
      </c>
      <c r="B822" s="10">
        <v>1435</v>
      </c>
      <c r="C822" s="10">
        <v>1372</v>
      </c>
      <c r="D822" s="10">
        <v>14545</v>
      </c>
      <c r="N822" s="10">
        <f>D822</f>
        <v>14545</v>
      </c>
      <c r="O822" s="10">
        <f>SUM(B822:M822)</f>
        <v>17352</v>
      </c>
      <c r="P822" s="129"/>
      <c r="Q822" s="130">
        <v>0.3</v>
      </c>
      <c r="R822" s="90">
        <f>IF(LEFT(AJ822,6)="Direct",N822,0)</f>
        <v>0</v>
      </c>
      <c r="S822" s="91">
        <f>N822-R822</f>
        <v>14545</v>
      </c>
      <c r="T822" s="92">
        <f>R822+S822</f>
        <v>14545</v>
      </c>
      <c r="U822" s="90">
        <f>IF(LEFT(AJ822,9)="direct-wa", N822,0)</f>
        <v>0</v>
      </c>
      <c r="V822" s="91">
        <f>IF(AJ822="direct-wa",0,N822*Q822)</f>
        <v>4363.5</v>
      </c>
      <c r="W822" s="92">
        <f>U822+V822</f>
        <v>4363.5</v>
      </c>
      <c r="X822" s="90">
        <f>IF(LEFT(AJ822,9)="direct-or",N822,0)</f>
        <v>0</v>
      </c>
      <c r="Y822" s="91">
        <f>S822-V822</f>
        <v>10181.5</v>
      </c>
      <c r="Z822" s="92">
        <f>X822+Y822</f>
        <v>10181.5</v>
      </c>
      <c r="AA822" s="90">
        <f>IF(LEFT(AJ822,6)="Direct",O822,0)</f>
        <v>0</v>
      </c>
      <c r="AB822" s="91">
        <f>O822-AA822</f>
        <v>17352</v>
      </c>
      <c r="AC822" s="92">
        <f>AA822+AB822</f>
        <v>17352</v>
      </c>
      <c r="AD822" s="90">
        <f>IF(LEFT(AJ822,9)="direct-wa", O822,0)</f>
        <v>0</v>
      </c>
      <c r="AE822" s="91">
        <f>IF(AJ822="direct-wa",0,O822*Q822)</f>
        <v>5205.5999999999995</v>
      </c>
      <c r="AF822" s="92">
        <f>AD822+AE822</f>
        <v>5205.5999999999995</v>
      </c>
      <c r="AG822" s="90">
        <f>IF(LEFT(AJ822,9)="direct-or",O822,0)</f>
        <v>0</v>
      </c>
      <c r="AH822" s="91">
        <f>AB822-AE822</f>
        <v>12146.400000000001</v>
      </c>
      <c r="AI822" s="91">
        <f>AG822+AH822</f>
        <v>12146.400000000001</v>
      </c>
      <c r="AJ822" s="7" t="s">
        <v>71</v>
      </c>
    </row>
    <row r="823" spans="1:36" outlineLevel="3" x14ac:dyDescent="0.25">
      <c r="A823" s="102" t="s">
        <v>150</v>
      </c>
      <c r="B823" s="10">
        <v>2049.6</v>
      </c>
      <c r="C823" s="10">
        <v>3087.73</v>
      </c>
      <c r="D823" s="10">
        <v>4862.2700000000004</v>
      </c>
      <c r="N823" s="10">
        <f>D823</f>
        <v>4862.2700000000004</v>
      </c>
      <c r="O823" s="10">
        <f>SUM(B823:M823)</f>
        <v>9999.6</v>
      </c>
      <c r="P823" s="129"/>
      <c r="Q823" s="130">
        <v>0.3</v>
      </c>
      <c r="R823" s="90">
        <f>IF(LEFT(AJ823,6)="Direct",N823,0)</f>
        <v>0</v>
      </c>
      <c r="S823" s="91">
        <f>N823-R823</f>
        <v>4862.2700000000004</v>
      </c>
      <c r="T823" s="92">
        <f>R823+S823</f>
        <v>4862.2700000000004</v>
      </c>
      <c r="U823" s="90">
        <f>IF(LEFT(AJ823,9)="direct-wa", N823,0)</f>
        <v>0</v>
      </c>
      <c r="V823" s="91">
        <f>IF(AJ823="direct-wa",0,N823*Q823)</f>
        <v>1458.681</v>
      </c>
      <c r="W823" s="92">
        <f>U823+V823</f>
        <v>1458.681</v>
      </c>
      <c r="X823" s="90">
        <f>IF(LEFT(AJ823,9)="direct-or",N823,0)</f>
        <v>0</v>
      </c>
      <c r="Y823" s="91">
        <f>S823-V823</f>
        <v>3403.5890000000004</v>
      </c>
      <c r="Z823" s="92">
        <f>X823+Y823</f>
        <v>3403.5890000000004</v>
      </c>
      <c r="AA823" s="90">
        <f>IF(LEFT(AJ823,6)="Direct",O823,0)</f>
        <v>0</v>
      </c>
      <c r="AB823" s="91">
        <f>O823-AA823</f>
        <v>9999.6</v>
      </c>
      <c r="AC823" s="92">
        <f>AA823+AB823</f>
        <v>9999.6</v>
      </c>
      <c r="AD823" s="90">
        <f>IF(LEFT(AJ823,9)="direct-wa", O823,0)</f>
        <v>0</v>
      </c>
      <c r="AE823" s="91">
        <f>IF(AJ823="direct-wa",0,O823*Q823)</f>
        <v>2999.88</v>
      </c>
      <c r="AF823" s="92">
        <f>AD823+AE823</f>
        <v>2999.88</v>
      </c>
      <c r="AG823" s="90">
        <f>IF(LEFT(AJ823,9)="direct-or",O823,0)</f>
        <v>0</v>
      </c>
      <c r="AH823" s="91">
        <f>AB823-AE823</f>
        <v>6999.72</v>
      </c>
      <c r="AI823" s="91">
        <f>AG823+AH823</f>
        <v>6999.72</v>
      </c>
      <c r="AJ823" s="7" t="s">
        <v>71</v>
      </c>
    </row>
    <row r="824" spans="1:36" outlineLevel="2" x14ac:dyDescent="0.25">
      <c r="A824" s="102"/>
      <c r="B824" s="108"/>
      <c r="C824" s="108"/>
      <c r="D824" s="108"/>
      <c r="E824" s="101"/>
      <c r="F824" s="101"/>
      <c r="G824" s="101"/>
      <c r="H824" s="101"/>
      <c r="I824" s="101"/>
      <c r="J824" s="101"/>
      <c r="K824" s="101"/>
      <c r="L824" s="101"/>
      <c r="M824" s="101"/>
      <c r="N824" s="108"/>
      <c r="O824" s="108"/>
      <c r="P824" s="129"/>
      <c r="Q824" s="130"/>
      <c r="R824" s="111">
        <f t="shared" ref="R824:Z824" si="882">SUBTOTAL(9,R821:R823)</f>
        <v>0</v>
      </c>
      <c r="S824" s="112">
        <f t="shared" si="882"/>
        <v>161746.78</v>
      </c>
      <c r="T824" s="113">
        <f t="shared" si="882"/>
        <v>161746.78</v>
      </c>
      <c r="U824" s="111">
        <f t="shared" si="882"/>
        <v>0</v>
      </c>
      <c r="V824" s="112">
        <f t="shared" si="882"/>
        <v>48524.034</v>
      </c>
      <c r="W824" s="113">
        <f t="shared" si="882"/>
        <v>48524.034</v>
      </c>
      <c r="X824" s="111">
        <f t="shared" si="882"/>
        <v>0</v>
      </c>
      <c r="Y824" s="112">
        <f t="shared" si="882"/>
        <v>113222.74600000001</v>
      </c>
      <c r="Z824" s="113">
        <f t="shared" si="882"/>
        <v>113222.74600000001</v>
      </c>
      <c r="AA824" s="111"/>
      <c r="AB824" s="112"/>
      <c r="AC824" s="113"/>
      <c r="AD824" s="111"/>
      <c r="AE824" s="112"/>
      <c r="AF824" s="113"/>
      <c r="AG824" s="111"/>
      <c r="AH824" s="112"/>
      <c r="AI824" s="112"/>
      <c r="AJ824" s="118" t="s">
        <v>285</v>
      </c>
    </row>
    <row r="825" spans="1:36" outlineLevel="3" x14ac:dyDescent="0.25">
      <c r="A825" s="102" t="s">
        <v>150</v>
      </c>
      <c r="B825" s="10">
        <v>1009.88</v>
      </c>
      <c r="C825" s="10">
        <v>397.39</v>
      </c>
      <c r="D825" s="10">
        <v>3245.32</v>
      </c>
      <c r="N825" s="10">
        <f>D825</f>
        <v>3245.32</v>
      </c>
      <c r="O825" s="10">
        <f>SUM(B825:M825)</f>
        <v>4652.59</v>
      </c>
      <c r="P825" s="129"/>
      <c r="Q825" s="130">
        <v>7.9699999999999993E-2</v>
      </c>
      <c r="R825" s="90">
        <f>IF(LEFT(AJ825,6)="Direct",N825,0)</f>
        <v>0</v>
      </c>
      <c r="S825" s="91">
        <f>N825-R825</f>
        <v>3245.32</v>
      </c>
      <c r="T825" s="92">
        <f>R825+S825</f>
        <v>3245.32</v>
      </c>
      <c r="U825" s="90">
        <f>IF(LEFT(AJ825,9)="direct-wa", N825,0)</f>
        <v>0</v>
      </c>
      <c r="V825" s="91">
        <f>IF(AJ825="direct-wa",0,N825*Q825)</f>
        <v>258.65200399999998</v>
      </c>
      <c r="W825" s="92">
        <f>U825+V825</f>
        <v>258.65200399999998</v>
      </c>
      <c r="X825" s="90">
        <f>IF(LEFT(AJ825,9)="direct-or",N825,0)</f>
        <v>0</v>
      </c>
      <c r="Y825" s="91">
        <f>S825-V825</f>
        <v>2986.6679960000001</v>
      </c>
      <c r="Z825" s="92">
        <f>X825+Y825</f>
        <v>2986.6679960000001</v>
      </c>
      <c r="AA825" s="90">
        <f>IF(LEFT(AJ825,6)="Direct",O825,0)</f>
        <v>0</v>
      </c>
      <c r="AB825" s="91">
        <f>O825-AA825</f>
        <v>4652.59</v>
      </c>
      <c r="AC825" s="92">
        <f>AA825+AB825</f>
        <v>4652.59</v>
      </c>
      <c r="AD825" s="90">
        <f>IF(LEFT(AJ825,9)="direct-wa", O825,0)</f>
        <v>0</v>
      </c>
      <c r="AE825" s="91">
        <f>IF(AJ825="direct-wa",0,O825*Q825)</f>
        <v>370.81142299999999</v>
      </c>
      <c r="AF825" s="92">
        <f>AD825+AE825</f>
        <v>370.81142299999999</v>
      </c>
      <c r="AG825" s="90">
        <f>IF(LEFT(AJ825,9)="direct-or",O825,0)</f>
        <v>0</v>
      </c>
      <c r="AH825" s="91">
        <f>AB825-AE825</f>
        <v>4281.778577</v>
      </c>
      <c r="AI825" s="91">
        <f>AG825+AH825</f>
        <v>4281.778577</v>
      </c>
      <c r="AJ825" s="7" t="s">
        <v>48</v>
      </c>
    </row>
    <row r="826" spans="1:36" outlineLevel="2" x14ac:dyDescent="0.25">
      <c r="A826" s="102"/>
      <c r="B826" s="108"/>
      <c r="C826" s="108"/>
      <c r="D826" s="108"/>
      <c r="E826" s="101"/>
      <c r="F826" s="101"/>
      <c r="G826" s="101"/>
      <c r="H826" s="101"/>
      <c r="I826" s="101"/>
      <c r="J826" s="101"/>
      <c r="K826" s="101"/>
      <c r="L826" s="101"/>
      <c r="M826" s="101"/>
      <c r="N826" s="108"/>
      <c r="O826" s="108"/>
      <c r="P826" s="129"/>
      <c r="Q826" s="130"/>
      <c r="R826" s="111">
        <f t="shared" ref="R826:Z826" si="883">SUBTOTAL(9,R825:R825)</f>
        <v>0</v>
      </c>
      <c r="S826" s="112">
        <f t="shared" si="883"/>
        <v>3245.32</v>
      </c>
      <c r="T826" s="113">
        <f t="shared" si="883"/>
        <v>3245.32</v>
      </c>
      <c r="U826" s="111">
        <f t="shared" si="883"/>
        <v>0</v>
      </c>
      <c r="V826" s="112">
        <f t="shared" si="883"/>
        <v>258.65200399999998</v>
      </c>
      <c r="W826" s="113">
        <f t="shared" si="883"/>
        <v>258.65200399999998</v>
      </c>
      <c r="X826" s="111">
        <f t="shared" si="883"/>
        <v>0</v>
      </c>
      <c r="Y826" s="112">
        <f t="shared" si="883"/>
        <v>2986.6679960000001</v>
      </c>
      <c r="Z826" s="113">
        <f t="shared" si="883"/>
        <v>2986.6679960000001</v>
      </c>
      <c r="AA826" s="111"/>
      <c r="AB826" s="112"/>
      <c r="AC826" s="113"/>
      <c r="AD826" s="111"/>
      <c r="AE826" s="112"/>
      <c r="AF826" s="113"/>
      <c r="AG826" s="111"/>
      <c r="AH826" s="112"/>
      <c r="AI826" s="112"/>
      <c r="AJ826" s="118" t="s">
        <v>269</v>
      </c>
    </row>
    <row r="827" spans="1:36" outlineLevel="3" x14ac:dyDescent="0.25">
      <c r="A827" s="102" t="s">
        <v>150</v>
      </c>
      <c r="B827" s="10">
        <v>80.5</v>
      </c>
      <c r="N827" s="10">
        <f>D827</f>
        <v>0</v>
      </c>
      <c r="O827" s="10">
        <f>SUM(B827:M827)</f>
        <v>80.5</v>
      </c>
      <c r="P827" s="129"/>
      <c r="Q827" s="130">
        <v>1.17E-2</v>
      </c>
      <c r="R827" s="90">
        <f>IF(LEFT(AJ827,6)="Direct",N827,0)</f>
        <v>0</v>
      </c>
      <c r="S827" s="91">
        <f>N827-R827</f>
        <v>0</v>
      </c>
      <c r="T827" s="92">
        <f>R827+S827</f>
        <v>0</v>
      </c>
      <c r="U827" s="90">
        <f>IF(LEFT(AJ827,9)="direct-wa", N827,0)</f>
        <v>0</v>
      </c>
      <c r="V827" s="91">
        <f>IF(AJ827="direct-wa",0,N827*Q827)</f>
        <v>0</v>
      </c>
      <c r="W827" s="92">
        <f>U827+V827</f>
        <v>0</v>
      </c>
      <c r="X827" s="90">
        <f>IF(LEFT(AJ827,9)="direct-or",N827,0)</f>
        <v>0</v>
      </c>
      <c r="Y827" s="91">
        <f>S827-V827</f>
        <v>0</v>
      </c>
      <c r="Z827" s="92">
        <f>X827+Y827</f>
        <v>0</v>
      </c>
      <c r="AA827" s="90">
        <f>IF(LEFT(AJ827,6)="Direct",O827,0)</f>
        <v>0</v>
      </c>
      <c r="AB827" s="91">
        <f>O827-AA827</f>
        <v>80.5</v>
      </c>
      <c r="AC827" s="92">
        <f>AA827+AB827</f>
        <v>80.5</v>
      </c>
      <c r="AD827" s="90">
        <f>IF(LEFT(AJ827,9)="direct-wa", O827,0)</f>
        <v>0</v>
      </c>
      <c r="AE827" s="91">
        <f>IF(AJ827="direct-wa",0,O827*Q827)</f>
        <v>0.94185000000000008</v>
      </c>
      <c r="AF827" s="92">
        <f>AD827+AE827</f>
        <v>0.94185000000000008</v>
      </c>
      <c r="AG827" s="90">
        <f>IF(LEFT(AJ827,9)="direct-or",O827,0)</f>
        <v>0</v>
      </c>
      <c r="AH827" s="91">
        <f>AB827-AE827</f>
        <v>79.558149999999998</v>
      </c>
      <c r="AI827" s="91">
        <f>AG827+AH827</f>
        <v>79.558149999999998</v>
      </c>
      <c r="AJ827" s="7" t="s">
        <v>262</v>
      </c>
    </row>
    <row r="828" spans="1:36" outlineLevel="2" x14ac:dyDescent="0.25">
      <c r="A828" s="102"/>
      <c r="B828" s="108"/>
      <c r="C828" s="108"/>
      <c r="D828" s="108"/>
      <c r="E828" s="101"/>
      <c r="F828" s="101"/>
      <c r="G828" s="101"/>
      <c r="H828" s="101"/>
      <c r="I828" s="101"/>
      <c r="J828" s="101"/>
      <c r="K828" s="101"/>
      <c r="L828" s="101"/>
      <c r="M828" s="101"/>
      <c r="N828" s="108"/>
      <c r="O828" s="108"/>
      <c r="P828" s="129"/>
      <c r="Q828" s="130"/>
      <c r="R828" s="111">
        <f t="shared" ref="R828:Z828" si="884">SUBTOTAL(9,R827:R827)</f>
        <v>0</v>
      </c>
      <c r="S828" s="112">
        <f t="shared" si="884"/>
        <v>0</v>
      </c>
      <c r="T828" s="113">
        <f t="shared" si="884"/>
        <v>0</v>
      </c>
      <c r="U828" s="111">
        <f t="shared" si="884"/>
        <v>0</v>
      </c>
      <c r="V828" s="112">
        <f t="shared" si="884"/>
        <v>0</v>
      </c>
      <c r="W828" s="113">
        <f t="shared" si="884"/>
        <v>0</v>
      </c>
      <c r="X828" s="111">
        <f t="shared" si="884"/>
        <v>0</v>
      </c>
      <c r="Y828" s="112">
        <f t="shared" si="884"/>
        <v>0</v>
      </c>
      <c r="Z828" s="113">
        <f t="shared" si="884"/>
        <v>0</v>
      </c>
      <c r="AA828" s="111"/>
      <c r="AB828" s="112"/>
      <c r="AC828" s="113"/>
      <c r="AD828" s="111"/>
      <c r="AE828" s="112"/>
      <c r="AF828" s="113"/>
      <c r="AG828" s="111"/>
      <c r="AH828" s="112"/>
      <c r="AI828" s="112"/>
      <c r="AJ828" s="118" t="s">
        <v>270</v>
      </c>
    </row>
    <row r="829" spans="1:36" outlineLevel="1" x14ac:dyDescent="0.25">
      <c r="A829" s="128" t="s">
        <v>149</v>
      </c>
      <c r="B829" s="132"/>
      <c r="C829" s="132"/>
      <c r="D829" s="132"/>
      <c r="E829" s="120"/>
      <c r="F829" s="120"/>
      <c r="G829" s="120"/>
      <c r="H829" s="120"/>
      <c r="I829" s="120"/>
      <c r="J829" s="120"/>
      <c r="K829" s="120"/>
      <c r="L829" s="120"/>
      <c r="M829" s="120"/>
      <c r="N829" s="132"/>
      <c r="O829" s="132"/>
      <c r="P829" s="133"/>
      <c r="Q829" s="134"/>
      <c r="R829" s="138">
        <f t="shared" ref="R829:Z829" si="885">SUBTOTAL(9,R631:R827)</f>
        <v>-3764.8300000000022</v>
      </c>
      <c r="S829" s="132">
        <f t="shared" si="885"/>
        <v>5973603.3000000007</v>
      </c>
      <c r="T829" s="139">
        <f t="shared" si="885"/>
        <v>5969838.4700000007</v>
      </c>
      <c r="U829" s="138">
        <f t="shared" si="885"/>
        <v>370.18</v>
      </c>
      <c r="V829" s="132">
        <f t="shared" si="885"/>
        <v>637465.92856699997</v>
      </c>
      <c r="W829" s="139">
        <f t="shared" si="885"/>
        <v>637836.10856700002</v>
      </c>
      <c r="X829" s="138">
        <f t="shared" si="885"/>
        <v>-4135.010000000002</v>
      </c>
      <c r="Y829" s="132">
        <f t="shared" si="885"/>
        <v>5336137.3714329973</v>
      </c>
      <c r="Z829" s="139">
        <f t="shared" si="885"/>
        <v>5332002.3614329975</v>
      </c>
      <c r="AA829" s="138"/>
      <c r="AB829" s="132"/>
      <c r="AC829" s="139"/>
      <c r="AD829" s="138"/>
      <c r="AE829" s="132"/>
      <c r="AF829" s="139"/>
      <c r="AG829" s="138"/>
      <c r="AH829" s="132"/>
      <c r="AI829" s="132"/>
      <c r="AJ829" s="127"/>
    </row>
    <row r="830" spans="1:36" outlineLevel="3" x14ac:dyDescent="0.25">
      <c r="A830" s="102" t="s">
        <v>152</v>
      </c>
      <c r="B830" s="10">
        <v>-1120329</v>
      </c>
      <c r="C830" s="10">
        <v>-1154163</v>
      </c>
      <c r="D830" s="10">
        <v>-1205694</v>
      </c>
      <c r="N830" s="10">
        <f>D830</f>
        <v>-1205694</v>
      </c>
      <c r="O830" s="10">
        <f>SUM(B830:M830)</f>
        <v>-3480186</v>
      </c>
      <c r="P830" s="129"/>
      <c r="Q830" s="130">
        <v>0.10602</v>
      </c>
      <c r="R830" s="90">
        <f>IF(LEFT(AJ830,6)="Direct",N830,0)</f>
        <v>0</v>
      </c>
      <c r="S830" s="91">
        <f>N830-R830</f>
        <v>-1205694</v>
      </c>
      <c r="T830" s="92">
        <f>R830+S830</f>
        <v>-1205694</v>
      </c>
      <c r="U830" s="90">
        <f>IF(LEFT(AJ830,9)="direct-wa", N830,0)</f>
        <v>0</v>
      </c>
      <c r="V830" s="91">
        <f>IF(AJ830="direct-wa",0,N830*Q830)</f>
        <v>-127827.67788</v>
      </c>
      <c r="W830" s="92">
        <f>U830+V830</f>
        <v>-127827.67788</v>
      </c>
      <c r="X830" s="90">
        <f>IF(LEFT(AJ830,9)="direct-or",N830,0)</f>
        <v>0</v>
      </c>
      <c r="Y830" s="91">
        <f>S830-V830</f>
        <v>-1077866.3221199999</v>
      </c>
      <c r="Z830" s="92">
        <f>X830+Y830</f>
        <v>-1077866.3221199999</v>
      </c>
      <c r="AA830" s="90">
        <f>IF(LEFT(AJ830,6)="Direct",O830,0)</f>
        <v>0</v>
      </c>
      <c r="AB830" s="91">
        <f>O830-AA830</f>
        <v>-3480186</v>
      </c>
      <c r="AC830" s="92">
        <f>AA830+AB830</f>
        <v>-3480186</v>
      </c>
      <c r="AD830" s="90">
        <f>IF(LEFT(AJ830,9)="direct-wa", O830,0)</f>
        <v>0</v>
      </c>
      <c r="AE830" s="91">
        <f>IF(AJ830="direct-wa",0,O830*Q830)</f>
        <v>-368969.31972000003</v>
      </c>
      <c r="AF830" s="92">
        <f>AD830+AE830</f>
        <v>-368969.31972000003</v>
      </c>
      <c r="AG830" s="90">
        <f>IF(LEFT(AJ830,9)="direct-or",O830,0)</f>
        <v>0</v>
      </c>
      <c r="AH830" s="91">
        <f>AB830-AE830</f>
        <v>-3111216.68028</v>
      </c>
      <c r="AI830" s="91">
        <f>AG830+AH830</f>
        <v>-3111216.68028</v>
      </c>
      <c r="AJ830" s="7" t="s">
        <v>56</v>
      </c>
    </row>
    <row r="831" spans="1:36" outlineLevel="3" x14ac:dyDescent="0.25">
      <c r="A831" s="102" t="s">
        <v>152</v>
      </c>
      <c r="B831" s="10">
        <v>-3731.73</v>
      </c>
      <c r="C831" s="10">
        <v>-20561.060000000001</v>
      </c>
      <c r="D831" s="10">
        <v>-12958.39</v>
      </c>
      <c r="N831" s="10">
        <f>D831</f>
        <v>-12958.39</v>
      </c>
      <c r="O831" s="10">
        <f>SUM(B831:M831)</f>
        <v>-37251.18</v>
      </c>
      <c r="P831" s="129"/>
      <c r="Q831" s="130">
        <v>0.10602</v>
      </c>
      <c r="R831" s="90">
        <f>IF(LEFT(AJ831,6)="Direct",N831,0)</f>
        <v>0</v>
      </c>
      <c r="S831" s="91">
        <f>N831-R831</f>
        <v>-12958.39</v>
      </c>
      <c r="T831" s="92">
        <f>R831+S831</f>
        <v>-12958.39</v>
      </c>
      <c r="U831" s="90">
        <f>IF(LEFT(AJ831,9)="direct-wa", N831,0)</f>
        <v>0</v>
      </c>
      <c r="V831" s="91">
        <f>IF(AJ831="direct-wa",0,N831*Q831)</f>
        <v>-1373.8485077999999</v>
      </c>
      <c r="W831" s="92">
        <f>U831+V831</f>
        <v>-1373.8485077999999</v>
      </c>
      <c r="X831" s="90">
        <f>IF(LEFT(AJ831,9)="direct-or",N831,0)</f>
        <v>0</v>
      </c>
      <c r="Y831" s="91">
        <f>S831-V831</f>
        <v>-11584.5414922</v>
      </c>
      <c r="Z831" s="92">
        <f>X831+Y831</f>
        <v>-11584.5414922</v>
      </c>
      <c r="AA831" s="90">
        <f>IF(LEFT(AJ831,6)="Direct",O831,0)</f>
        <v>0</v>
      </c>
      <c r="AB831" s="91">
        <f>O831-AA831</f>
        <v>-37251.18</v>
      </c>
      <c r="AC831" s="92">
        <f>AA831+AB831</f>
        <v>-37251.18</v>
      </c>
      <c r="AD831" s="90">
        <f>IF(LEFT(AJ831,9)="direct-wa", O831,0)</f>
        <v>0</v>
      </c>
      <c r="AE831" s="91">
        <f>IF(AJ831="direct-wa",0,O831*Q831)</f>
        <v>-3949.3701036000002</v>
      </c>
      <c r="AF831" s="92">
        <f>AD831+AE831</f>
        <v>-3949.3701036000002</v>
      </c>
      <c r="AG831" s="90">
        <f>IF(LEFT(AJ831,9)="direct-or",O831,0)</f>
        <v>0</v>
      </c>
      <c r="AH831" s="91">
        <f>AB831-AE831</f>
        <v>-33301.809896400002</v>
      </c>
      <c r="AI831" s="91">
        <f>AG831+AH831</f>
        <v>-33301.809896400002</v>
      </c>
      <c r="AJ831" s="7" t="s">
        <v>56</v>
      </c>
    </row>
    <row r="832" spans="1:36" outlineLevel="2" x14ac:dyDescent="0.25">
      <c r="A832" s="102"/>
      <c r="B832" s="108"/>
      <c r="C832" s="108"/>
      <c r="D832" s="108"/>
      <c r="E832" s="101"/>
      <c r="F832" s="101"/>
      <c r="G832" s="101"/>
      <c r="H832" s="101"/>
      <c r="I832" s="101"/>
      <c r="J832" s="101"/>
      <c r="K832" s="101"/>
      <c r="L832" s="101"/>
      <c r="M832" s="101"/>
      <c r="N832" s="108"/>
      <c r="O832" s="108"/>
      <c r="P832" s="129"/>
      <c r="Q832" s="130"/>
      <c r="R832" s="111">
        <f t="shared" ref="R832:Z832" si="886">SUBTOTAL(9,R830:R831)</f>
        <v>0</v>
      </c>
      <c r="S832" s="112">
        <f t="shared" si="886"/>
        <v>-1218652.3899999999</v>
      </c>
      <c r="T832" s="113">
        <f t="shared" si="886"/>
        <v>-1218652.3899999999</v>
      </c>
      <c r="U832" s="111">
        <f t="shared" si="886"/>
        <v>0</v>
      </c>
      <c r="V832" s="112">
        <f t="shared" si="886"/>
        <v>-129201.5263878</v>
      </c>
      <c r="W832" s="113">
        <f t="shared" si="886"/>
        <v>-129201.5263878</v>
      </c>
      <c r="X832" s="111">
        <f t="shared" si="886"/>
        <v>0</v>
      </c>
      <c r="Y832" s="112">
        <f t="shared" si="886"/>
        <v>-1089450.8636121999</v>
      </c>
      <c r="Z832" s="113">
        <f t="shared" si="886"/>
        <v>-1089450.8636121999</v>
      </c>
      <c r="AA832" s="111"/>
      <c r="AB832" s="112"/>
      <c r="AC832" s="113"/>
      <c r="AD832" s="111"/>
      <c r="AE832" s="112"/>
      <c r="AF832" s="113"/>
      <c r="AG832" s="111"/>
      <c r="AH832" s="112"/>
      <c r="AI832" s="112"/>
      <c r="AJ832" s="118" t="s">
        <v>286</v>
      </c>
    </row>
    <row r="833" spans="1:36" outlineLevel="3" x14ac:dyDescent="0.25">
      <c r="A833" s="102" t="s">
        <v>152</v>
      </c>
      <c r="B833" s="10">
        <v>-535469.02</v>
      </c>
      <c r="C833" s="10">
        <v>-514614.21</v>
      </c>
      <c r="D833" s="10">
        <v>-575849.06000000006</v>
      </c>
      <c r="N833" s="10">
        <f>D833</f>
        <v>-575849.06000000006</v>
      </c>
      <c r="O833" s="10">
        <f>SUM(B833:M833)</f>
        <v>-1625932.29</v>
      </c>
      <c r="P833" s="129"/>
      <c r="Q833" s="130">
        <v>9.9400000000000002E-2</v>
      </c>
      <c r="R833" s="90">
        <f>IF(LEFT(AJ833,6)="Direct",N833,0)</f>
        <v>0</v>
      </c>
      <c r="S833" s="91">
        <f>N833-R833</f>
        <v>-575849.06000000006</v>
      </c>
      <c r="T833" s="92">
        <f>R833+S833</f>
        <v>-575849.06000000006</v>
      </c>
      <c r="U833" s="90">
        <f>IF(LEFT(AJ833,9)="direct-wa", N833,0)</f>
        <v>0</v>
      </c>
      <c r="V833" s="91">
        <f>IF(AJ833="direct-wa",0,N833*Q833)</f>
        <v>-57239.39656400001</v>
      </c>
      <c r="W833" s="92">
        <f>U833+V833</f>
        <v>-57239.39656400001</v>
      </c>
      <c r="X833" s="90">
        <f>IF(LEFT(AJ833,9)="direct-or",N833,0)</f>
        <v>0</v>
      </c>
      <c r="Y833" s="91">
        <f>S833-V833</f>
        <v>-518609.66343600006</v>
      </c>
      <c r="Z833" s="92">
        <f>X833+Y833</f>
        <v>-518609.66343600006</v>
      </c>
      <c r="AA833" s="90">
        <f>IF(LEFT(AJ833,6)="Direct",O833,0)</f>
        <v>0</v>
      </c>
      <c r="AB833" s="91">
        <f>O833-AA833</f>
        <v>-1625932.29</v>
      </c>
      <c r="AC833" s="92">
        <f>AA833+AB833</f>
        <v>-1625932.29</v>
      </c>
      <c r="AD833" s="90">
        <f>IF(LEFT(AJ833,9)="direct-wa", O833,0)</f>
        <v>0</v>
      </c>
      <c r="AE833" s="91">
        <f>IF(AJ833="direct-wa",0,O833*Q833)</f>
        <v>-161617.66962600002</v>
      </c>
      <c r="AF833" s="92">
        <f>AD833+AE833</f>
        <v>-161617.66962600002</v>
      </c>
      <c r="AG833" s="90">
        <f>IF(LEFT(AJ833,9)="direct-or",O833,0)</f>
        <v>0</v>
      </c>
      <c r="AH833" s="91">
        <f>AB833-AE833</f>
        <v>-1464314.6203739999</v>
      </c>
      <c r="AI833" s="91">
        <f>AG833+AH833</f>
        <v>-1464314.6203739999</v>
      </c>
      <c r="AJ833" s="7" t="s">
        <v>57</v>
      </c>
    </row>
    <row r="834" spans="1:36" outlineLevel="2" x14ac:dyDescent="0.25">
      <c r="A834" s="102"/>
      <c r="B834" s="108"/>
      <c r="C834" s="108"/>
      <c r="D834" s="108"/>
      <c r="E834" s="101"/>
      <c r="F834" s="101"/>
      <c r="G834" s="101"/>
      <c r="H834" s="101"/>
      <c r="I834" s="101"/>
      <c r="J834" s="101"/>
      <c r="K834" s="101"/>
      <c r="L834" s="101"/>
      <c r="M834" s="101"/>
      <c r="N834" s="108"/>
      <c r="O834" s="108"/>
      <c r="P834" s="129"/>
      <c r="Q834" s="130"/>
      <c r="R834" s="111">
        <f t="shared" ref="R834:Z834" si="887">SUBTOTAL(9,R833:R833)</f>
        <v>0</v>
      </c>
      <c r="S834" s="112">
        <f t="shared" si="887"/>
        <v>-575849.06000000006</v>
      </c>
      <c r="T834" s="113">
        <f t="shared" si="887"/>
        <v>-575849.06000000006</v>
      </c>
      <c r="U834" s="111">
        <f t="shared" si="887"/>
        <v>0</v>
      </c>
      <c r="V834" s="112">
        <f t="shared" si="887"/>
        <v>-57239.39656400001</v>
      </c>
      <c r="W834" s="113">
        <f t="shared" si="887"/>
        <v>-57239.39656400001</v>
      </c>
      <c r="X834" s="111">
        <f t="shared" si="887"/>
        <v>0</v>
      </c>
      <c r="Y834" s="112">
        <f t="shared" si="887"/>
        <v>-518609.66343600006</v>
      </c>
      <c r="Z834" s="113">
        <f t="shared" si="887"/>
        <v>-518609.66343600006</v>
      </c>
      <c r="AA834" s="111"/>
      <c r="AB834" s="112"/>
      <c r="AC834" s="113"/>
      <c r="AD834" s="111"/>
      <c r="AE834" s="112"/>
      <c r="AF834" s="113"/>
      <c r="AG834" s="111"/>
      <c r="AH834" s="112"/>
      <c r="AI834" s="112"/>
      <c r="AJ834" s="118" t="s">
        <v>274</v>
      </c>
    </row>
    <row r="835" spans="1:36" outlineLevel="1" x14ac:dyDescent="0.25">
      <c r="A835" s="128" t="s">
        <v>151</v>
      </c>
      <c r="B835" s="132"/>
      <c r="C835" s="132"/>
      <c r="D835" s="132"/>
      <c r="E835" s="120"/>
      <c r="F835" s="120"/>
      <c r="G835" s="120"/>
      <c r="H835" s="120"/>
      <c r="I835" s="120"/>
      <c r="J835" s="120"/>
      <c r="K835" s="120"/>
      <c r="L835" s="120"/>
      <c r="M835" s="120"/>
      <c r="N835" s="132"/>
      <c r="O835" s="132"/>
      <c r="P835" s="133"/>
      <c r="Q835" s="134"/>
      <c r="R835" s="138">
        <f t="shared" ref="R835:Z835" si="888">SUBTOTAL(9,R830:R833)</f>
        <v>0</v>
      </c>
      <c r="S835" s="132">
        <f t="shared" si="888"/>
        <v>-1794501.45</v>
      </c>
      <c r="T835" s="139">
        <f t="shared" si="888"/>
        <v>-1794501.45</v>
      </c>
      <c r="U835" s="138">
        <f t="shared" si="888"/>
        <v>0</v>
      </c>
      <c r="V835" s="132">
        <f t="shared" si="888"/>
        <v>-186440.92295179999</v>
      </c>
      <c r="W835" s="139">
        <f t="shared" si="888"/>
        <v>-186440.92295179999</v>
      </c>
      <c r="X835" s="138">
        <f t="shared" si="888"/>
        <v>0</v>
      </c>
      <c r="Y835" s="132">
        <f t="shared" si="888"/>
        <v>-1608060.5270481999</v>
      </c>
      <c r="Z835" s="139">
        <f t="shared" si="888"/>
        <v>-1608060.5270481999</v>
      </c>
      <c r="AA835" s="138"/>
      <c r="AB835" s="132"/>
      <c r="AC835" s="139"/>
      <c r="AD835" s="138"/>
      <c r="AE835" s="132"/>
      <c r="AF835" s="139"/>
      <c r="AG835" s="138"/>
      <c r="AH835" s="132"/>
      <c r="AI835" s="132"/>
      <c r="AJ835" s="127"/>
    </row>
    <row r="836" spans="1:36" outlineLevel="3" x14ac:dyDescent="0.25">
      <c r="A836" s="102" t="s">
        <v>154</v>
      </c>
      <c r="B836" s="10">
        <v>266674.86</v>
      </c>
      <c r="C836" s="10">
        <v>266124.86</v>
      </c>
      <c r="D836" s="10">
        <v>205985.68</v>
      </c>
      <c r="N836" s="10">
        <f>D836</f>
        <v>205985.68</v>
      </c>
      <c r="O836" s="10">
        <f>SUM(B836:M836)</f>
        <v>738785.39999999991</v>
      </c>
      <c r="P836" s="129"/>
      <c r="Q836" s="130">
        <v>0.1013</v>
      </c>
      <c r="R836" s="90">
        <f>IF(LEFT(AJ836,6)="Direct",N836,0)</f>
        <v>0</v>
      </c>
      <c r="S836" s="91">
        <f>N836-R836</f>
        <v>205985.68</v>
      </c>
      <c r="T836" s="92">
        <f>R836+S836</f>
        <v>205985.68</v>
      </c>
      <c r="U836" s="90">
        <f>IF(LEFT(AJ836,9)="direct-wa", N836,0)</f>
        <v>0</v>
      </c>
      <c r="V836" s="91">
        <f>IF(AJ836="direct-wa",0,N836*Q836)</f>
        <v>20866.349384000001</v>
      </c>
      <c r="W836" s="92">
        <f>U836+V836</f>
        <v>20866.349384000001</v>
      </c>
      <c r="X836" s="90">
        <f>IF(LEFT(AJ836,9)="direct-or",N836,0)</f>
        <v>0</v>
      </c>
      <c r="Y836" s="91">
        <f>S836-V836</f>
        <v>185119.33061599999</v>
      </c>
      <c r="Z836" s="92">
        <f>X836+Y836</f>
        <v>185119.33061599999</v>
      </c>
      <c r="AA836" s="90">
        <f>IF(LEFT(AJ836,6)="Direct",O836,0)</f>
        <v>0</v>
      </c>
      <c r="AB836" s="91">
        <f>O836-AA836</f>
        <v>738785.39999999991</v>
      </c>
      <c r="AC836" s="92">
        <f>AA836+AB836</f>
        <v>738785.39999999991</v>
      </c>
      <c r="AD836" s="90">
        <f>IF(LEFT(AJ836,9)="direct-wa", O836,0)</f>
        <v>0</v>
      </c>
      <c r="AE836" s="91">
        <f>IF(AJ836="direct-wa",0,O836*Q836)</f>
        <v>74838.961019999988</v>
      </c>
      <c r="AF836" s="92">
        <f>AD836+AE836</f>
        <v>74838.961019999988</v>
      </c>
      <c r="AG836" s="90">
        <f>IF(LEFT(AJ836,9)="direct-or",O836,0)</f>
        <v>0</v>
      </c>
      <c r="AH836" s="91">
        <f>AB836-AE836</f>
        <v>663946.43897999986</v>
      </c>
      <c r="AI836" s="91">
        <f>AG836+AH836</f>
        <v>663946.43897999986</v>
      </c>
      <c r="AJ836" s="7" t="s">
        <v>52</v>
      </c>
    </row>
    <row r="837" spans="1:36" outlineLevel="2" x14ac:dyDescent="0.25">
      <c r="A837" s="102"/>
      <c r="B837" s="108"/>
      <c r="C837" s="108"/>
      <c r="D837" s="108"/>
      <c r="E837" s="101"/>
      <c r="F837" s="101"/>
      <c r="G837" s="101"/>
      <c r="H837" s="101"/>
      <c r="I837" s="101"/>
      <c r="J837" s="101"/>
      <c r="K837" s="101"/>
      <c r="L837" s="101"/>
      <c r="M837" s="101"/>
      <c r="N837" s="108"/>
      <c r="O837" s="108"/>
      <c r="P837" s="129"/>
      <c r="Q837" s="130"/>
      <c r="R837" s="111">
        <f t="shared" ref="R837:Z837" si="889">SUBTOTAL(9,R836:R836)</f>
        <v>0</v>
      </c>
      <c r="S837" s="112">
        <f t="shared" si="889"/>
        <v>205985.68</v>
      </c>
      <c r="T837" s="113">
        <f t="shared" si="889"/>
        <v>205985.68</v>
      </c>
      <c r="U837" s="111">
        <f t="shared" si="889"/>
        <v>0</v>
      </c>
      <c r="V837" s="112">
        <f t="shared" si="889"/>
        <v>20866.349384000001</v>
      </c>
      <c r="W837" s="113">
        <f t="shared" si="889"/>
        <v>20866.349384000001</v>
      </c>
      <c r="X837" s="111">
        <f t="shared" si="889"/>
        <v>0</v>
      </c>
      <c r="Y837" s="112">
        <f t="shared" si="889"/>
        <v>185119.33061599999</v>
      </c>
      <c r="Z837" s="113">
        <f t="shared" si="889"/>
        <v>185119.33061599999</v>
      </c>
      <c r="AA837" s="111"/>
      <c r="AB837" s="112"/>
      <c r="AC837" s="113"/>
      <c r="AD837" s="111"/>
      <c r="AE837" s="112"/>
      <c r="AF837" s="113"/>
      <c r="AG837" s="111"/>
      <c r="AH837" s="112"/>
      <c r="AI837" s="112"/>
      <c r="AJ837" s="118" t="s">
        <v>268</v>
      </c>
    </row>
    <row r="838" spans="1:36" outlineLevel="1" x14ac:dyDescent="0.25">
      <c r="A838" s="128" t="s">
        <v>153</v>
      </c>
      <c r="B838" s="132"/>
      <c r="C838" s="132"/>
      <c r="D838" s="132"/>
      <c r="E838" s="120"/>
      <c r="F838" s="120"/>
      <c r="G838" s="120"/>
      <c r="H838" s="120"/>
      <c r="I838" s="120"/>
      <c r="J838" s="120"/>
      <c r="K838" s="120"/>
      <c r="L838" s="120"/>
      <c r="M838" s="120"/>
      <c r="N838" s="132"/>
      <c r="O838" s="132"/>
      <c r="P838" s="133"/>
      <c r="Q838" s="134"/>
      <c r="R838" s="138">
        <f t="shared" ref="R838:Z838" si="890">SUBTOTAL(9,R836:R836)</f>
        <v>0</v>
      </c>
      <c r="S838" s="132">
        <f t="shared" si="890"/>
        <v>205985.68</v>
      </c>
      <c r="T838" s="139">
        <f t="shared" si="890"/>
        <v>205985.68</v>
      </c>
      <c r="U838" s="138">
        <f t="shared" si="890"/>
        <v>0</v>
      </c>
      <c r="V838" s="132">
        <f t="shared" si="890"/>
        <v>20866.349384000001</v>
      </c>
      <c r="W838" s="139">
        <f t="shared" si="890"/>
        <v>20866.349384000001</v>
      </c>
      <c r="X838" s="138">
        <f t="shared" si="890"/>
        <v>0</v>
      </c>
      <c r="Y838" s="132">
        <f t="shared" si="890"/>
        <v>185119.33061599999</v>
      </c>
      <c r="Z838" s="139">
        <f t="shared" si="890"/>
        <v>185119.33061599999</v>
      </c>
      <c r="AA838" s="138"/>
      <c r="AB838" s="132"/>
      <c r="AC838" s="139"/>
      <c r="AD838" s="138"/>
      <c r="AE838" s="132"/>
      <c r="AF838" s="139"/>
      <c r="AG838" s="138"/>
      <c r="AH838" s="132"/>
      <c r="AI838" s="132"/>
      <c r="AJ838" s="127"/>
    </row>
    <row r="839" spans="1:36" outlineLevel="3" x14ac:dyDescent="0.25">
      <c r="A839" s="102" t="s">
        <v>156</v>
      </c>
      <c r="B839" s="10">
        <v>2262</v>
      </c>
      <c r="C839" s="10">
        <v>2403.0700000000002</v>
      </c>
      <c r="D839" s="10">
        <v>2320.98</v>
      </c>
      <c r="N839" s="10">
        <f>D839</f>
        <v>2320.98</v>
      </c>
      <c r="O839" s="10">
        <f>SUM(B839:M839)</f>
        <v>6986.0499999999993</v>
      </c>
      <c r="P839" s="129"/>
      <c r="Q839" s="130">
        <v>0.1013</v>
      </c>
      <c r="R839" s="90">
        <f>IF(LEFT(AJ839,6)="Direct",N839,0)</f>
        <v>0</v>
      </c>
      <c r="S839" s="91">
        <f>N839-R839</f>
        <v>2320.98</v>
      </c>
      <c r="T839" s="92">
        <f>R839+S839</f>
        <v>2320.98</v>
      </c>
      <c r="U839" s="90">
        <f>IF(LEFT(AJ839,9)="direct-wa", N839,0)</f>
        <v>0</v>
      </c>
      <c r="V839" s="91">
        <f>IF(AJ839="direct-wa",0,N839*Q839)</f>
        <v>235.115274</v>
      </c>
      <c r="W839" s="92">
        <f>U839+V839</f>
        <v>235.115274</v>
      </c>
      <c r="X839" s="90">
        <f>IF(LEFT(AJ839,9)="direct-or",N839,0)</f>
        <v>0</v>
      </c>
      <c r="Y839" s="91">
        <f>S839-V839</f>
        <v>2085.8647259999998</v>
      </c>
      <c r="Z839" s="92">
        <f>X839+Y839</f>
        <v>2085.8647259999998</v>
      </c>
      <c r="AA839" s="90">
        <f>IF(LEFT(AJ839,6)="Direct",O839,0)</f>
        <v>0</v>
      </c>
      <c r="AB839" s="91">
        <f>O839-AA839</f>
        <v>6986.0499999999993</v>
      </c>
      <c r="AC839" s="92">
        <f>AA839+AB839</f>
        <v>6986.0499999999993</v>
      </c>
      <c r="AD839" s="90">
        <f>IF(LEFT(AJ839,9)="direct-wa", O839,0)</f>
        <v>0</v>
      </c>
      <c r="AE839" s="91">
        <f>IF(AJ839="direct-wa",0,O839*Q839)</f>
        <v>707.6868649999999</v>
      </c>
      <c r="AF839" s="92">
        <f>AD839+AE839</f>
        <v>707.6868649999999</v>
      </c>
      <c r="AG839" s="90">
        <f>IF(LEFT(AJ839,9)="direct-or",O839,0)</f>
        <v>0</v>
      </c>
      <c r="AH839" s="91">
        <f>AB839-AE839</f>
        <v>6278.3631349999996</v>
      </c>
      <c r="AI839" s="91">
        <f>AG839+AH839</f>
        <v>6278.3631349999996</v>
      </c>
      <c r="AJ839" s="7" t="s">
        <v>52</v>
      </c>
    </row>
    <row r="840" spans="1:36" outlineLevel="3" x14ac:dyDescent="0.25">
      <c r="A840" s="102" t="s">
        <v>156</v>
      </c>
      <c r="D840" s="10">
        <v>-15000</v>
      </c>
      <c r="N840" s="10">
        <f>D840</f>
        <v>-15000</v>
      </c>
      <c r="O840" s="10">
        <f>SUM(B840:M840)</f>
        <v>-15000</v>
      </c>
      <c r="P840" s="129"/>
      <c r="Q840" s="130">
        <v>0.1013</v>
      </c>
      <c r="R840" s="90">
        <f>IF(LEFT(AJ840,6)="Direct",N840,0)</f>
        <v>0</v>
      </c>
      <c r="S840" s="91">
        <f>N840-R840</f>
        <v>-15000</v>
      </c>
      <c r="T840" s="92">
        <f>R840+S840</f>
        <v>-15000</v>
      </c>
      <c r="U840" s="90">
        <f>IF(LEFT(AJ840,9)="direct-wa", N840,0)</f>
        <v>0</v>
      </c>
      <c r="V840" s="91">
        <f>IF(AJ840="direct-wa",0,N840*Q840)</f>
        <v>-1519.5</v>
      </c>
      <c r="W840" s="92">
        <f>U840+V840</f>
        <v>-1519.5</v>
      </c>
      <c r="X840" s="90">
        <f>IF(LEFT(AJ840,9)="direct-or",N840,0)</f>
        <v>0</v>
      </c>
      <c r="Y840" s="91">
        <f>S840-V840</f>
        <v>-13480.5</v>
      </c>
      <c r="Z840" s="92">
        <f>X840+Y840</f>
        <v>-13480.5</v>
      </c>
      <c r="AA840" s="90">
        <f>IF(LEFT(AJ840,6)="Direct",O840,0)</f>
        <v>0</v>
      </c>
      <c r="AB840" s="91">
        <f>O840-AA840</f>
        <v>-15000</v>
      </c>
      <c r="AC840" s="92">
        <f>AA840+AB840</f>
        <v>-15000</v>
      </c>
      <c r="AD840" s="90">
        <f>IF(LEFT(AJ840,9)="direct-wa", O840,0)</f>
        <v>0</v>
      </c>
      <c r="AE840" s="91">
        <f>IF(AJ840="direct-wa",0,O840*Q840)</f>
        <v>-1519.5</v>
      </c>
      <c r="AF840" s="92">
        <f>AD840+AE840</f>
        <v>-1519.5</v>
      </c>
      <c r="AG840" s="90">
        <f>IF(LEFT(AJ840,9)="direct-or",O840,0)</f>
        <v>0</v>
      </c>
      <c r="AH840" s="91">
        <f>AB840-AE840</f>
        <v>-13480.5</v>
      </c>
      <c r="AI840" s="91">
        <f>AG840+AH840</f>
        <v>-13480.5</v>
      </c>
      <c r="AJ840" s="7" t="s">
        <v>52</v>
      </c>
    </row>
    <row r="841" spans="1:36" outlineLevel="3" x14ac:dyDescent="0.25">
      <c r="A841" s="102" t="s">
        <v>156</v>
      </c>
      <c r="B841" s="10">
        <v>73</v>
      </c>
      <c r="D841" s="10">
        <v>67438.06</v>
      </c>
      <c r="N841" s="10">
        <f>D841</f>
        <v>67438.06</v>
      </c>
      <c r="O841" s="10">
        <f>SUM(B841:M841)</f>
        <v>67511.06</v>
      </c>
      <c r="P841" s="129"/>
      <c r="Q841" s="130">
        <v>0.1013</v>
      </c>
      <c r="R841" s="90">
        <f>IF(LEFT(AJ841,6)="Direct",N841,0)</f>
        <v>0</v>
      </c>
      <c r="S841" s="91">
        <f>N841-R841</f>
        <v>67438.06</v>
      </c>
      <c r="T841" s="92">
        <f>R841+S841</f>
        <v>67438.06</v>
      </c>
      <c r="U841" s="90">
        <f>IF(LEFT(AJ841,9)="direct-wa", N841,0)</f>
        <v>0</v>
      </c>
      <c r="V841" s="91">
        <f>IF(AJ841="direct-wa",0,N841*Q841)</f>
        <v>6831.4754780000003</v>
      </c>
      <c r="W841" s="92">
        <f>U841+V841</f>
        <v>6831.4754780000003</v>
      </c>
      <c r="X841" s="90">
        <f>IF(LEFT(AJ841,9)="direct-or",N841,0)</f>
        <v>0</v>
      </c>
      <c r="Y841" s="91">
        <f>S841-V841</f>
        <v>60606.584521999997</v>
      </c>
      <c r="Z841" s="92">
        <f>X841+Y841</f>
        <v>60606.584521999997</v>
      </c>
      <c r="AA841" s="90">
        <f>IF(LEFT(AJ841,6)="Direct",O841,0)</f>
        <v>0</v>
      </c>
      <c r="AB841" s="91">
        <f>O841-AA841</f>
        <v>67511.06</v>
      </c>
      <c r="AC841" s="92">
        <f>AA841+AB841</f>
        <v>67511.06</v>
      </c>
      <c r="AD841" s="90">
        <f>IF(LEFT(AJ841,9)="direct-wa", O841,0)</f>
        <v>0</v>
      </c>
      <c r="AE841" s="91">
        <f>IF(AJ841="direct-wa",0,O841*Q841)</f>
        <v>6838.8703779999996</v>
      </c>
      <c r="AF841" s="92">
        <f>AD841+AE841</f>
        <v>6838.8703779999996</v>
      </c>
      <c r="AG841" s="90">
        <f>IF(LEFT(AJ841,9)="direct-or",O841,0)</f>
        <v>0</v>
      </c>
      <c r="AH841" s="91">
        <f>AB841-AE841</f>
        <v>60672.189621999998</v>
      </c>
      <c r="AI841" s="91">
        <f>AG841+AH841</f>
        <v>60672.189621999998</v>
      </c>
      <c r="AJ841" s="7" t="s">
        <v>52</v>
      </c>
    </row>
    <row r="842" spans="1:36" outlineLevel="2" x14ac:dyDescent="0.25">
      <c r="A842" s="102"/>
      <c r="B842" s="108"/>
      <c r="C842" s="108"/>
      <c r="D842" s="108"/>
      <c r="E842" s="101"/>
      <c r="F842" s="101"/>
      <c r="G842" s="101"/>
      <c r="H842" s="101"/>
      <c r="I842" s="101"/>
      <c r="J842" s="101"/>
      <c r="K842" s="101"/>
      <c r="L842" s="101"/>
      <c r="M842" s="101"/>
      <c r="N842" s="108"/>
      <c r="O842" s="108"/>
      <c r="P842" s="129"/>
      <c r="Q842" s="130"/>
      <c r="R842" s="111">
        <f t="shared" ref="R842:Z842" si="891">SUBTOTAL(9,R839:R841)</f>
        <v>0</v>
      </c>
      <c r="S842" s="112">
        <f t="shared" si="891"/>
        <v>54759.039999999994</v>
      </c>
      <c r="T842" s="113">
        <f t="shared" si="891"/>
        <v>54759.039999999994</v>
      </c>
      <c r="U842" s="111">
        <f t="shared" si="891"/>
        <v>0</v>
      </c>
      <c r="V842" s="112">
        <f t="shared" si="891"/>
        <v>5547.0907520000001</v>
      </c>
      <c r="W842" s="113">
        <f t="shared" si="891"/>
        <v>5547.0907520000001</v>
      </c>
      <c r="X842" s="111">
        <f t="shared" si="891"/>
        <v>0</v>
      </c>
      <c r="Y842" s="112">
        <f t="shared" si="891"/>
        <v>49211.949247999997</v>
      </c>
      <c r="Z842" s="113">
        <f t="shared" si="891"/>
        <v>49211.949247999997</v>
      </c>
      <c r="AA842" s="111"/>
      <c r="AB842" s="112"/>
      <c r="AC842" s="113"/>
      <c r="AD842" s="111"/>
      <c r="AE842" s="112"/>
      <c r="AF842" s="113"/>
      <c r="AG842" s="111"/>
      <c r="AH842" s="112"/>
      <c r="AI842" s="112"/>
      <c r="AJ842" s="118" t="s">
        <v>268</v>
      </c>
    </row>
    <row r="843" spans="1:36" outlineLevel="3" x14ac:dyDescent="0.25">
      <c r="A843" s="102" t="s">
        <v>156</v>
      </c>
      <c r="B843" s="10">
        <v>404.58</v>
      </c>
      <c r="C843" s="10">
        <v>642.42999999999995</v>
      </c>
      <c r="D843" s="10">
        <v>1237.96</v>
      </c>
      <c r="N843" s="10">
        <f>D843</f>
        <v>1237.96</v>
      </c>
      <c r="O843" s="10">
        <f>SUM(B843:M843)</f>
        <v>2284.9700000000003</v>
      </c>
      <c r="P843" s="129"/>
      <c r="Q843" s="130">
        <v>1</v>
      </c>
      <c r="R843" s="90">
        <f>IF(LEFT(AJ843,6)="Direct",N843,0)</f>
        <v>1237.96</v>
      </c>
      <c r="S843" s="91">
        <f>N843-R843</f>
        <v>0</v>
      </c>
      <c r="T843" s="92">
        <f>R843+S843</f>
        <v>1237.96</v>
      </c>
      <c r="U843" s="90">
        <f>IF(LEFT(AJ843,9)="direct-wa", N843,0)</f>
        <v>1237.96</v>
      </c>
      <c r="V843" s="91">
        <f>IF(AJ843="direct-wa",0,N843*Q843)</f>
        <v>0</v>
      </c>
      <c r="W843" s="92">
        <f>U843+V843</f>
        <v>1237.96</v>
      </c>
      <c r="X843" s="90">
        <f>IF(LEFT(AJ843,9)="direct-or",N843,0)</f>
        <v>0</v>
      </c>
      <c r="Y843" s="91">
        <f>S843-V843</f>
        <v>0</v>
      </c>
      <c r="Z843" s="92">
        <f>X843+Y843</f>
        <v>0</v>
      </c>
      <c r="AA843" s="90">
        <f>IF(LEFT(AJ843,6)="Direct",O843,0)</f>
        <v>2284.9700000000003</v>
      </c>
      <c r="AB843" s="91">
        <f>O843-AA843</f>
        <v>0</v>
      </c>
      <c r="AC843" s="92">
        <f>AA843+AB843</f>
        <v>2284.9700000000003</v>
      </c>
      <c r="AD843" s="90">
        <f>IF(LEFT(AJ843,9)="direct-wa", O843,0)</f>
        <v>2284.9700000000003</v>
      </c>
      <c r="AE843" s="91">
        <f>IF(AJ843="direct-wa",0,O843*Q843)</f>
        <v>0</v>
      </c>
      <c r="AF843" s="92">
        <f>AD843+AE843</f>
        <v>2284.9700000000003</v>
      </c>
      <c r="AG843" s="90">
        <f>IF(LEFT(AJ843,9)="direct-or",O843,0)</f>
        <v>0</v>
      </c>
      <c r="AH843" s="91">
        <f>AB843-AE843</f>
        <v>0</v>
      </c>
      <c r="AI843" s="91">
        <f>AG843+AH843</f>
        <v>0</v>
      </c>
      <c r="AJ843" s="7" t="s">
        <v>65</v>
      </c>
    </row>
    <row r="844" spans="1:36" outlineLevel="2" x14ac:dyDescent="0.25">
      <c r="A844" s="102"/>
      <c r="B844" s="108"/>
      <c r="C844" s="108"/>
      <c r="D844" s="108"/>
      <c r="E844" s="101"/>
      <c r="F844" s="101"/>
      <c r="G844" s="101"/>
      <c r="H844" s="101"/>
      <c r="I844" s="101"/>
      <c r="J844" s="101"/>
      <c r="K844" s="101"/>
      <c r="L844" s="101"/>
      <c r="M844" s="101"/>
      <c r="N844" s="108"/>
      <c r="O844" s="108"/>
      <c r="P844" s="129"/>
      <c r="Q844" s="130"/>
      <c r="R844" s="111">
        <f t="shared" ref="R844:Z844" si="892">SUBTOTAL(9,R843:R843)</f>
        <v>1237.96</v>
      </c>
      <c r="S844" s="112">
        <f t="shared" si="892"/>
        <v>0</v>
      </c>
      <c r="T844" s="113">
        <f t="shared" si="892"/>
        <v>1237.96</v>
      </c>
      <c r="U844" s="111">
        <f t="shared" si="892"/>
        <v>1237.96</v>
      </c>
      <c r="V844" s="112">
        <f t="shared" si="892"/>
        <v>0</v>
      </c>
      <c r="W844" s="113">
        <f t="shared" si="892"/>
        <v>1237.96</v>
      </c>
      <c r="X844" s="111">
        <f t="shared" si="892"/>
        <v>0</v>
      </c>
      <c r="Y844" s="112">
        <f t="shared" si="892"/>
        <v>0</v>
      </c>
      <c r="Z844" s="113">
        <f t="shared" si="892"/>
        <v>0</v>
      </c>
      <c r="AA844" s="111"/>
      <c r="AB844" s="112"/>
      <c r="AC844" s="113"/>
      <c r="AD844" s="111"/>
      <c r="AE844" s="112"/>
      <c r="AF844" s="113"/>
      <c r="AG844" s="111"/>
      <c r="AH844" s="112"/>
      <c r="AI844" s="112"/>
      <c r="AJ844" s="118" t="s">
        <v>279</v>
      </c>
    </row>
    <row r="845" spans="1:36" outlineLevel="1" x14ac:dyDescent="0.25">
      <c r="A845" s="128" t="s">
        <v>155</v>
      </c>
      <c r="B845" s="132"/>
      <c r="C845" s="132"/>
      <c r="D845" s="132"/>
      <c r="E845" s="120"/>
      <c r="F845" s="120"/>
      <c r="G845" s="120"/>
      <c r="H845" s="120"/>
      <c r="I845" s="120"/>
      <c r="J845" s="120"/>
      <c r="K845" s="120"/>
      <c r="L845" s="120"/>
      <c r="M845" s="120"/>
      <c r="N845" s="132"/>
      <c r="O845" s="132"/>
      <c r="P845" s="133"/>
      <c r="Q845" s="134"/>
      <c r="R845" s="138">
        <f t="shared" ref="R845:Z845" si="893">SUBTOTAL(9,R839:R843)</f>
        <v>1237.96</v>
      </c>
      <c r="S845" s="132">
        <f t="shared" si="893"/>
        <v>54759.039999999994</v>
      </c>
      <c r="T845" s="139">
        <f t="shared" si="893"/>
        <v>55996.999999999993</v>
      </c>
      <c r="U845" s="138">
        <f t="shared" si="893"/>
        <v>1237.96</v>
      </c>
      <c r="V845" s="132">
        <f t="shared" si="893"/>
        <v>5547.0907520000001</v>
      </c>
      <c r="W845" s="139">
        <f t="shared" si="893"/>
        <v>6785.0507520000001</v>
      </c>
      <c r="X845" s="138">
        <f t="shared" si="893"/>
        <v>0</v>
      </c>
      <c r="Y845" s="132">
        <f t="shared" si="893"/>
        <v>49211.949247999997</v>
      </c>
      <c r="Z845" s="139">
        <f t="shared" si="893"/>
        <v>49211.949247999997</v>
      </c>
      <c r="AA845" s="138"/>
      <c r="AB845" s="132"/>
      <c r="AC845" s="139"/>
      <c r="AD845" s="138"/>
      <c r="AE845" s="132"/>
      <c r="AF845" s="139"/>
      <c r="AG845" s="138"/>
      <c r="AH845" s="132"/>
      <c r="AI845" s="132"/>
      <c r="AJ845" s="127"/>
    </row>
    <row r="846" spans="1:36" outlineLevel="3" x14ac:dyDescent="0.25">
      <c r="A846" s="102" t="s">
        <v>158</v>
      </c>
      <c r="B846" s="10">
        <v>79.11</v>
      </c>
      <c r="C846" s="10">
        <v>106.34</v>
      </c>
      <c r="D846" s="10">
        <v>137.86000000000001</v>
      </c>
      <c r="N846" s="10">
        <f t="shared" ref="N846:N868" si="894">D846</f>
        <v>137.86000000000001</v>
      </c>
      <c r="O846" s="10">
        <f t="shared" ref="O846:O868" si="895">SUM(B846:M846)</f>
        <v>323.31</v>
      </c>
      <c r="P846" s="129"/>
      <c r="Q846" s="130">
        <v>9.9400000000000002E-2</v>
      </c>
      <c r="R846" s="90">
        <f t="shared" ref="R846:R868" si="896">IF(LEFT(AJ846,6)="Direct",N846,0)</f>
        <v>0</v>
      </c>
      <c r="S846" s="91">
        <f t="shared" ref="S846:S868" si="897">N846-R846</f>
        <v>137.86000000000001</v>
      </c>
      <c r="T846" s="92">
        <f t="shared" ref="T846:T868" si="898">R846+S846</f>
        <v>137.86000000000001</v>
      </c>
      <c r="U846" s="90">
        <f t="shared" ref="U846:U868" si="899">IF(LEFT(AJ846,9)="direct-wa", N846,0)</f>
        <v>0</v>
      </c>
      <c r="V846" s="91">
        <f t="shared" ref="V846:V868" si="900">IF(AJ846="direct-wa",0,N846*Q846)</f>
        <v>13.703284000000002</v>
      </c>
      <c r="W846" s="92">
        <f t="shared" ref="W846:W868" si="901">U846+V846</f>
        <v>13.703284000000002</v>
      </c>
      <c r="X846" s="90">
        <f t="shared" ref="X846:X868" si="902">IF(LEFT(AJ846,9)="direct-or",N846,0)</f>
        <v>0</v>
      </c>
      <c r="Y846" s="91">
        <f t="shared" ref="Y846:Y868" si="903">S846-V846</f>
        <v>124.15671600000002</v>
      </c>
      <c r="Z846" s="92">
        <f t="shared" ref="Z846:Z868" si="904">X846+Y846</f>
        <v>124.15671600000002</v>
      </c>
      <c r="AA846" s="90">
        <f t="shared" ref="AA846:AA868" si="905">IF(LEFT(AJ846,6)="Direct",O846,0)</f>
        <v>0</v>
      </c>
      <c r="AB846" s="91">
        <f t="shared" ref="AB846:AB868" si="906">O846-AA846</f>
        <v>323.31</v>
      </c>
      <c r="AC846" s="92">
        <f t="shared" ref="AC846:AC868" si="907">AA846+AB846</f>
        <v>323.31</v>
      </c>
      <c r="AD846" s="90">
        <f t="shared" ref="AD846:AD868" si="908">IF(LEFT(AJ846,9)="direct-wa", O846,0)</f>
        <v>0</v>
      </c>
      <c r="AE846" s="91">
        <f t="shared" ref="AE846:AE868" si="909">IF(AJ846="direct-wa",0,O846*Q846)</f>
        <v>32.137014000000001</v>
      </c>
      <c r="AF846" s="92">
        <f t="shared" ref="AF846:AF868" si="910">AD846+AE846</f>
        <v>32.137014000000001</v>
      </c>
      <c r="AG846" s="90">
        <f t="shared" ref="AG846:AG868" si="911">IF(LEFT(AJ846,9)="direct-or",O846,0)</f>
        <v>0</v>
      </c>
      <c r="AH846" s="91">
        <f t="shared" ref="AH846:AH868" si="912">AB846-AE846</f>
        <v>291.17298599999998</v>
      </c>
      <c r="AI846" s="91">
        <f t="shared" ref="AI846:AI868" si="913">AG846+AH846</f>
        <v>291.17298599999998</v>
      </c>
      <c r="AJ846" s="7" t="s">
        <v>57</v>
      </c>
    </row>
    <row r="847" spans="1:36" outlineLevel="3" x14ac:dyDescent="0.25">
      <c r="A847" s="102" t="s">
        <v>158</v>
      </c>
      <c r="B847" s="10">
        <v>24420.02</v>
      </c>
      <c r="C847" s="10">
        <v>24411.48</v>
      </c>
      <c r="D847" s="10">
        <v>25189.9</v>
      </c>
      <c r="N847" s="10">
        <f t="shared" si="894"/>
        <v>25189.9</v>
      </c>
      <c r="O847" s="10">
        <f t="shared" si="895"/>
        <v>74021.399999999994</v>
      </c>
      <c r="P847" s="129"/>
      <c r="Q847" s="130">
        <v>9.9400000000000002E-2</v>
      </c>
      <c r="R847" s="90">
        <f t="shared" si="896"/>
        <v>0</v>
      </c>
      <c r="S847" s="91">
        <f t="shared" si="897"/>
        <v>25189.9</v>
      </c>
      <c r="T847" s="92">
        <f t="shared" si="898"/>
        <v>25189.9</v>
      </c>
      <c r="U847" s="90">
        <f t="shared" si="899"/>
        <v>0</v>
      </c>
      <c r="V847" s="91">
        <f t="shared" si="900"/>
        <v>2503.8760600000001</v>
      </c>
      <c r="W847" s="92">
        <f t="shared" si="901"/>
        <v>2503.8760600000001</v>
      </c>
      <c r="X847" s="90">
        <f t="shared" si="902"/>
        <v>0</v>
      </c>
      <c r="Y847" s="91">
        <f t="shared" si="903"/>
        <v>22686.023940000003</v>
      </c>
      <c r="Z847" s="92">
        <f t="shared" si="904"/>
        <v>22686.023940000003</v>
      </c>
      <c r="AA847" s="90">
        <f t="shared" si="905"/>
        <v>0</v>
      </c>
      <c r="AB847" s="91">
        <f t="shared" si="906"/>
        <v>74021.399999999994</v>
      </c>
      <c r="AC847" s="92">
        <f t="shared" si="907"/>
        <v>74021.399999999994</v>
      </c>
      <c r="AD847" s="90">
        <f t="shared" si="908"/>
        <v>0</v>
      </c>
      <c r="AE847" s="91">
        <f t="shared" si="909"/>
        <v>7357.7271599999995</v>
      </c>
      <c r="AF847" s="92">
        <f t="shared" si="910"/>
        <v>7357.7271599999995</v>
      </c>
      <c r="AG847" s="90">
        <f t="shared" si="911"/>
        <v>0</v>
      </c>
      <c r="AH847" s="91">
        <f t="shared" si="912"/>
        <v>66663.672839999999</v>
      </c>
      <c r="AI847" s="91">
        <f t="shared" si="913"/>
        <v>66663.672839999999</v>
      </c>
      <c r="AJ847" s="7" t="s">
        <v>57</v>
      </c>
    </row>
    <row r="848" spans="1:36" outlineLevel="3" x14ac:dyDescent="0.25">
      <c r="A848" s="102" t="s">
        <v>158</v>
      </c>
      <c r="B848" s="10">
        <v>26422.43</v>
      </c>
      <c r="C848" s="10">
        <v>26425.52</v>
      </c>
      <c r="D848" s="10">
        <v>28178.83</v>
      </c>
      <c r="N848" s="10">
        <f t="shared" si="894"/>
        <v>28178.83</v>
      </c>
      <c r="O848" s="10">
        <f t="shared" si="895"/>
        <v>81026.78</v>
      </c>
      <c r="P848" s="129"/>
      <c r="Q848" s="130">
        <v>9.9400000000000002E-2</v>
      </c>
      <c r="R848" s="90">
        <f t="shared" si="896"/>
        <v>0</v>
      </c>
      <c r="S848" s="91">
        <f t="shared" si="897"/>
        <v>28178.83</v>
      </c>
      <c r="T848" s="92">
        <f t="shared" si="898"/>
        <v>28178.83</v>
      </c>
      <c r="U848" s="90">
        <f t="shared" si="899"/>
        <v>0</v>
      </c>
      <c r="V848" s="91">
        <f t="shared" si="900"/>
        <v>2800.9757020000002</v>
      </c>
      <c r="W848" s="92">
        <f t="shared" si="901"/>
        <v>2800.9757020000002</v>
      </c>
      <c r="X848" s="90">
        <f t="shared" si="902"/>
        <v>0</v>
      </c>
      <c r="Y848" s="91">
        <f t="shared" si="903"/>
        <v>25377.854298000002</v>
      </c>
      <c r="Z848" s="92">
        <f t="shared" si="904"/>
        <v>25377.854298000002</v>
      </c>
      <c r="AA848" s="90">
        <f t="shared" si="905"/>
        <v>0</v>
      </c>
      <c r="AB848" s="91">
        <f t="shared" si="906"/>
        <v>81026.78</v>
      </c>
      <c r="AC848" s="92">
        <f t="shared" si="907"/>
        <v>81026.78</v>
      </c>
      <c r="AD848" s="90">
        <f t="shared" si="908"/>
        <v>0</v>
      </c>
      <c r="AE848" s="91">
        <f t="shared" si="909"/>
        <v>8054.0619319999996</v>
      </c>
      <c r="AF848" s="92">
        <f t="shared" si="910"/>
        <v>8054.0619319999996</v>
      </c>
      <c r="AG848" s="90">
        <f t="shared" si="911"/>
        <v>0</v>
      </c>
      <c r="AH848" s="91">
        <f t="shared" si="912"/>
        <v>72972.718068000002</v>
      </c>
      <c r="AI848" s="91">
        <f t="shared" si="913"/>
        <v>72972.718068000002</v>
      </c>
      <c r="AJ848" s="7" t="s">
        <v>57</v>
      </c>
    </row>
    <row r="849" spans="1:36" outlineLevel="3" x14ac:dyDescent="0.25">
      <c r="A849" s="102" t="s">
        <v>158</v>
      </c>
      <c r="C849" s="10">
        <v>147.61000000000001</v>
      </c>
      <c r="N849" s="10">
        <f t="shared" si="894"/>
        <v>0</v>
      </c>
      <c r="O849" s="10">
        <f t="shared" si="895"/>
        <v>147.61000000000001</v>
      </c>
      <c r="P849" s="129"/>
      <c r="Q849" s="130">
        <v>9.9400000000000002E-2</v>
      </c>
      <c r="R849" s="90">
        <f t="shared" si="896"/>
        <v>0</v>
      </c>
      <c r="S849" s="91">
        <f t="shared" si="897"/>
        <v>0</v>
      </c>
      <c r="T849" s="92">
        <f t="shared" si="898"/>
        <v>0</v>
      </c>
      <c r="U849" s="90">
        <f t="shared" si="899"/>
        <v>0</v>
      </c>
      <c r="V849" s="91">
        <f t="shared" si="900"/>
        <v>0</v>
      </c>
      <c r="W849" s="92">
        <f t="shared" si="901"/>
        <v>0</v>
      </c>
      <c r="X849" s="90">
        <f t="shared" si="902"/>
        <v>0</v>
      </c>
      <c r="Y849" s="91">
        <f t="shared" si="903"/>
        <v>0</v>
      </c>
      <c r="Z849" s="92">
        <f t="shared" si="904"/>
        <v>0</v>
      </c>
      <c r="AA849" s="90">
        <f t="shared" si="905"/>
        <v>0</v>
      </c>
      <c r="AB849" s="91">
        <f t="shared" si="906"/>
        <v>147.61000000000001</v>
      </c>
      <c r="AC849" s="92">
        <f t="shared" si="907"/>
        <v>147.61000000000001</v>
      </c>
      <c r="AD849" s="90">
        <f t="shared" si="908"/>
        <v>0</v>
      </c>
      <c r="AE849" s="91">
        <f t="shared" si="909"/>
        <v>14.672434000000001</v>
      </c>
      <c r="AF849" s="92">
        <f t="shared" si="910"/>
        <v>14.672434000000001</v>
      </c>
      <c r="AG849" s="90">
        <f t="shared" si="911"/>
        <v>0</v>
      </c>
      <c r="AH849" s="91">
        <f t="shared" si="912"/>
        <v>132.937566</v>
      </c>
      <c r="AI849" s="91">
        <f t="shared" si="913"/>
        <v>132.937566</v>
      </c>
      <c r="AJ849" s="7" t="s">
        <v>57</v>
      </c>
    </row>
    <row r="850" spans="1:36" outlineLevel="3" x14ac:dyDescent="0.25">
      <c r="A850" s="102" t="s">
        <v>158</v>
      </c>
      <c r="D850" s="10">
        <v>105.93</v>
      </c>
      <c r="N850" s="10">
        <f t="shared" si="894"/>
        <v>105.93</v>
      </c>
      <c r="O850" s="10">
        <f t="shared" si="895"/>
        <v>105.93</v>
      </c>
      <c r="P850" s="129"/>
      <c r="Q850" s="130">
        <v>9.9400000000000002E-2</v>
      </c>
      <c r="R850" s="90">
        <f t="shared" si="896"/>
        <v>0</v>
      </c>
      <c r="S850" s="91">
        <f t="shared" si="897"/>
        <v>105.93</v>
      </c>
      <c r="T850" s="92">
        <f t="shared" si="898"/>
        <v>105.93</v>
      </c>
      <c r="U850" s="90">
        <f t="shared" si="899"/>
        <v>0</v>
      </c>
      <c r="V850" s="91">
        <f t="shared" si="900"/>
        <v>10.529442000000001</v>
      </c>
      <c r="W850" s="92">
        <f t="shared" si="901"/>
        <v>10.529442000000001</v>
      </c>
      <c r="X850" s="90">
        <f t="shared" si="902"/>
        <v>0</v>
      </c>
      <c r="Y850" s="91">
        <f t="shared" si="903"/>
        <v>95.400558000000004</v>
      </c>
      <c r="Z850" s="92">
        <f t="shared" si="904"/>
        <v>95.400558000000004</v>
      </c>
      <c r="AA850" s="90">
        <f t="shared" si="905"/>
        <v>0</v>
      </c>
      <c r="AB850" s="91">
        <f t="shared" si="906"/>
        <v>105.93</v>
      </c>
      <c r="AC850" s="92">
        <f t="shared" si="907"/>
        <v>105.93</v>
      </c>
      <c r="AD850" s="90">
        <f t="shared" si="908"/>
        <v>0</v>
      </c>
      <c r="AE850" s="91">
        <f t="shared" si="909"/>
        <v>10.529442000000001</v>
      </c>
      <c r="AF850" s="92">
        <f t="shared" si="910"/>
        <v>10.529442000000001</v>
      </c>
      <c r="AG850" s="90">
        <f t="shared" si="911"/>
        <v>0</v>
      </c>
      <c r="AH850" s="91">
        <f t="shared" si="912"/>
        <v>95.400558000000004</v>
      </c>
      <c r="AI850" s="91">
        <f t="shared" si="913"/>
        <v>95.400558000000004</v>
      </c>
      <c r="AJ850" s="7" t="s">
        <v>57</v>
      </c>
    </row>
    <row r="851" spans="1:36" outlineLevel="3" x14ac:dyDescent="0.25">
      <c r="A851" s="102" t="s">
        <v>158</v>
      </c>
      <c r="B851" s="10">
        <v>189226.89</v>
      </c>
      <c r="C851" s="10">
        <v>134267.12</v>
      </c>
      <c r="D851" s="10">
        <v>164997.87</v>
      </c>
      <c r="N851" s="10">
        <f t="shared" si="894"/>
        <v>164997.87</v>
      </c>
      <c r="O851" s="10">
        <f t="shared" si="895"/>
        <v>488491.88</v>
      </c>
      <c r="P851" s="129"/>
      <c r="Q851" s="130">
        <v>9.9400000000000002E-2</v>
      </c>
      <c r="R851" s="90">
        <f t="shared" si="896"/>
        <v>0</v>
      </c>
      <c r="S851" s="91">
        <f t="shared" si="897"/>
        <v>164997.87</v>
      </c>
      <c r="T851" s="92">
        <f t="shared" si="898"/>
        <v>164997.87</v>
      </c>
      <c r="U851" s="90">
        <f t="shared" si="899"/>
        <v>0</v>
      </c>
      <c r="V851" s="91">
        <f t="shared" si="900"/>
        <v>16400.788278</v>
      </c>
      <c r="W851" s="92">
        <f t="shared" si="901"/>
        <v>16400.788278</v>
      </c>
      <c r="X851" s="90">
        <f t="shared" si="902"/>
        <v>0</v>
      </c>
      <c r="Y851" s="91">
        <f t="shared" si="903"/>
        <v>148597.081722</v>
      </c>
      <c r="Z851" s="92">
        <f t="shared" si="904"/>
        <v>148597.081722</v>
      </c>
      <c r="AA851" s="90">
        <f t="shared" si="905"/>
        <v>0</v>
      </c>
      <c r="AB851" s="91">
        <f t="shared" si="906"/>
        <v>488491.88</v>
      </c>
      <c r="AC851" s="92">
        <f t="shared" si="907"/>
        <v>488491.88</v>
      </c>
      <c r="AD851" s="90">
        <f t="shared" si="908"/>
        <v>0</v>
      </c>
      <c r="AE851" s="91">
        <f t="shared" si="909"/>
        <v>48556.092872000001</v>
      </c>
      <c r="AF851" s="92">
        <f t="shared" si="910"/>
        <v>48556.092872000001</v>
      </c>
      <c r="AG851" s="90">
        <f t="shared" si="911"/>
        <v>0</v>
      </c>
      <c r="AH851" s="91">
        <f t="shared" si="912"/>
        <v>439935.787128</v>
      </c>
      <c r="AI851" s="91">
        <f t="shared" si="913"/>
        <v>439935.787128</v>
      </c>
      <c r="AJ851" s="7" t="s">
        <v>57</v>
      </c>
    </row>
    <row r="852" spans="1:36" outlineLevel="3" x14ac:dyDescent="0.25">
      <c r="A852" s="102" t="s">
        <v>158</v>
      </c>
      <c r="C852" s="10">
        <v>24</v>
      </c>
      <c r="N852" s="10">
        <f t="shared" si="894"/>
        <v>0</v>
      </c>
      <c r="O852" s="10">
        <f t="shared" si="895"/>
        <v>24</v>
      </c>
      <c r="P852" s="129"/>
      <c r="Q852" s="130">
        <v>9.9400000000000002E-2</v>
      </c>
      <c r="R852" s="90">
        <f t="shared" si="896"/>
        <v>0</v>
      </c>
      <c r="S852" s="91">
        <f t="shared" si="897"/>
        <v>0</v>
      </c>
      <c r="T852" s="92">
        <f t="shared" si="898"/>
        <v>0</v>
      </c>
      <c r="U852" s="90">
        <f t="shared" si="899"/>
        <v>0</v>
      </c>
      <c r="V852" s="91">
        <f t="shared" si="900"/>
        <v>0</v>
      </c>
      <c r="W852" s="92">
        <f t="shared" si="901"/>
        <v>0</v>
      </c>
      <c r="X852" s="90">
        <f t="shared" si="902"/>
        <v>0</v>
      </c>
      <c r="Y852" s="91">
        <f t="shared" si="903"/>
        <v>0</v>
      </c>
      <c r="Z852" s="92">
        <f t="shared" si="904"/>
        <v>0</v>
      </c>
      <c r="AA852" s="90">
        <f t="shared" si="905"/>
        <v>0</v>
      </c>
      <c r="AB852" s="91">
        <f t="shared" si="906"/>
        <v>24</v>
      </c>
      <c r="AC852" s="92">
        <f t="shared" si="907"/>
        <v>24</v>
      </c>
      <c r="AD852" s="90">
        <f t="shared" si="908"/>
        <v>0</v>
      </c>
      <c r="AE852" s="91">
        <f t="shared" si="909"/>
        <v>2.3856000000000002</v>
      </c>
      <c r="AF852" s="92">
        <f t="shared" si="910"/>
        <v>2.3856000000000002</v>
      </c>
      <c r="AG852" s="90">
        <f t="shared" si="911"/>
        <v>0</v>
      </c>
      <c r="AH852" s="91">
        <f t="shared" si="912"/>
        <v>21.6144</v>
      </c>
      <c r="AI852" s="91">
        <f t="shared" si="913"/>
        <v>21.6144</v>
      </c>
      <c r="AJ852" s="7" t="s">
        <v>57</v>
      </c>
    </row>
    <row r="853" spans="1:36" outlineLevel="3" x14ac:dyDescent="0.25">
      <c r="A853" s="102" t="s">
        <v>158</v>
      </c>
      <c r="B853" s="10">
        <v>11270.47</v>
      </c>
      <c r="C853" s="10">
        <v>11553.72</v>
      </c>
      <c r="D853" s="10">
        <v>11818.08</v>
      </c>
      <c r="N853" s="10">
        <f t="shared" si="894"/>
        <v>11818.08</v>
      </c>
      <c r="O853" s="10">
        <f t="shared" si="895"/>
        <v>34642.269999999997</v>
      </c>
      <c r="P853" s="129"/>
      <c r="Q853" s="130">
        <v>9.9400000000000002E-2</v>
      </c>
      <c r="R853" s="90">
        <f t="shared" si="896"/>
        <v>0</v>
      </c>
      <c r="S853" s="91">
        <f t="shared" si="897"/>
        <v>11818.08</v>
      </c>
      <c r="T853" s="92">
        <f t="shared" si="898"/>
        <v>11818.08</v>
      </c>
      <c r="U853" s="90">
        <f t="shared" si="899"/>
        <v>0</v>
      </c>
      <c r="V853" s="91">
        <f t="shared" si="900"/>
        <v>1174.7171519999999</v>
      </c>
      <c r="W853" s="92">
        <f t="shared" si="901"/>
        <v>1174.7171519999999</v>
      </c>
      <c r="X853" s="90">
        <f t="shared" si="902"/>
        <v>0</v>
      </c>
      <c r="Y853" s="91">
        <f t="shared" si="903"/>
        <v>10643.362848000001</v>
      </c>
      <c r="Z853" s="92">
        <f t="shared" si="904"/>
        <v>10643.362848000001</v>
      </c>
      <c r="AA853" s="90">
        <f t="shared" si="905"/>
        <v>0</v>
      </c>
      <c r="AB853" s="91">
        <f t="shared" si="906"/>
        <v>34642.269999999997</v>
      </c>
      <c r="AC853" s="92">
        <f t="shared" si="907"/>
        <v>34642.269999999997</v>
      </c>
      <c r="AD853" s="90">
        <f t="shared" si="908"/>
        <v>0</v>
      </c>
      <c r="AE853" s="91">
        <f t="shared" si="909"/>
        <v>3443.4416379999998</v>
      </c>
      <c r="AF853" s="92">
        <f t="shared" si="910"/>
        <v>3443.4416379999998</v>
      </c>
      <c r="AG853" s="90">
        <f t="shared" si="911"/>
        <v>0</v>
      </c>
      <c r="AH853" s="91">
        <f t="shared" si="912"/>
        <v>31198.828361999997</v>
      </c>
      <c r="AI853" s="91">
        <f t="shared" si="913"/>
        <v>31198.828361999997</v>
      </c>
      <c r="AJ853" s="7" t="s">
        <v>57</v>
      </c>
    </row>
    <row r="854" spans="1:36" outlineLevel="3" x14ac:dyDescent="0.25">
      <c r="A854" s="102" t="s">
        <v>158</v>
      </c>
      <c r="B854" s="10">
        <v>6168</v>
      </c>
      <c r="D854" s="10">
        <v>5349.9</v>
      </c>
      <c r="N854" s="10">
        <f t="shared" si="894"/>
        <v>5349.9</v>
      </c>
      <c r="O854" s="10">
        <f t="shared" si="895"/>
        <v>11517.9</v>
      </c>
      <c r="P854" s="129"/>
      <c r="Q854" s="130">
        <v>9.9400000000000002E-2</v>
      </c>
      <c r="R854" s="90">
        <f t="shared" si="896"/>
        <v>0</v>
      </c>
      <c r="S854" s="91">
        <f t="shared" si="897"/>
        <v>5349.9</v>
      </c>
      <c r="T854" s="92">
        <f t="shared" si="898"/>
        <v>5349.9</v>
      </c>
      <c r="U854" s="90">
        <f t="shared" si="899"/>
        <v>0</v>
      </c>
      <c r="V854" s="91">
        <f t="shared" si="900"/>
        <v>531.78005999999993</v>
      </c>
      <c r="W854" s="92">
        <f t="shared" si="901"/>
        <v>531.78005999999993</v>
      </c>
      <c r="X854" s="90">
        <f t="shared" si="902"/>
        <v>0</v>
      </c>
      <c r="Y854" s="91">
        <f t="shared" si="903"/>
        <v>4818.1199399999996</v>
      </c>
      <c r="Z854" s="92">
        <f t="shared" si="904"/>
        <v>4818.1199399999996</v>
      </c>
      <c r="AA854" s="90">
        <f t="shared" si="905"/>
        <v>0</v>
      </c>
      <c r="AB854" s="91">
        <f t="shared" si="906"/>
        <v>11517.9</v>
      </c>
      <c r="AC854" s="92">
        <f t="shared" si="907"/>
        <v>11517.9</v>
      </c>
      <c r="AD854" s="90">
        <f t="shared" si="908"/>
        <v>0</v>
      </c>
      <c r="AE854" s="91">
        <f t="shared" si="909"/>
        <v>1144.8792599999999</v>
      </c>
      <c r="AF854" s="92">
        <f t="shared" si="910"/>
        <v>1144.8792599999999</v>
      </c>
      <c r="AG854" s="90">
        <f t="shared" si="911"/>
        <v>0</v>
      </c>
      <c r="AH854" s="91">
        <f t="shared" si="912"/>
        <v>10373.02074</v>
      </c>
      <c r="AI854" s="91">
        <f t="shared" si="913"/>
        <v>10373.02074</v>
      </c>
      <c r="AJ854" s="7" t="s">
        <v>57</v>
      </c>
    </row>
    <row r="855" spans="1:36" outlineLevel="3" x14ac:dyDescent="0.25">
      <c r="A855" s="102" t="s">
        <v>158</v>
      </c>
      <c r="B855" s="10">
        <v>25709.96</v>
      </c>
      <c r="C855" s="10">
        <v>24409.18</v>
      </c>
      <c r="D855" s="10">
        <v>25836.45</v>
      </c>
      <c r="N855" s="10">
        <f t="shared" si="894"/>
        <v>25836.45</v>
      </c>
      <c r="O855" s="10">
        <f t="shared" si="895"/>
        <v>75955.59</v>
      </c>
      <c r="P855" s="129"/>
      <c r="Q855" s="130">
        <v>9.9400000000000002E-2</v>
      </c>
      <c r="R855" s="90">
        <f t="shared" si="896"/>
        <v>0</v>
      </c>
      <c r="S855" s="91">
        <f t="shared" si="897"/>
        <v>25836.45</v>
      </c>
      <c r="T855" s="92">
        <f t="shared" si="898"/>
        <v>25836.45</v>
      </c>
      <c r="U855" s="90">
        <f t="shared" si="899"/>
        <v>0</v>
      </c>
      <c r="V855" s="91">
        <f t="shared" si="900"/>
        <v>2568.1431299999999</v>
      </c>
      <c r="W855" s="92">
        <f t="shared" si="901"/>
        <v>2568.1431299999999</v>
      </c>
      <c r="X855" s="90">
        <f t="shared" si="902"/>
        <v>0</v>
      </c>
      <c r="Y855" s="91">
        <f t="shared" si="903"/>
        <v>23268.30687</v>
      </c>
      <c r="Z855" s="92">
        <f t="shared" si="904"/>
        <v>23268.30687</v>
      </c>
      <c r="AA855" s="90">
        <f t="shared" si="905"/>
        <v>0</v>
      </c>
      <c r="AB855" s="91">
        <f t="shared" si="906"/>
        <v>75955.59</v>
      </c>
      <c r="AC855" s="92">
        <f t="shared" si="907"/>
        <v>75955.59</v>
      </c>
      <c r="AD855" s="90">
        <f t="shared" si="908"/>
        <v>0</v>
      </c>
      <c r="AE855" s="91">
        <f t="shared" si="909"/>
        <v>7549.9856460000001</v>
      </c>
      <c r="AF855" s="92">
        <f t="shared" si="910"/>
        <v>7549.9856460000001</v>
      </c>
      <c r="AG855" s="90">
        <f t="shared" si="911"/>
        <v>0</v>
      </c>
      <c r="AH855" s="91">
        <f t="shared" si="912"/>
        <v>68405.604353999996</v>
      </c>
      <c r="AI855" s="91">
        <f t="shared" si="913"/>
        <v>68405.604353999996</v>
      </c>
      <c r="AJ855" s="7" t="s">
        <v>57</v>
      </c>
    </row>
    <row r="856" spans="1:36" outlineLevel="3" x14ac:dyDescent="0.25">
      <c r="A856" s="102" t="s">
        <v>158</v>
      </c>
      <c r="B856" s="10">
        <v>27.9</v>
      </c>
      <c r="N856" s="10">
        <f t="shared" si="894"/>
        <v>0</v>
      </c>
      <c r="O856" s="10">
        <f t="shared" si="895"/>
        <v>27.9</v>
      </c>
      <c r="P856" s="129"/>
      <c r="Q856" s="130">
        <v>9.9400000000000002E-2</v>
      </c>
      <c r="R856" s="90">
        <f t="shared" si="896"/>
        <v>0</v>
      </c>
      <c r="S856" s="91">
        <f t="shared" si="897"/>
        <v>0</v>
      </c>
      <c r="T856" s="92">
        <f t="shared" si="898"/>
        <v>0</v>
      </c>
      <c r="U856" s="90">
        <f t="shared" si="899"/>
        <v>0</v>
      </c>
      <c r="V856" s="91">
        <f t="shared" si="900"/>
        <v>0</v>
      </c>
      <c r="W856" s="92">
        <f t="shared" si="901"/>
        <v>0</v>
      </c>
      <c r="X856" s="90">
        <f t="shared" si="902"/>
        <v>0</v>
      </c>
      <c r="Y856" s="91">
        <f t="shared" si="903"/>
        <v>0</v>
      </c>
      <c r="Z856" s="92">
        <f t="shared" si="904"/>
        <v>0</v>
      </c>
      <c r="AA856" s="90">
        <f t="shared" si="905"/>
        <v>0</v>
      </c>
      <c r="AB856" s="91">
        <f t="shared" si="906"/>
        <v>27.9</v>
      </c>
      <c r="AC856" s="92">
        <f t="shared" si="907"/>
        <v>27.9</v>
      </c>
      <c r="AD856" s="90">
        <f t="shared" si="908"/>
        <v>0</v>
      </c>
      <c r="AE856" s="91">
        <f t="shared" si="909"/>
        <v>2.7732600000000001</v>
      </c>
      <c r="AF856" s="92">
        <f t="shared" si="910"/>
        <v>2.7732600000000001</v>
      </c>
      <c r="AG856" s="90">
        <f t="shared" si="911"/>
        <v>0</v>
      </c>
      <c r="AH856" s="91">
        <f t="shared" si="912"/>
        <v>25.126739999999998</v>
      </c>
      <c r="AI856" s="91">
        <f t="shared" si="913"/>
        <v>25.126739999999998</v>
      </c>
      <c r="AJ856" s="7" t="s">
        <v>57</v>
      </c>
    </row>
    <row r="857" spans="1:36" outlineLevel="3" x14ac:dyDescent="0.25">
      <c r="A857" s="102" t="s">
        <v>158</v>
      </c>
      <c r="B857" s="10">
        <v>6942.31</v>
      </c>
      <c r="C857" s="10">
        <v>5004.2299999999996</v>
      </c>
      <c r="D857" s="10">
        <v>4719.5600000000004</v>
      </c>
      <c r="N857" s="10">
        <f t="shared" si="894"/>
        <v>4719.5600000000004</v>
      </c>
      <c r="O857" s="10">
        <f t="shared" si="895"/>
        <v>16666.100000000002</v>
      </c>
      <c r="P857" s="129"/>
      <c r="Q857" s="130">
        <v>9.9400000000000002E-2</v>
      </c>
      <c r="R857" s="90">
        <f t="shared" si="896"/>
        <v>0</v>
      </c>
      <c r="S857" s="91">
        <f t="shared" si="897"/>
        <v>4719.5600000000004</v>
      </c>
      <c r="T857" s="92">
        <f t="shared" si="898"/>
        <v>4719.5600000000004</v>
      </c>
      <c r="U857" s="90">
        <f t="shared" si="899"/>
        <v>0</v>
      </c>
      <c r="V857" s="91">
        <f t="shared" si="900"/>
        <v>469.12426400000004</v>
      </c>
      <c r="W857" s="92">
        <f t="shared" si="901"/>
        <v>469.12426400000004</v>
      </c>
      <c r="X857" s="90">
        <f t="shared" si="902"/>
        <v>0</v>
      </c>
      <c r="Y857" s="91">
        <f t="shared" si="903"/>
        <v>4250.4357360000004</v>
      </c>
      <c r="Z857" s="92">
        <f t="shared" si="904"/>
        <v>4250.4357360000004</v>
      </c>
      <c r="AA857" s="90">
        <f t="shared" si="905"/>
        <v>0</v>
      </c>
      <c r="AB857" s="91">
        <f t="shared" si="906"/>
        <v>16666.100000000002</v>
      </c>
      <c r="AC857" s="92">
        <f t="shared" si="907"/>
        <v>16666.100000000002</v>
      </c>
      <c r="AD857" s="90">
        <f t="shared" si="908"/>
        <v>0</v>
      </c>
      <c r="AE857" s="91">
        <f t="shared" si="909"/>
        <v>1656.6103400000002</v>
      </c>
      <c r="AF857" s="92">
        <f t="shared" si="910"/>
        <v>1656.6103400000002</v>
      </c>
      <c r="AG857" s="90">
        <f t="shared" si="911"/>
        <v>0</v>
      </c>
      <c r="AH857" s="91">
        <f t="shared" si="912"/>
        <v>15009.489660000003</v>
      </c>
      <c r="AI857" s="91">
        <f t="shared" si="913"/>
        <v>15009.489660000003</v>
      </c>
      <c r="AJ857" s="7" t="s">
        <v>57</v>
      </c>
    </row>
    <row r="858" spans="1:36" outlineLevel="3" x14ac:dyDescent="0.25">
      <c r="A858" s="102" t="s">
        <v>158</v>
      </c>
      <c r="C858" s="10">
        <v>55.7</v>
      </c>
      <c r="D858" s="10">
        <v>55.7</v>
      </c>
      <c r="N858" s="10">
        <f t="shared" si="894"/>
        <v>55.7</v>
      </c>
      <c r="O858" s="10">
        <f t="shared" si="895"/>
        <v>111.4</v>
      </c>
      <c r="P858" s="129"/>
      <c r="Q858" s="130">
        <v>9.9400000000000002E-2</v>
      </c>
      <c r="R858" s="90">
        <f t="shared" si="896"/>
        <v>0</v>
      </c>
      <c r="S858" s="91">
        <f t="shared" si="897"/>
        <v>55.7</v>
      </c>
      <c r="T858" s="92">
        <f t="shared" si="898"/>
        <v>55.7</v>
      </c>
      <c r="U858" s="90">
        <f t="shared" si="899"/>
        <v>0</v>
      </c>
      <c r="V858" s="91">
        <f t="shared" si="900"/>
        <v>5.5365800000000007</v>
      </c>
      <c r="W858" s="92">
        <f t="shared" si="901"/>
        <v>5.5365800000000007</v>
      </c>
      <c r="X858" s="90">
        <f t="shared" si="902"/>
        <v>0</v>
      </c>
      <c r="Y858" s="91">
        <f t="shared" si="903"/>
        <v>50.163420000000002</v>
      </c>
      <c r="Z858" s="92">
        <f t="shared" si="904"/>
        <v>50.163420000000002</v>
      </c>
      <c r="AA858" s="90">
        <f t="shared" si="905"/>
        <v>0</v>
      </c>
      <c r="AB858" s="91">
        <f t="shared" si="906"/>
        <v>111.4</v>
      </c>
      <c r="AC858" s="92">
        <f t="shared" si="907"/>
        <v>111.4</v>
      </c>
      <c r="AD858" s="90">
        <f t="shared" si="908"/>
        <v>0</v>
      </c>
      <c r="AE858" s="91">
        <f t="shared" si="909"/>
        <v>11.073160000000001</v>
      </c>
      <c r="AF858" s="92">
        <f t="shared" si="910"/>
        <v>11.073160000000001</v>
      </c>
      <c r="AG858" s="90">
        <f t="shared" si="911"/>
        <v>0</v>
      </c>
      <c r="AH858" s="91">
        <f t="shared" si="912"/>
        <v>100.32684</v>
      </c>
      <c r="AI858" s="91">
        <f t="shared" si="913"/>
        <v>100.32684</v>
      </c>
      <c r="AJ858" s="7" t="s">
        <v>57</v>
      </c>
    </row>
    <row r="859" spans="1:36" outlineLevel="3" x14ac:dyDescent="0.25">
      <c r="A859" s="102" t="s">
        <v>158</v>
      </c>
      <c r="D859" s="10">
        <v>86.35</v>
      </c>
      <c r="N859" s="10">
        <f t="shared" si="894"/>
        <v>86.35</v>
      </c>
      <c r="O859" s="10">
        <f t="shared" si="895"/>
        <v>86.35</v>
      </c>
      <c r="P859" s="129"/>
      <c r="Q859" s="130">
        <v>9.9400000000000002E-2</v>
      </c>
      <c r="R859" s="90">
        <f t="shared" si="896"/>
        <v>0</v>
      </c>
      <c r="S859" s="91">
        <f t="shared" si="897"/>
        <v>86.35</v>
      </c>
      <c r="T859" s="92">
        <f t="shared" si="898"/>
        <v>86.35</v>
      </c>
      <c r="U859" s="90">
        <f t="shared" si="899"/>
        <v>0</v>
      </c>
      <c r="V859" s="91">
        <f t="shared" si="900"/>
        <v>8.5831900000000001</v>
      </c>
      <c r="W859" s="92">
        <f t="shared" si="901"/>
        <v>8.5831900000000001</v>
      </c>
      <c r="X859" s="90">
        <f t="shared" si="902"/>
        <v>0</v>
      </c>
      <c r="Y859" s="91">
        <f t="shared" si="903"/>
        <v>77.766809999999992</v>
      </c>
      <c r="Z859" s="92">
        <f t="shared" si="904"/>
        <v>77.766809999999992</v>
      </c>
      <c r="AA859" s="90">
        <f t="shared" si="905"/>
        <v>0</v>
      </c>
      <c r="AB859" s="91">
        <f t="shared" si="906"/>
        <v>86.35</v>
      </c>
      <c r="AC859" s="92">
        <f t="shared" si="907"/>
        <v>86.35</v>
      </c>
      <c r="AD859" s="90">
        <f t="shared" si="908"/>
        <v>0</v>
      </c>
      <c r="AE859" s="91">
        <f t="shared" si="909"/>
        <v>8.5831900000000001</v>
      </c>
      <c r="AF859" s="92">
        <f t="shared" si="910"/>
        <v>8.5831900000000001</v>
      </c>
      <c r="AG859" s="90">
        <f t="shared" si="911"/>
        <v>0</v>
      </c>
      <c r="AH859" s="91">
        <f t="shared" si="912"/>
        <v>77.766809999999992</v>
      </c>
      <c r="AI859" s="91">
        <f t="shared" si="913"/>
        <v>77.766809999999992</v>
      </c>
      <c r="AJ859" s="7" t="s">
        <v>57</v>
      </c>
    </row>
    <row r="860" spans="1:36" outlineLevel="3" x14ac:dyDescent="0.25">
      <c r="A860" s="102" t="s">
        <v>158</v>
      </c>
      <c r="B860" s="10">
        <v>819.84</v>
      </c>
      <c r="C860" s="10">
        <v>828.51</v>
      </c>
      <c r="D860" s="10">
        <v>1023.89</v>
      </c>
      <c r="N860" s="10">
        <f t="shared" si="894"/>
        <v>1023.89</v>
      </c>
      <c r="O860" s="10">
        <f t="shared" si="895"/>
        <v>2672.24</v>
      </c>
      <c r="P860" s="129"/>
      <c r="Q860" s="130">
        <v>9.9400000000000002E-2</v>
      </c>
      <c r="R860" s="90">
        <f t="shared" si="896"/>
        <v>0</v>
      </c>
      <c r="S860" s="91">
        <f t="shared" si="897"/>
        <v>1023.89</v>
      </c>
      <c r="T860" s="92">
        <f t="shared" si="898"/>
        <v>1023.89</v>
      </c>
      <c r="U860" s="90">
        <f t="shared" si="899"/>
        <v>0</v>
      </c>
      <c r="V860" s="91">
        <f t="shared" si="900"/>
        <v>101.774666</v>
      </c>
      <c r="W860" s="92">
        <f t="shared" si="901"/>
        <v>101.774666</v>
      </c>
      <c r="X860" s="90">
        <f t="shared" si="902"/>
        <v>0</v>
      </c>
      <c r="Y860" s="91">
        <f t="shared" si="903"/>
        <v>922.11533399999996</v>
      </c>
      <c r="Z860" s="92">
        <f t="shared" si="904"/>
        <v>922.11533399999996</v>
      </c>
      <c r="AA860" s="90">
        <f t="shared" si="905"/>
        <v>0</v>
      </c>
      <c r="AB860" s="91">
        <f t="shared" si="906"/>
        <v>2672.24</v>
      </c>
      <c r="AC860" s="92">
        <f t="shared" si="907"/>
        <v>2672.24</v>
      </c>
      <c r="AD860" s="90">
        <f t="shared" si="908"/>
        <v>0</v>
      </c>
      <c r="AE860" s="91">
        <f t="shared" si="909"/>
        <v>265.620656</v>
      </c>
      <c r="AF860" s="92">
        <f t="shared" si="910"/>
        <v>265.620656</v>
      </c>
      <c r="AG860" s="90">
        <f t="shared" si="911"/>
        <v>0</v>
      </c>
      <c r="AH860" s="91">
        <f t="shared" si="912"/>
        <v>2406.6193439999997</v>
      </c>
      <c r="AI860" s="91">
        <f t="shared" si="913"/>
        <v>2406.6193439999997</v>
      </c>
      <c r="AJ860" s="7" t="s">
        <v>57</v>
      </c>
    </row>
    <row r="861" spans="1:36" outlineLevel="3" x14ac:dyDescent="0.25">
      <c r="A861" s="102" t="s">
        <v>158</v>
      </c>
      <c r="B861" s="10">
        <v>278.47000000000003</v>
      </c>
      <c r="C861" s="10">
        <v>256.5</v>
      </c>
      <c r="D861" s="10">
        <v>492.95</v>
      </c>
      <c r="N861" s="10">
        <f t="shared" si="894"/>
        <v>492.95</v>
      </c>
      <c r="O861" s="10">
        <f t="shared" si="895"/>
        <v>1027.92</v>
      </c>
      <c r="P861" s="129"/>
      <c r="Q861" s="130">
        <v>9.9400000000000002E-2</v>
      </c>
      <c r="R861" s="90">
        <f t="shared" si="896"/>
        <v>0</v>
      </c>
      <c r="S861" s="91">
        <f t="shared" si="897"/>
        <v>492.95</v>
      </c>
      <c r="T861" s="92">
        <f t="shared" si="898"/>
        <v>492.95</v>
      </c>
      <c r="U861" s="90">
        <f t="shared" si="899"/>
        <v>0</v>
      </c>
      <c r="V861" s="91">
        <f t="shared" si="900"/>
        <v>48.999229999999997</v>
      </c>
      <c r="W861" s="92">
        <f t="shared" si="901"/>
        <v>48.999229999999997</v>
      </c>
      <c r="X861" s="90">
        <f t="shared" si="902"/>
        <v>0</v>
      </c>
      <c r="Y861" s="91">
        <f t="shared" si="903"/>
        <v>443.95076999999998</v>
      </c>
      <c r="Z861" s="92">
        <f t="shared" si="904"/>
        <v>443.95076999999998</v>
      </c>
      <c r="AA861" s="90">
        <f t="shared" si="905"/>
        <v>0</v>
      </c>
      <c r="AB861" s="91">
        <f t="shared" si="906"/>
        <v>1027.92</v>
      </c>
      <c r="AC861" s="92">
        <f t="shared" si="907"/>
        <v>1027.92</v>
      </c>
      <c r="AD861" s="90">
        <f t="shared" si="908"/>
        <v>0</v>
      </c>
      <c r="AE861" s="91">
        <f t="shared" si="909"/>
        <v>102.17524800000001</v>
      </c>
      <c r="AF861" s="92">
        <f t="shared" si="910"/>
        <v>102.17524800000001</v>
      </c>
      <c r="AG861" s="90">
        <f t="shared" si="911"/>
        <v>0</v>
      </c>
      <c r="AH861" s="91">
        <f t="shared" si="912"/>
        <v>925.74475200000006</v>
      </c>
      <c r="AI861" s="91">
        <f t="shared" si="913"/>
        <v>925.74475200000006</v>
      </c>
      <c r="AJ861" s="7" t="s">
        <v>57</v>
      </c>
    </row>
    <row r="862" spans="1:36" outlineLevel="3" x14ac:dyDescent="0.25">
      <c r="A862" s="102" t="s">
        <v>158</v>
      </c>
      <c r="B862" s="10">
        <v>9328.23</v>
      </c>
      <c r="C862" s="10">
        <v>9842.76</v>
      </c>
      <c r="D862" s="10">
        <v>5451.78</v>
      </c>
      <c r="N862" s="10">
        <f t="shared" si="894"/>
        <v>5451.78</v>
      </c>
      <c r="O862" s="10">
        <f t="shared" si="895"/>
        <v>24622.769999999997</v>
      </c>
      <c r="P862" s="129"/>
      <c r="Q862" s="130">
        <v>9.9400000000000002E-2</v>
      </c>
      <c r="R862" s="90">
        <f t="shared" si="896"/>
        <v>0</v>
      </c>
      <c r="S862" s="91">
        <f t="shared" si="897"/>
        <v>5451.78</v>
      </c>
      <c r="T862" s="92">
        <f t="shared" si="898"/>
        <v>5451.78</v>
      </c>
      <c r="U862" s="90">
        <f t="shared" si="899"/>
        <v>0</v>
      </c>
      <c r="V862" s="91">
        <f t="shared" si="900"/>
        <v>541.90693199999998</v>
      </c>
      <c r="W862" s="92">
        <f t="shared" si="901"/>
        <v>541.90693199999998</v>
      </c>
      <c r="X862" s="90">
        <f t="shared" si="902"/>
        <v>0</v>
      </c>
      <c r="Y862" s="91">
        <f t="shared" si="903"/>
        <v>4909.8730679999999</v>
      </c>
      <c r="Z862" s="92">
        <f t="shared" si="904"/>
        <v>4909.8730679999999</v>
      </c>
      <c r="AA862" s="90">
        <f t="shared" si="905"/>
        <v>0</v>
      </c>
      <c r="AB862" s="91">
        <f t="shared" si="906"/>
        <v>24622.769999999997</v>
      </c>
      <c r="AC862" s="92">
        <f t="shared" si="907"/>
        <v>24622.769999999997</v>
      </c>
      <c r="AD862" s="90">
        <f t="shared" si="908"/>
        <v>0</v>
      </c>
      <c r="AE862" s="91">
        <f t="shared" si="909"/>
        <v>2447.5033379999995</v>
      </c>
      <c r="AF862" s="92">
        <f t="shared" si="910"/>
        <v>2447.5033379999995</v>
      </c>
      <c r="AG862" s="90">
        <f t="shared" si="911"/>
        <v>0</v>
      </c>
      <c r="AH862" s="91">
        <f t="shared" si="912"/>
        <v>22175.266661999998</v>
      </c>
      <c r="AI862" s="91">
        <f t="shared" si="913"/>
        <v>22175.266661999998</v>
      </c>
      <c r="AJ862" s="7" t="s">
        <v>57</v>
      </c>
    </row>
    <row r="863" spans="1:36" outlineLevel="3" x14ac:dyDescent="0.25">
      <c r="A863" s="102" t="s">
        <v>158</v>
      </c>
      <c r="D863" s="10">
        <v>405</v>
      </c>
      <c r="N863" s="10">
        <f t="shared" si="894"/>
        <v>405</v>
      </c>
      <c r="O863" s="10">
        <f t="shared" si="895"/>
        <v>405</v>
      </c>
      <c r="P863" s="129"/>
      <c r="Q863" s="130">
        <v>9.9400000000000002E-2</v>
      </c>
      <c r="R863" s="90">
        <f t="shared" si="896"/>
        <v>0</v>
      </c>
      <c r="S863" s="91">
        <f t="shared" si="897"/>
        <v>405</v>
      </c>
      <c r="T863" s="92">
        <f t="shared" si="898"/>
        <v>405</v>
      </c>
      <c r="U863" s="90">
        <f t="shared" si="899"/>
        <v>0</v>
      </c>
      <c r="V863" s="91">
        <f t="shared" si="900"/>
        <v>40.256999999999998</v>
      </c>
      <c r="W863" s="92">
        <f t="shared" si="901"/>
        <v>40.256999999999998</v>
      </c>
      <c r="X863" s="90">
        <f t="shared" si="902"/>
        <v>0</v>
      </c>
      <c r="Y863" s="91">
        <f t="shared" si="903"/>
        <v>364.74299999999999</v>
      </c>
      <c r="Z863" s="92">
        <f t="shared" si="904"/>
        <v>364.74299999999999</v>
      </c>
      <c r="AA863" s="90">
        <f t="shared" si="905"/>
        <v>0</v>
      </c>
      <c r="AB863" s="91">
        <f t="shared" si="906"/>
        <v>405</v>
      </c>
      <c r="AC863" s="92">
        <f t="shared" si="907"/>
        <v>405</v>
      </c>
      <c r="AD863" s="90">
        <f t="shared" si="908"/>
        <v>0</v>
      </c>
      <c r="AE863" s="91">
        <f t="shared" si="909"/>
        <v>40.256999999999998</v>
      </c>
      <c r="AF863" s="92">
        <f t="shared" si="910"/>
        <v>40.256999999999998</v>
      </c>
      <c r="AG863" s="90">
        <f t="shared" si="911"/>
        <v>0</v>
      </c>
      <c r="AH863" s="91">
        <f t="shared" si="912"/>
        <v>364.74299999999999</v>
      </c>
      <c r="AI863" s="91">
        <f t="shared" si="913"/>
        <v>364.74299999999999</v>
      </c>
      <c r="AJ863" s="7" t="s">
        <v>57</v>
      </c>
    </row>
    <row r="864" spans="1:36" outlineLevel="3" x14ac:dyDescent="0.25">
      <c r="A864" s="102" t="s">
        <v>158</v>
      </c>
      <c r="C864" s="10">
        <v>191.4</v>
      </c>
      <c r="N864" s="10">
        <f t="shared" si="894"/>
        <v>0</v>
      </c>
      <c r="O864" s="10">
        <f t="shared" si="895"/>
        <v>191.4</v>
      </c>
      <c r="P864" s="129"/>
      <c r="Q864" s="130">
        <v>9.9400000000000002E-2</v>
      </c>
      <c r="R864" s="90">
        <f t="shared" si="896"/>
        <v>0</v>
      </c>
      <c r="S864" s="91">
        <f t="shared" si="897"/>
        <v>0</v>
      </c>
      <c r="T864" s="92">
        <f t="shared" si="898"/>
        <v>0</v>
      </c>
      <c r="U864" s="90">
        <f t="shared" si="899"/>
        <v>0</v>
      </c>
      <c r="V864" s="91">
        <f t="shared" si="900"/>
        <v>0</v>
      </c>
      <c r="W864" s="92">
        <f t="shared" si="901"/>
        <v>0</v>
      </c>
      <c r="X864" s="90">
        <f t="shared" si="902"/>
        <v>0</v>
      </c>
      <c r="Y864" s="91">
        <f t="shared" si="903"/>
        <v>0</v>
      </c>
      <c r="Z864" s="92">
        <f t="shared" si="904"/>
        <v>0</v>
      </c>
      <c r="AA864" s="90">
        <f t="shared" si="905"/>
        <v>0</v>
      </c>
      <c r="AB864" s="91">
        <f t="shared" si="906"/>
        <v>191.4</v>
      </c>
      <c r="AC864" s="92">
        <f t="shared" si="907"/>
        <v>191.4</v>
      </c>
      <c r="AD864" s="90">
        <f t="shared" si="908"/>
        <v>0</v>
      </c>
      <c r="AE864" s="91">
        <f t="shared" si="909"/>
        <v>19.02516</v>
      </c>
      <c r="AF864" s="92">
        <f t="shared" si="910"/>
        <v>19.02516</v>
      </c>
      <c r="AG864" s="90">
        <f t="shared" si="911"/>
        <v>0</v>
      </c>
      <c r="AH864" s="91">
        <f t="shared" si="912"/>
        <v>172.37484000000001</v>
      </c>
      <c r="AI864" s="91">
        <f t="shared" si="913"/>
        <v>172.37484000000001</v>
      </c>
      <c r="AJ864" s="7" t="s">
        <v>57</v>
      </c>
    </row>
    <row r="865" spans="1:36" outlineLevel="3" x14ac:dyDescent="0.25">
      <c r="A865" s="102" t="s">
        <v>158</v>
      </c>
      <c r="B865" s="10">
        <v>-505581</v>
      </c>
      <c r="C865" s="10">
        <v>-518019</v>
      </c>
      <c r="D865" s="10">
        <v>-503776</v>
      </c>
      <c r="N865" s="10">
        <f t="shared" si="894"/>
        <v>-503776</v>
      </c>
      <c r="O865" s="10">
        <f t="shared" si="895"/>
        <v>-1527376</v>
      </c>
      <c r="P865" s="129"/>
      <c r="Q865" s="130">
        <v>9.9400000000000002E-2</v>
      </c>
      <c r="R865" s="90">
        <f t="shared" si="896"/>
        <v>0</v>
      </c>
      <c r="S865" s="91">
        <f t="shared" si="897"/>
        <v>-503776</v>
      </c>
      <c r="T865" s="92">
        <f t="shared" si="898"/>
        <v>-503776</v>
      </c>
      <c r="U865" s="90">
        <f t="shared" si="899"/>
        <v>0</v>
      </c>
      <c r="V865" s="91">
        <f t="shared" si="900"/>
        <v>-50075.3344</v>
      </c>
      <c r="W865" s="92">
        <f t="shared" si="901"/>
        <v>-50075.3344</v>
      </c>
      <c r="X865" s="90">
        <f t="shared" si="902"/>
        <v>0</v>
      </c>
      <c r="Y865" s="91">
        <f t="shared" si="903"/>
        <v>-453700.66560000001</v>
      </c>
      <c r="Z865" s="92">
        <f t="shared" si="904"/>
        <v>-453700.66560000001</v>
      </c>
      <c r="AA865" s="90">
        <f t="shared" si="905"/>
        <v>0</v>
      </c>
      <c r="AB865" s="91">
        <f t="shared" si="906"/>
        <v>-1527376</v>
      </c>
      <c r="AC865" s="92">
        <f t="shared" si="907"/>
        <v>-1527376</v>
      </c>
      <c r="AD865" s="90">
        <f t="shared" si="908"/>
        <v>0</v>
      </c>
      <c r="AE865" s="91">
        <f t="shared" si="909"/>
        <v>-151821.17439999999</v>
      </c>
      <c r="AF865" s="92">
        <f t="shared" si="910"/>
        <v>-151821.17439999999</v>
      </c>
      <c r="AG865" s="90">
        <f t="shared" si="911"/>
        <v>0</v>
      </c>
      <c r="AH865" s="91">
        <f t="shared" si="912"/>
        <v>-1375554.8256000001</v>
      </c>
      <c r="AI865" s="91">
        <f t="shared" si="913"/>
        <v>-1375554.8256000001</v>
      </c>
      <c r="AJ865" s="7" t="s">
        <v>57</v>
      </c>
    </row>
    <row r="866" spans="1:36" outlineLevel="3" x14ac:dyDescent="0.25">
      <c r="A866" s="102" t="s">
        <v>158</v>
      </c>
      <c r="D866" s="10">
        <v>-560065.4</v>
      </c>
      <c r="N866" s="10">
        <f t="shared" si="894"/>
        <v>-560065.4</v>
      </c>
      <c r="O866" s="10">
        <f t="shared" si="895"/>
        <v>-560065.4</v>
      </c>
      <c r="P866" s="129"/>
      <c r="Q866" s="130">
        <v>9.9400000000000002E-2</v>
      </c>
      <c r="R866" s="90">
        <f t="shared" si="896"/>
        <v>0</v>
      </c>
      <c r="S866" s="91">
        <f t="shared" si="897"/>
        <v>-560065.4</v>
      </c>
      <c r="T866" s="92">
        <f t="shared" si="898"/>
        <v>-560065.4</v>
      </c>
      <c r="U866" s="90">
        <f t="shared" si="899"/>
        <v>0</v>
      </c>
      <c r="V866" s="91">
        <f t="shared" si="900"/>
        <v>-55670.500760000003</v>
      </c>
      <c r="W866" s="92">
        <f t="shared" si="901"/>
        <v>-55670.500760000003</v>
      </c>
      <c r="X866" s="90">
        <f t="shared" si="902"/>
        <v>0</v>
      </c>
      <c r="Y866" s="91">
        <f t="shared" si="903"/>
        <v>-504394.89924</v>
      </c>
      <c r="Z866" s="92">
        <f t="shared" si="904"/>
        <v>-504394.89924</v>
      </c>
      <c r="AA866" s="90">
        <f t="shared" si="905"/>
        <v>0</v>
      </c>
      <c r="AB866" s="91">
        <f t="shared" si="906"/>
        <v>-560065.4</v>
      </c>
      <c r="AC866" s="92">
        <f t="shared" si="907"/>
        <v>-560065.4</v>
      </c>
      <c r="AD866" s="90">
        <f t="shared" si="908"/>
        <v>0</v>
      </c>
      <c r="AE866" s="91">
        <f t="shared" si="909"/>
        <v>-55670.500760000003</v>
      </c>
      <c r="AF866" s="92">
        <f t="shared" si="910"/>
        <v>-55670.500760000003</v>
      </c>
      <c r="AG866" s="90">
        <f t="shared" si="911"/>
        <v>0</v>
      </c>
      <c r="AH866" s="91">
        <f t="shared" si="912"/>
        <v>-504394.89924</v>
      </c>
      <c r="AI866" s="91">
        <f t="shared" si="913"/>
        <v>-504394.89924</v>
      </c>
      <c r="AJ866" s="7" t="s">
        <v>57</v>
      </c>
    </row>
    <row r="867" spans="1:36" outlineLevel="3" x14ac:dyDescent="0.25">
      <c r="A867" s="102" t="s">
        <v>158</v>
      </c>
      <c r="B867" s="10">
        <v>115553.86</v>
      </c>
      <c r="C867" s="10">
        <v>115796.86</v>
      </c>
      <c r="D867" s="10">
        <v>698928.87</v>
      </c>
      <c r="N867" s="10">
        <f t="shared" si="894"/>
        <v>698928.87</v>
      </c>
      <c r="O867" s="10">
        <f t="shared" si="895"/>
        <v>930279.59</v>
      </c>
      <c r="P867" s="129"/>
      <c r="Q867" s="130">
        <v>9.9400000000000002E-2</v>
      </c>
      <c r="R867" s="90">
        <f t="shared" si="896"/>
        <v>0</v>
      </c>
      <c r="S867" s="91">
        <f t="shared" si="897"/>
        <v>698928.87</v>
      </c>
      <c r="T867" s="92">
        <f t="shared" si="898"/>
        <v>698928.87</v>
      </c>
      <c r="U867" s="90">
        <f t="shared" si="899"/>
        <v>0</v>
      </c>
      <c r="V867" s="91">
        <f t="shared" si="900"/>
        <v>69473.529678000006</v>
      </c>
      <c r="W867" s="92">
        <f t="shared" si="901"/>
        <v>69473.529678000006</v>
      </c>
      <c r="X867" s="90">
        <f t="shared" si="902"/>
        <v>0</v>
      </c>
      <c r="Y867" s="91">
        <f t="shared" si="903"/>
        <v>629455.34032199997</v>
      </c>
      <c r="Z867" s="92">
        <f t="shared" si="904"/>
        <v>629455.34032199997</v>
      </c>
      <c r="AA867" s="90">
        <f t="shared" si="905"/>
        <v>0</v>
      </c>
      <c r="AB867" s="91">
        <f t="shared" si="906"/>
        <v>930279.59</v>
      </c>
      <c r="AC867" s="92">
        <f t="shared" si="907"/>
        <v>930279.59</v>
      </c>
      <c r="AD867" s="90">
        <f t="shared" si="908"/>
        <v>0</v>
      </c>
      <c r="AE867" s="91">
        <f t="shared" si="909"/>
        <v>92469.791245999993</v>
      </c>
      <c r="AF867" s="92">
        <f t="shared" si="910"/>
        <v>92469.791245999993</v>
      </c>
      <c r="AG867" s="90">
        <f t="shared" si="911"/>
        <v>0</v>
      </c>
      <c r="AH867" s="91">
        <f t="shared" si="912"/>
        <v>837809.79875399999</v>
      </c>
      <c r="AI867" s="91">
        <f t="shared" si="913"/>
        <v>837809.79875399999</v>
      </c>
      <c r="AJ867" s="7" t="s">
        <v>57</v>
      </c>
    </row>
    <row r="868" spans="1:36" outlineLevel="3" x14ac:dyDescent="0.25">
      <c r="A868" s="102" t="s">
        <v>158</v>
      </c>
      <c r="B868" s="10">
        <v>203200.5</v>
      </c>
      <c r="C868" s="10">
        <v>203200.5</v>
      </c>
      <c r="D868" s="10">
        <v>203200.5</v>
      </c>
      <c r="N868" s="10">
        <f t="shared" si="894"/>
        <v>203200.5</v>
      </c>
      <c r="O868" s="10">
        <f t="shared" si="895"/>
        <v>609601.5</v>
      </c>
      <c r="P868" s="129"/>
      <c r="Q868" s="130">
        <v>9.9400000000000002E-2</v>
      </c>
      <c r="R868" s="90">
        <f t="shared" si="896"/>
        <v>0</v>
      </c>
      <c r="S868" s="91">
        <f t="shared" si="897"/>
        <v>203200.5</v>
      </c>
      <c r="T868" s="92">
        <f t="shared" si="898"/>
        <v>203200.5</v>
      </c>
      <c r="U868" s="90">
        <f t="shared" si="899"/>
        <v>0</v>
      </c>
      <c r="V868" s="91">
        <f t="shared" si="900"/>
        <v>20198.129700000001</v>
      </c>
      <c r="W868" s="92">
        <f t="shared" si="901"/>
        <v>20198.129700000001</v>
      </c>
      <c r="X868" s="90">
        <f t="shared" si="902"/>
        <v>0</v>
      </c>
      <c r="Y868" s="91">
        <f t="shared" si="903"/>
        <v>183002.37030000001</v>
      </c>
      <c r="Z868" s="92">
        <f t="shared" si="904"/>
        <v>183002.37030000001</v>
      </c>
      <c r="AA868" s="90">
        <f t="shared" si="905"/>
        <v>0</v>
      </c>
      <c r="AB868" s="91">
        <f t="shared" si="906"/>
        <v>609601.5</v>
      </c>
      <c r="AC868" s="92">
        <f t="shared" si="907"/>
        <v>609601.5</v>
      </c>
      <c r="AD868" s="90">
        <f t="shared" si="908"/>
        <v>0</v>
      </c>
      <c r="AE868" s="91">
        <f t="shared" si="909"/>
        <v>60594.3891</v>
      </c>
      <c r="AF868" s="92">
        <f t="shared" si="910"/>
        <v>60594.3891</v>
      </c>
      <c r="AG868" s="90">
        <f t="shared" si="911"/>
        <v>0</v>
      </c>
      <c r="AH868" s="91">
        <f t="shared" si="912"/>
        <v>549007.11089999997</v>
      </c>
      <c r="AI868" s="91">
        <f t="shared" si="913"/>
        <v>549007.11089999997</v>
      </c>
      <c r="AJ868" s="7" t="s">
        <v>57</v>
      </c>
    </row>
    <row r="869" spans="1:36" outlineLevel="2" x14ac:dyDescent="0.25">
      <c r="A869" s="102"/>
      <c r="B869" s="108"/>
      <c r="C869" s="108"/>
      <c r="D869" s="108"/>
      <c r="E869" s="101"/>
      <c r="F869" s="101"/>
      <c r="G869" s="101"/>
      <c r="H869" s="101"/>
      <c r="I869" s="101"/>
      <c r="J869" s="101"/>
      <c r="K869" s="101"/>
      <c r="L869" s="101"/>
      <c r="M869" s="101"/>
      <c r="N869" s="108"/>
      <c r="O869" s="108"/>
      <c r="P869" s="129"/>
      <c r="Q869" s="130"/>
      <c r="R869" s="111">
        <f t="shared" ref="R869:Z869" si="914">SUBTOTAL(9,R846:R868)</f>
        <v>0</v>
      </c>
      <c r="S869" s="112">
        <f t="shared" si="914"/>
        <v>112138.02000000002</v>
      </c>
      <c r="T869" s="113">
        <f t="shared" si="914"/>
        <v>112138.02000000002</v>
      </c>
      <c r="U869" s="111">
        <f t="shared" si="914"/>
        <v>0</v>
      </c>
      <c r="V869" s="112">
        <f t="shared" si="914"/>
        <v>11146.519188000017</v>
      </c>
      <c r="W869" s="113">
        <f t="shared" si="914"/>
        <v>11146.519188000017</v>
      </c>
      <c r="X869" s="111">
        <f t="shared" si="914"/>
        <v>0</v>
      </c>
      <c r="Y869" s="112">
        <f t="shared" si="914"/>
        <v>100991.50081199995</v>
      </c>
      <c r="Z869" s="113">
        <f t="shared" si="914"/>
        <v>100991.50081199995</v>
      </c>
      <c r="AA869" s="111"/>
      <c r="AB869" s="112"/>
      <c r="AC869" s="113"/>
      <c r="AD869" s="111"/>
      <c r="AE869" s="112"/>
      <c r="AF869" s="113"/>
      <c r="AG869" s="111"/>
      <c r="AH869" s="112"/>
      <c r="AI869" s="112"/>
      <c r="AJ869" s="118" t="s">
        <v>274</v>
      </c>
    </row>
    <row r="870" spans="1:36" outlineLevel="3" x14ac:dyDescent="0.25">
      <c r="A870" s="102" t="s">
        <v>158</v>
      </c>
      <c r="B870" s="10">
        <v>754</v>
      </c>
      <c r="C870" s="10">
        <v>754</v>
      </c>
      <c r="D870" s="10">
        <v>754</v>
      </c>
      <c r="N870" s="10">
        <f>D870</f>
        <v>754</v>
      </c>
      <c r="O870" s="10">
        <f>SUM(B870:M870)</f>
        <v>2262</v>
      </c>
      <c r="P870" s="129"/>
      <c r="Q870" s="130">
        <v>1.17E-2</v>
      </c>
      <c r="R870" s="90">
        <f>IF(LEFT(AJ870,6)="Direct",N870,0)</f>
        <v>0</v>
      </c>
      <c r="S870" s="91">
        <f>N870-R870</f>
        <v>754</v>
      </c>
      <c r="T870" s="92">
        <f>R870+S870</f>
        <v>754</v>
      </c>
      <c r="U870" s="90">
        <f>IF(LEFT(AJ870,9)="direct-wa", N870,0)</f>
        <v>0</v>
      </c>
      <c r="V870" s="91">
        <f>IF(AJ870="direct-wa",0,N870*Q870)</f>
        <v>8.8217999999999996</v>
      </c>
      <c r="W870" s="92">
        <f>U870+V870</f>
        <v>8.8217999999999996</v>
      </c>
      <c r="X870" s="90">
        <f>IF(LEFT(AJ870,9)="direct-or",N870,0)</f>
        <v>0</v>
      </c>
      <c r="Y870" s="91">
        <f>S870-V870</f>
        <v>745.17819999999995</v>
      </c>
      <c r="Z870" s="92">
        <f>X870+Y870</f>
        <v>745.17819999999995</v>
      </c>
      <c r="AA870" s="90">
        <f>IF(LEFT(AJ870,6)="Direct",O870,0)</f>
        <v>0</v>
      </c>
      <c r="AB870" s="91">
        <f>O870-AA870</f>
        <v>2262</v>
      </c>
      <c r="AC870" s="92">
        <f>AA870+AB870</f>
        <v>2262</v>
      </c>
      <c r="AD870" s="90">
        <f>IF(LEFT(AJ870,9)="direct-wa", O870,0)</f>
        <v>0</v>
      </c>
      <c r="AE870" s="91">
        <f>IF(AJ870="direct-wa",0,O870*Q870)</f>
        <v>26.465400000000002</v>
      </c>
      <c r="AF870" s="92">
        <f>AD870+AE870</f>
        <v>26.465400000000002</v>
      </c>
      <c r="AG870" s="90">
        <f>IF(LEFT(AJ870,9)="direct-or",O870,0)</f>
        <v>0</v>
      </c>
      <c r="AH870" s="91">
        <f>AB870-AE870</f>
        <v>2235.5346</v>
      </c>
      <c r="AI870" s="91">
        <f>AG870+AH870</f>
        <v>2235.5346</v>
      </c>
      <c r="AJ870" s="7" t="s">
        <v>262</v>
      </c>
    </row>
    <row r="871" spans="1:36" outlineLevel="2" x14ac:dyDescent="0.25">
      <c r="A871" s="102"/>
      <c r="B871" s="108"/>
      <c r="C871" s="108"/>
      <c r="D871" s="108"/>
      <c r="E871" s="101"/>
      <c r="F871" s="101"/>
      <c r="G871" s="101"/>
      <c r="H871" s="101"/>
      <c r="I871" s="101"/>
      <c r="J871" s="101"/>
      <c r="K871" s="101"/>
      <c r="L871" s="101"/>
      <c r="M871" s="101"/>
      <c r="N871" s="108"/>
      <c r="O871" s="108"/>
      <c r="P871" s="129"/>
      <c r="Q871" s="130"/>
      <c r="R871" s="111">
        <f t="shared" ref="R871:Z871" si="915">SUBTOTAL(9,R870:R870)</f>
        <v>0</v>
      </c>
      <c r="S871" s="112">
        <f t="shared" si="915"/>
        <v>754</v>
      </c>
      <c r="T871" s="113">
        <f t="shared" si="915"/>
        <v>754</v>
      </c>
      <c r="U871" s="111">
        <f t="shared" si="915"/>
        <v>0</v>
      </c>
      <c r="V871" s="112">
        <f t="shared" si="915"/>
        <v>8.8217999999999996</v>
      </c>
      <c r="W871" s="113">
        <f t="shared" si="915"/>
        <v>8.8217999999999996</v>
      </c>
      <c r="X871" s="111">
        <f t="shared" si="915"/>
        <v>0</v>
      </c>
      <c r="Y871" s="112">
        <f t="shared" si="915"/>
        <v>745.17819999999995</v>
      </c>
      <c r="Z871" s="113">
        <f t="shared" si="915"/>
        <v>745.17819999999995</v>
      </c>
      <c r="AA871" s="111"/>
      <c r="AB871" s="112"/>
      <c r="AC871" s="113"/>
      <c r="AD871" s="111"/>
      <c r="AE871" s="112"/>
      <c r="AF871" s="113"/>
      <c r="AG871" s="111"/>
      <c r="AH871" s="112"/>
      <c r="AI871" s="112"/>
      <c r="AJ871" s="118" t="s">
        <v>270</v>
      </c>
    </row>
    <row r="872" spans="1:36" outlineLevel="1" x14ac:dyDescent="0.25">
      <c r="A872" s="128" t="s">
        <v>157</v>
      </c>
      <c r="B872" s="132"/>
      <c r="C872" s="132"/>
      <c r="D872" s="132"/>
      <c r="E872" s="120"/>
      <c r="F872" s="120"/>
      <c r="G872" s="120"/>
      <c r="H872" s="120"/>
      <c r="I872" s="120"/>
      <c r="J872" s="120"/>
      <c r="K872" s="120"/>
      <c r="L872" s="120"/>
      <c r="M872" s="120"/>
      <c r="N872" s="132"/>
      <c r="O872" s="132"/>
      <c r="P872" s="133"/>
      <c r="Q872" s="134"/>
      <c r="R872" s="138">
        <f t="shared" ref="R872:Z872" si="916">SUBTOTAL(9,R846:R870)</f>
        <v>0</v>
      </c>
      <c r="S872" s="132">
        <f t="shared" si="916"/>
        <v>112892.02000000002</v>
      </c>
      <c r="T872" s="139">
        <f t="shared" si="916"/>
        <v>112892.02000000002</v>
      </c>
      <c r="U872" s="138">
        <f t="shared" si="916"/>
        <v>0</v>
      </c>
      <c r="V872" s="132">
        <f t="shared" si="916"/>
        <v>11155.340988000016</v>
      </c>
      <c r="W872" s="139">
        <f t="shared" si="916"/>
        <v>11155.340988000016</v>
      </c>
      <c r="X872" s="138">
        <f t="shared" si="916"/>
        <v>0</v>
      </c>
      <c r="Y872" s="132">
        <f t="shared" si="916"/>
        <v>101736.67901199995</v>
      </c>
      <c r="Z872" s="139">
        <f t="shared" si="916"/>
        <v>101736.67901199995</v>
      </c>
      <c r="AA872" s="138"/>
      <c r="AB872" s="132"/>
      <c r="AC872" s="139"/>
      <c r="AD872" s="138"/>
      <c r="AE872" s="132"/>
      <c r="AF872" s="139"/>
      <c r="AG872" s="138"/>
      <c r="AH872" s="132"/>
      <c r="AI872" s="132"/>
      <c r="AJ872" s="127"/>
    </row>
    <row r="873" spans="1:36" outlineLevel="3" x14ac:dyDescent="0.25">
      <c r="A873" s="102" t="s">
        <v>160</v>
      </c>
      <c r="B873" s="10">
        <v>335000</v>
      </c>
      <c r="C873" s="10">
        <v>0</v>
      </c>
      <c r="D873" s="10">
        <v>250000</v>
      </c>
      <c r="N873" s="10">
        <f t="shared" ref="N873:N878" si="917">D873</f>
        <v>250000</v>
      </c>
      <c r="O873" s="10">
        <f t="shared" ref="O873:O878" si="918">SUM(B873:M873)</f>
        <v>585000</v>
      </c>
      <c r="P873" s="129"/>
      <c r="Q873" s="130">
        <v>0.1013</v>
      </c>
      <c r="R873" s="90">
        <f t="shared" ref="R873:R878" si="919">IF(LEFT(AJ873,6)="Direct",N873,0)</f>
        <v>0</v>
      </c>
      <c r="S873" s="91">
        <f t="shared" ref="S873:S878" si="920">N873-R873</f>
        <v>250000</v>
      </c>
      <c r="T873" s="92">
        <f t="shared" ref="T873:T878" si="921">R873+S873</f>
        <v>250000</v>
      </c>
      <c r="U873" s="90">
        <f t="shared" ref="U873:U878" si="922">IF(LEFT(AJ873,9)="direct-wa", N873,0)</f>
        <v>0</v>
      </c>
      <c r="V873" s="91">
        <f t="shared" ref="V873:V878" si="923">IF(AJ873="direct-wa",0,N873*Q873)</f>
        <v>25325</v>
      </c>
      <c r="W873" s="92">
        <f t="shared" ref="W873:W878" si="924">U873+V873</f>
        <v>25325</v>
      </c>
      <c r="X873" s="90">
        <f t="shared" ref="X873:X878" si="925">IF(LEFT(AJ873,9)="direct-or",N873,0)</f>
        <v>0</v>
      </c>
      <c r="Y873" s="91">
        <f t="shared" ref="Y873:Y878" si="926">S873-V873</f>
        <v>224675</v>
      </c>
      <c r="Z873" s="92">
        <f t="shared" ref="Z873:Z878" si="927">X873+Y873</f>
        <v>224675</v>
      </c>
      <c r="AA873" s="90">
        <f t="shared" ref="AA873:AA878" si="928">IF(LEFT(AJ873,6)="Direct",O873,0)</f>
        <v>0</v>
      </c>
      <c r="AB873" s="91">
        <f t="shared" ref="AB873:AB878" si="929">O873-AA873</f>
        <v>585000</v>
      </c>
      <c r="AC873" s="92">
        <f t="shared" ref="AC873:AC878" si="930">AA873+AB873</f>
        <v>585000</v>
      </c>
      <c r="AD873" s="90">
        <f t="shared" ref="AD873:AD878" si="931">IF(LEFT(AJ873,9)="direct-wa", O873,0)</f>
        <v>0</v>
      </c>
      <c r="AE873" s="91">
        <f t="shared" ref="AE873:AE878" si="932">IF(AJ873="direct-wa",0,O873*Q873)</f>
        <v>59260.5</v>
      </c>
      <c r="AF873" s="92">
        <f t="shared" ref="AF873:AF878" si="933">AD873+AE873</f>
        <v>59260.5</v>
      </c>
      <c r="AG873" s="90">
        <f t="shared" ref="AG873:AG878" si="934">IF(LEFT(AJ873,9)="direct-or",O873,0)</f>
        <v>0</v>
      </c>
      <c r="AH873" s="91">
        <f t="shared" ref="AH873:AH878" si="935">AB873-AE873</f>
        <v>525739.5</v>
      </c>
      <c r="AI873" s="91">
        <f t="shared" ref="AI873:AI878" si="936">AG873+AH873</f>
        <v>525739.5</v>
      </c>
      <c r="AJ873" s="7" t="s">
        <v>52</v>
      </c>
    </row>
    <row r="874" spans="1:36" outlineLevel="3" x14ac:dyDescent="0.25">
      <c r="A874" s="102" t="s">
        <v>160</v>
      </c>
      <c r="B874" s="10">
        <v>319586.03999999998</v>
      </c>
      <c r="C874" s="10">
        <v>76032.05</v>
      </c>
      <c r="D874" s="10">
        <v>102771.71</v>
      </c>
      <c r="N874" s="10">
        <f t="shared" si="917"/>
        <v>102771.71</v>
      </c>
      <c r="O874" s="10">
        <f t="shared" si="918"/>
        <v>498389.8</v>
      </c>
      <c r="P874" s="129"/>
      <c r="Q874" s="130">
        <v>0.1013</v>
      </c>
      <c r="R874" s="90">
        <f t="shared" si="919"/>
        <v>0</v>
      </c>
      <c r="S874" s="91">
        <f t="shared" si="920"/>
        <v>102771.71</v>
      </c>
      <c r="T874" s="92">
        <f t="shared" si="921"/>
        <v>102771.71</v>
      </c>
      <c r="U874" s="90">
        <f t="shared" si="922"/>
        <v>0</v>
      </c>
      <c r="V874" s="91">
        <f t="shared" si="923"/>
        <v>10410.774223</v>
      </c>
      <c r="W874" s="92">
        <f t="shared" si="924"/>
        <v>10410.774223</v>
      </c>
      <c r="X874" s="90">
        <f t="shared" si="925"/>
        <v>0</v>
      </c>
      <c r="Y874" s="91">
        <f t="shared" si="926"/>
        <v>92360.935777000006</v>
      </c>
      <c r="Z874" s="92">
        <f t="shared" si="927"/>
        <v>92360.935777000006</v>
      </c>
      <c r="AA874" s="90">
        <f t="shared" si="928"/>
        <v>0</v>
      </c>
      <c r="AB874" s="91">
        <f t="shared" si="929"/>
        <v>498389.8</v>
      </c>
      <c r="AC874" s="92">
        <f t="shared" si="930"/>
        <v>498389.8</v>
      </c>
      <c r="AD874" s="90">
        <f t="shared" si="931"/>
        <v>0</v>
      </c>
      <c r="AE874" s="91">
        <f t="shared" si="932"/>
        <v>50486.886740000002</v>
      </c>
      <c r="AF874" s="92">
        <f t="shared" si="933"/>
        <v>50486.886740000002</v>
      </c>
      <c r="AG874" s="90">
        <f t="shared" si="934"/>
        <v>0</v>
      </c>
      <c r="AH874" s="91">
        <f t="shared" si="935"/>
        <v>447902.91326</v>
      </c>
      <c r="AI874" s="91">
        <f t="shared" si="936"/>
        <v>447902.91326</v>
      </c>
      <c r="AJ874" s="7" t="s">
        <v>52</v>
      </c>
    </row>
    <row r="875" spans="1:36" outlineLevel="3" x14ac:dyDescent="0.25">
      <c r="A875" s="102" t="s">
        <v>160</v>
      </c>
      <c r="B875" s="10">
        <v>5000</v>
      </c>
      <c r="C875" s="10">
        <v>17000</v>
      </c>
      <c r="D875" s="10">
        <v>0</v>
      </c>
      <c r="N875" s="10">
        <f t="shared" si="917"/>
        <v>0</v>
      </c>
      <c r="O875" s="10">
        <f t="shared" si="918"/>
        <v>22000</v>
      </c>
      <c r="P875" s="129"/>
      <c r="Q875" s="130">
        <v>0.1013</v>
      </c>
      <c r="R875" s="90">
        <f t="shared" si="919"/>
        <v>0</v>
      </c>
      <c r="S875" s="91">
        <f t="shared" si="920"/>
        <v>0</v>
      </c>
      <c r="T875" s="92">
        <f t="shared" si="921"/>
        <v>0</v>
      </c>
      <c r="U875" s="90">
        <f t="shared" si="922"/>
        <v>0</v>
      </c>
      <c r="V875" s="91">
        <f t="shared" si="923"/>
        <v>0</v>
      </c>
      <c r="W875" s="92">
        <f t="shared" si="924"/>
        <v>0</v>
      </c>
      <c r="X875" s="90">
        <f t="shared" si="925"/>
        <v>0</v>
      </c>
      <c r="Y875" s="91">
        <f t="shared" si="926"/>
        <v>0</v>
      </c>
      <c r="Z875" s="92">
        <f t="shared" si="927"/>
        <v>0</v>
      </c>
      <c r="AA875" s="90">
        <f t="shared" si="928"/>
        <v>0</v>
      </c>
      <c r="AB875" s="91">
        <f t="shared" si="929"/>
        <v>22000</v>
      </c>
      <c r="AC875" s="92">
        <f t="shared" si="930"/>
        <v>22000</v>
      </c>
      <c r="AD875" s="90">
        <f t="shared" si="931"/>
        <v>0</v>
      </c>
      <c r="AE875" s="91">
        <f t="shared" si="932"/>
        <v>2228.6</v>
      </c>
      <c r="AF875" s="92">
        <f t="shared" si="933"/>
        <v>2228.6</v>
      </c>
      <c r="AG875" s="90">
        <f t="shared" si="934"/>
        <v>0</v>
      </c>
      <c r="AH875" s="91">
        <f t="shared" si="935"/>
        <v>19771.400000000001</v>
      </c>
      <c r="AI875" s="91">
        <f t="shared" si="936"/>
        <v>19771.400000000001</v>
      </c>
      <c r="AJ875" s="7" t="s">
        <v>52</v>
      </c>
    </row>
    <row r="876" spans="1:36" outlineLevel="3" x14ac:dyDescent="0.25">
      <c r="A876" s="102" t="s">
        <v>160</v>
      </c>
      <c r="B876" s="10">
        <v>56.78</v>
      </c>
      <c r="C876" s="10">
        <v>7000</v>
      </c>
      <c r="D876" s="10">
        <v>20218.7</v>
      </c>
      <c r="N876" s="10">
        <f t="shared" si="917"/>
        <v>20218.7</v>
      </c>
      <c r="O876" s="10">
        <f t="shared" si="918"/>
        <v>27275.48</v>
      </c>
      <c r="P876" s="129"/>
      <c r="Q876" s="130">
        <v>0.1013</v>
      </c>
      <c r="R876" s="90">
        <f t="shared" si="919"/>
        <v>0</v>
      </c>
      <c r="S876" s="91">
        <f t="shared" si="920"/>
        <v>20218.7</v>
      </c>
      <c r="T876" s="92">
        <f t="shared" si="921"/>
        <v>20218.7</v>
      </c>
      <c r="U876" s="90">
        <f t="shared" si="922"/>
        <v>0</v>
      </c>
      <c r="V876" s="91">
        <f t="shared" si="923"/>
        <v>2048.1543099999999</v>
      </c>
      <c r="W876" s="92">
        <f t="shared" si="924"/>
        <v>2048.1543099999999</v>
      </c>
      <c r="X876" s="90">
        <f t="shared" si="925"/>
        <v>0</v>
      </c>
      <c r="Y876" s="91">
        <f t="shared" si="926"/>
        <v>18170.545689999999</v>
      </c>
      <c r="Z876" s="92">
        <f t="shared" si="927"/>
        <v>18170.545689999999</v>
      </c>
      <c r="AA876" s="90">
        <f t="shared" si="928"/>
        <v>0</v>
      </c>
      <c r="AB876" s="91">
        <f t="shared" si="929"/>
        <v>27275.48</v>
      </c>
      <c r="AC876" s="92">
        <f t="shared" si="930"/>
        <v>27275.48</v>
      </c>
      <c r="AD876" s="90">
        <f t="shared" si="931"/>
        <v>0</v>
      </c>
      <c r="AE876" s="91">
        <f t="shared" si="932"/>
        <v>2763.006124</v>
      </c>
      <c r="AF876" s="92">
        <f t="shared" si="933"/>
        <v>2763.006124</v>
      </c>
      <c r="AG876" s="90">
        <f t="shared" si="934"/>
        <v>0</v>
      </c>
      <c r="AH876" s="91">
        <f t="shared" si="935"/>
        <v>24512.473876</v>
      </c>
      <c r="AI876" s="91">
        <f t="shared" si="936"/>
        <v>24512.473876</v>
      </c>
      <c r="AJ876" s="7" t="s">
        <v>52</v>
      </c>
    </row>
    <row r="877" spans="1:36" outlineLevel="3" x14ac:dyDescent="0.25">
      <c r="A877" s="102" t="s">
        <v>160</v>
      </c>
      <c r="B877" s="10">
        <v>64224.46</v>
      </c>
      <c r="C877" s="10">
        <v>14030.61</v>
      </c>
      <c r="D877" s="10">
        <v>10940.75</v>
      </c>
      <c r="N877" s="10">
        <f t="shared" si="917"/>
        <v>10940.75</v>
      </c>
      <c r="O877" s="10">
        <f t="shared" si="918"/>
        <v>89195.82</v>
      </c>
      <c r="P877" s="129"/>
      <c r="Q877" s="130">
        <v>0.1013</v>
      </c>
      <c r="R877" s="90">
        <f t="shared" si="919"/>
        <v>0</v>
      </c>
      <c r="S877" s="91">
        <f t="shared" si="920"/>
        <v>10940.75</v>
      </c>
      <c r="T877" s="92">
        <f t="shared" si="921"/>
        <v>10940.75</v>
      </c>
      <c r="U877" s="90">
        <f t="shared" si="922"/>
        <v>0</v>
      </c>
      <c r="V877" s="91">
        <f t="shared" si="923"/>
        <v>1108.297975</v>
      </c>
      <c r="W877" s="92">
        <f t="shared" si="924"/>
        <v>1108.297975</v>
      </c>
      <c r="X877" s="90">
        <f t="shared" si="925"/>
        <v>0</v>
      </c>
      <c r="Y877" s="91">
        <f t="shared" si="926"/>
        <v>9832.4520250000005</v>
      </c>
      <c r="Z877" s="92">
        <f t="shared" si="927"/>
        <v>9832.4520250000005</v>
      </c>
      <c r="AA877" s="90">
        <f t="shared" si="928"/>
        <v>0</v>
      </c>
      <c r="AB877" s="91">
        <f t="shared" si="929"/>
        <v>89195.82</v>
      </c>
      <c r="AC877" s="92">
        <f t="shared" si="930"/>
        <v>89195.82</v>
      </c>
      <c r="AD877" s="90">
        <f t="shared" si="931"/>
        <v>0</v>
      </c>
      <c r="AE877" s="91">
        <f t="shared" si="932"/>
        <v>9035.5365660000007</v>
      </c>
      <c r="AF877" s="92">
        <f t="shared" si="933"/>
        <v>9035.5365660000007</v>
      </c>
      <c r="AG877" s="90">
        <f t="shared" si="934"/>
        <v>0</v>
      </c>
      <c r="AH877" s="91">
        <f t="shared" si="935"/>
        <v>80160.283434000012</v>
      </c>
      <c r="AI877" s="91">
        <f t="shared" si="936"/>
        <v>80160.283434000012</v>
      </c>
      <c r="AJ877" s="7" t="s">
        <v>52</v>
      </c>
    </row>
    <row r="878" spans="1:36" outlineLevel="3" x14ac:dyDescent="0.25">
      <c r="A878" s="102" t="s">
        <v>160</v>
      </c>
      <c r="C878" s="10">
        <v>1.2</v>
      </c>
      <c r="N878" s="10">
        <f t="shared" si="917"/>
        <v>0</v>
      </c>
      <c r="O878" s="10">
        <f t="shared" si="918"/>
        <v>1.2</v>
      </c>
      <c r="P878" s="129"/>
      <c r="Q878" s="130">
        <v>0.1013</v>
      </c>
      <c r="R878" s="90">
        <f t="shared" si="919"/>
        <v>0</v>
      </c>
      <c r="S878" s="91">
        <f t="shared" si="920"/>
        <v>0</v>
      </c>
      <c r="T878" s="92">
        <f t="shared" si="921"/>
        <v>0</v>
      </c>
      <c r="U878" s="90">
        <f t="shared" si="922"/>
        <v>0</v>
      </c>
      <c r="V878" s="91">
        <f t="shared" si="923"/>
        <v>0</v>
      </c>
      <c r="W878" s="92">
        <f t="shared" si="924"/>
        <v>0</v>
      </c>
      <c r="X878" s="90">
        <f t="shared" si="925"/>
        <v>0</v>
      </c>
      <c r="Y878" s="91">
        <f t="shared" si="926"/>
        <v>0</v>
      </c>
      <c r="Z878" s="92">
        <f t="shared" si="927"/>
        <v>0</v>
      </c>
      <c r="AA878" s="90">
        <f t="shared" si="928"/>
        <v>0</v>
      </c>
      <c r="AB878" s="91">
        <f t="shared" si="929"/>
        <v>1.2</v>
      </c>
      <c r="AC878" s="92">
        <f t="shared" si="930"/>
        <v>1.2</v>
      </c>
      <c r="AD878" s="90">
        <f t="shared" si="931"/>
        <v>0</v>
      </c>
      <c r="AE878" s="91">
        <f t="shared" si="932"/>
        <v>0.12156</v>
      </c>
      <c r="AF878" s="92">
        <f t="shared" si="933"/>
        <v>0.12156</v>
      </c>
      <c r="AG878" s="90">
        <f t="shared" si="934"/>
        <v>0</v>
      </c>
      <c r="AH878" s="91">
        <f t="shared" si="935"/>
        <v>1.0784400000000001</v>
      </c>
      <c r="AI878" s="91">
        <f t="shared" si="936"/>
        <v>1.0784400000000001</v>
      </c>
      <c r="AJ878" s="7" t="s">
        <v>52</v>
      </c>
    </row>
    <row r="879" spans="1:36" outlineLevel="2" x14ac:dyDescent="0.25">
      <c r="A879" s="102"/>
      <c r="B879" s="108"/>
      <c r="C879" s="108"/>
      <c r="D879" s="108"/>
      <c r="E879" s="101"/>
      <c r="F879" s="101"/>
      <c r="G879" s="101"/>
      <c r="H879" s="101"/>
      <c r="I879" s="101"/>
      <c r="J879" s="101"/>
      <c r="K879" s="101"/>
      <c r="L879" s="101"/>
      <c r="M879" s="101"/>
      <c r="N879" s="108"/>
      <c r="O879" s="108"/>
      <c r="P879" s="129"/>
      <c r="Q879" s="130"/>
      <c r="R879" s="111">
        <f t="shared" ref="R879:Z879" si="937">SUBTOTAL(9,R873:R878)</f>
        <v>0</v>
      </c>
      <c r="S879" s="112">
        <f t="shared" si="937"/>
        <v>383931.16000000003</v>
      </c>
      <c r="T879" s="113">
        <f t="shared" si="937"/>
        <v>383931.16000000003</v>
      </c>
      <c r="U879" s="111">
        <f t="shared" si="937"/>
        <v>0</v>
      </c>
      <c r="V879" s="112">
        <f t="shared" si="937"/>
        <v>38892.226508</v>
      </c>
      <c r="W879" s="113">
        <f t="shared" si="937"/>
        <v>38892.226508</v>
      </c>
      <c r="X879" s="111">
        <f t="shared" si="937"/>
        <v>0</v>
      </c>
      <c r="Y879" s="112">
        <f t="shared" si="937"/>
        <v>345038.93349200004</v>
      </c>
      <c r="Z879" s="113">
        <f t="shared" si="937"/>
        <v>345038.93349200004</v>
      </c>
      <c r="AA879" s="111"/>
      <c r="AB879" s="112"/>
      <c r="AC879" s="113"/>
      <c r="AD879" s="111"/>
      <c r="AE879" s="112"/>
      <c r="AF879" s="113"/>
      <c r="AG879" s="111"/>
      <c r="AH879" s="112"/>
      <c r="AI879" s="112"/>
      <c r="AJ879" s="118" t="s">
        <v>268</v>
      </c>
    </row>
    <row r="880" spans="1:36" outlineLevel="3" x14ac:dyDescent="0.25">
      <c r="A880" s="102" t="s">
        <v>160</v>
      </c>
      <c r="D880" s="10">
        <v>61.25</v>
      </c>
      <c r="N880" s="10">
        <f>D880</f>
        <v>61.25</v>
      </c>
      <c r="O880" s="10">
        <f>SUM(B880:M880)</f>
        <v>61.25</v>
      </c>
      <c r="P880" s="129"/>
      <c r="Q880" s="130">
        <v>9.9400000000000002E-2</v>
      </c>
      <c r="R880" s="90">
        <f>IF(LEFT(AJ880,6)="Direct",N880,0)</f>
        <v>0</v>
      </c>
      <c r="S880" s="91">
        <f>N880-R880</f>
        <v>61.25</v>
      </c>
      <c r="T880" s="92">
        <f>R880+S880</f>
        <v>61.25</v>
      </c>
      <c r="U880" s="90">
        <f>IF(LEFT(AJ880,9)="direct-wa", N880,0)</f>
        <v>0</v>
      </c>
      <c r="V880" s="91">
        <f>IF(AJ880="direct-wa",0,N880*Q880)</f>
        <v>6.0882500000000004</v>
      </c>
      <c r="W880" s="92">
        <f>U880+V880</f>
        <v>6.0882500000000004</v>
      </c>
      <c r="X880" s="90">
        <f>IF(LEFT(AJ880,9)="direct-or",N880,0)</f>
        <v>0</v>
      </c>
      <c r="Y880" s="91">
        <f>S880-V880</f>
        <v>55.161749999999998</v>
      </c>
      <c r="Z880" s="92">
        <f>X880+Y880</f>
        <v>55.161749999999998</v>
      </c>
      <c r="AA880" s="90">
        <f>IF(LEFT(AJ880,6)="Direct",O880,0)</f>
        <v>0</v>
      </c>
      <c r="AB880" s="91">
        <f>O880-AA880</f>
        <v>61.25</v>
      </c>
      <c r="AC880" s="92">
        <f>AA880+AB880</f>
        <v>61.25</v>
      </c>
      <c r="AD880" s="90">
        <f>IF(LEFT(AJ880,9)="direct-wa", O880,0)</f>
        <v>0</v>
      </c>
      <c r="AE880" s="91">
        <f>IF(AJ880="direct-wa",0,O880*Q880)</f>
        <v>6.0882500000000004</v>
      </c>
      <c r="AF880" s="92">
        <f>AD880+AE880</f>
        <v>6.0882500000000004</v>
      </c>
      <c r="AG880" s="90">
        <f>IF(LEFT(AJ880,9)="direct-or",O880,0)</f>
        <v>0</v>
      </c>
      <c r="AH880" s="91">
        <f>AB880-AE880</f>
        <v>55.161749999999998</v>
      </c>
      <c r="AI880" s="91">
        <f>AG880+AH880</f>
        <v>55.161749999999998</v>
      </c>
      <c r="AJ880" s="7" t="s">
        <v>57</v>
      </c>
    </row>
    <row r="881" spans="1:36" outlineLevel="2" x14ac:dyDescent="0.25">
      <c r="A881" s="102"/>
      <c r="B881" s="108"/>
      <c r="C881" s="108"/>
      <c r="D881" s="108"/>
      <c r="E881" s="101"/>
      <c r="F881" s="101"/>
      <c r="G881" s="101"/>
      <c r="H881" s="101"/>
      <c r="I881" s="101"/>
      <c r="J881" s="101"/>
      <c r="K881" s="101"/>
      <c r="L881" s="101"/>
      <c r="M881" s="101"/>
      <c r="N881" s="108"/>
      <c r="O881" s="108"/>
      <c r="P881" s="129"/>
      <c r="Q881" s="130"/>
      <c r="R881" s="111">
        <f t="shared" ref="R881:Z881" si="938">SUBTOTAL(9,R880:R880)</f>
        <v>0</v>
      </c>
      <c r="S881" s="112">
        <f t="shared" si="938"/>
        <v>61.25</v>
      </c>
      <c r="T881" s="113">
        <f t="shared" si="938"/>
        <v>61.25</v>
      </c>
      <c r="U881" s="111">
        <f t="shared" si="938"/>
        <v>0</v>
      </c>
      <c r="V881" s="112">
        <f t="shared" si="938"/>
        <v>6.0882500000000004</v>
      </c>
      <c r="W881" s="113">
        <f t="shared" si="938"/>
        <v>6.0882500000000004</v>
      </c>
      <c r="X881" s="111">
        <f t="shared" si="938"/>
        <v>0</v>
      </c>
      <c r="Y881" s="112">
        <f t="shared" si="938"/>
        <v>55.161749999999998</v>
      </c>
      <c r="Z881" s="113">
        <f t="shared" si="938"/>
        <v>55.161749999999998</v>
      </c>
      <c r="AA881" s="111"/>
      <c r="AB881" s="112"/>
      <c r="AC881" s="113"/>
      <c r="AD881" s="111"/>
      <c r="AE881" s="112"/>
      <c r="AF881" s="113"/>
      <c r="AG881" s="111"/>
      <c r="AH881" s="112"/>
      <c r="AI881" s="112"/>
      <c r="AJ881" s="118" t="s">
        <v>274</v>
      </c>
    </row>
    <row r="882" spans="1:36" outlineLevel="1" x14ac:dyDescent="0.25">
      <c r="A882" s="128" t="s">
        <v>159</v>
      </c>
      <c r="B882" s="132"/>
      <c r="C882" s="132"/>
      <c r="D882" s="132"/>
      <c r="E882" s="120"/>
      <c r="F882" s="120"/>
      <c r="G882" s="120"/>
      <c r="H882" s="120"/>
      <c r="I882" s="120"/>
      <c r="J882" s="120"/>
      <c r="K882" s="120"/>
      <c r="L882" s="120"/>
      <c r="M882" s="120"/>
      <c r="N882" s="132"/>
      <c r="O882" s="132"/>
      <c r="P882" s="133"/>
      <c r="Q882" s="134"/>
      <c r="R882" s="138">
        <f t="shared" ref="R882:Z882" si="939">SUBTOTAL(9,R873:R880)</f>
        <v>0</v>
      </c>
      <c r="S882" s="132">
        <f t="shared" si="939"/>
        <v>383992.41000000003</v>
      </c>
      <c r="T882" s="139">
        <f t="shared" si="939"/>
        <v>383992.41000000003</v>
      </c>
      <c r="U882" s="138">
        <f t="shared" si="939"/>
        <v>0</v>
      </c>
      <c r="V882" s="132">
        <f t="shared" si="939"/>
        <v>38898.314758</v>
      </c>
      <c r="W882" s="139">
        <f t="shared" si="939"/>
        <v>38898.314758</v>
      </c>
      <c r="X882" s="138">
        <f t="shared" si="939"/>
        <v>0</v>
      </c>
      <c r="Y882" s="132">
        <f t="shared" si="939"/>
        <v>345094.09524200007</v>
      </c>
      <c r="Z882" s="139">
        <f t="shared" si="939"/>
        <v>345094.09524200007</v>
      </c>
      <c r="AA882" s="138"/>
      <c r="AB882" s="132"/>
      <c r="AC882" s="139"/>
      <c r="AD882" s="138"/>
      <c r="AE882" s="132"/>
      <c r="AF882" s="139"/>
      <c r="AG882" s="138"/>
      <c r="AH882" s="132"/>
      <c r="AI882" s="132"/>
      <c r="AJ882" s="127"/>
    </row>
    <row r="883" spans="1:36" outlineLevel="3" x14ac:dyDescent="0.25">
      <c r="A883" s="102" t="s">
        <v>162</v>
      </c>
      <c r="B883" s="10">
        <v>2560.59</v>
      </c>
      <c r="C883" s="10">
        <v>1173.5899999999999</v>
      </c>
      <c r="D883" s="10">
        <v>436.59</v>
      </c>
      <c r="N883" s="10">
        <f>D883</f>
        <v>436.59</v>
      </c>
      <c r="O883" s="10">
        <f>SUM(B883:M883)</f>
        <v>4170.7700000000004</v>
      </c>
      <c r="P883" s="129"/>
      <c r="Q883" s="130">
        <v>0.1013</v>
      </c>
      <c r="R883" s="90">
        <f>IF(LEFT(AJ883,6)="Direct",N883,0)</f>
        <v>0</v>
      </c>
      <c r="S883" s="91">
        <f>N883-R883</f>
        <v>436.59</v>
      </c>
      <c r="T883" s="92">
        <f>R883+S883</f>
        <v>436.59</v>
      </c>
      <c r="U883" s="90">
        <f>IF(LEFT(AJ883,9)="direct-wa", N883,0)</f>
        <v>0</v>
      </c>
      <c r="V883" s="91">
        <f>IF(AJ883="direct-wa",0,N883*Q883)</f>
        <v>44.226566999999996</v>
      </c>
      <c r="W883" s="92">
        <f>U883+V883</f>
        <v>44.226566999999996</v>
      </c>
      <c r="X883" s="90">
        <f>IF(LEFT(AJ883,9)="direct-or",N883,0)</f>
        <v>0</v>
      </c>
      <c r="Y883" s="91">
        <f>S883-V883</f>
        <v>392.36343299999999</v>
      </c>
      <c r="Z883" s="92">
        <f>X883+Y883</f>
        <v>392.36343299999999</v>
      </c>
      <c r="AA883" s="90">
        <f>IF(LEFT(AJ883,6)="Direct",O883,0)</f>
        <v>0</v>
      </c>
      <c r="AB883" s="91">
        <f>O883-AA883</f>
        <v>4170.7700000000004</v>
      </c>
      <c r="AC883" s="92">
        <f>AA883+AB883</f>
        <v>4170.7700000000004</v>
      </c>
      <c r="AD883" s="90">
        <f>IF(LEFT(AJ883,9)="direct-wa", O883,0)</f>
        <v>0</v>
      </c>
      <c r="AE883" s="91">
        <f>IF(AJ883="direct-wa",0,O883*Q883)</f>
        <v>422.49900100000002</v>
      </c>
      <c r="AF883" s="92">
        <f>AD883+AE883</f>
        <v>422.49900100000002</v>
      </c>
      <c r="AG883" s="90">
        <f>IF(LEFT(AJ883,9)="direct-or",O883,0)</f>
        <v>0</v>
      </c>
      <c r="AH883" s="91">
        <f>AB883-AE883</f>
        <v>3748.2709990000003</v>
      </c>
      <c r="AI883" s="91">
        <f>AG883+AH883</f>
        <v>3748.2709990000003</v>
      </c>
      <c r="AJ883" s="7" t="s">
        <v>52</v>
      </c>
    </row>
    <row r="884" spans="1:36" outlineLevel="3" x14ac:dyDescent="0.25">
      <c r="A884" s="102" t="s">
        <v>162</v>
      </c>
      <c r="B884" s="10">
        <v>382455.11</v>
      </c>
      <c r="C884" s="10">
        <v>382455.11</v>
      </c>
      <c r="D884" s="10">
        <v>382455.11</v>
      </c>
      <c r="N884" s="10">
        <f>D884</f>
        <v>382455.11</v>
      </c>
      <c r="O884" s="10">
        <f>SUM(B884:M884)</f>
        <v>1147365.33</v>
      </c>
      <c r="P884" s="129"/>
      <c r="Q884" s="130">
        <v>0.1013</v>
      </c>
      <c r="R884" s="90">
        <f>IF(LEFT(AJ884,6)="Direct",N884,0)</f>
        <v>0</v>
      </c>
      <c r="S884" s="91">
        <f>N884-R884</f>
        <v>382455.11</v>
      </c>
      <c r="T884" s="92">
        <f>R884+S884</f>
        <v>382455.11</v>
      </c>
      <c r="U884" s="90">
        <f>IF(LEFT(AJ884,9)="direct-wa", N884,0)</f>
        <v>0</v>
      </c>
      <c r="V884" s="91">
        <f>IF(AJ884="direct-wa",0,N884*Q884)</f>
        <v>38742.702642999997</v>
      </c>
      <c r="W884" s="92">
        <f>U884+V884</f>
        <v>38742.702642999997</v>
      </c>
      <c r="X884" s="90">
        <f>IF(LEFT(AJ884,9)="direct-or",N884,0)</f>
        <v>0</v>
      </c>
      <c r="Y884" s="91">
        <f>S884-V884</f>
        <v>343712.40735699999</v>
      </c>
      <c r="Z884" s="92">
        <f>X884+Y884</f>
        <v>343712.40735699999</v>
      </c>
      <c r="AA884" s="90">
        <f>IF(LEFT(AJ884,6)="Direct",O884,0)</f>
        <v>0</v>
      </c>
      <c r="AB884" s="91">
        <f>O884-AA884</f>
        <v>1147365.33</v>
      </c>
      <c r="AC884" s="92">
        <f>AA884+AB884</f>
        <v>1147365.33</v>
      </c>
      <c r="AD884" s="90">
        <f>IF(LEFT(AJ884,9)="direct-wa", O884,0)</f>
        <v>0</v>
      </c>
      <c r="AE884" s="91">
        <f>IF(AJ884="direct-wa",0,O884*Q884)</f>
        <v>116228.10792900001</v>
      </c>
      <c r="AF884" s="92">
        <f>AD884+AE884</f>
        <v>116228.10792900001</v>
      </c>
      <c r="AG884" s="90">
        <f>IF(LEFT(AJ884,9)="direct-or",O884,0)</f>
        <v>0</v>
      </c>
      <c r="AH884" s="91">
        <f>AB884-AE884</f>
        <v>1031137.222071</v>
      </c>
      <c r="AI884" s="91">
        <f>AG884+AH884</f>
        <v>1031137.222071</v>
      </c>
      <c r="AJ884" s="7" t="s">
        <v>52</v>
      </c>
    </row>
    <row r="885" spans="1:36" outlineLevel="2" x14ac:dyDescent="0.25">
      <c r="A885" s="102"/>
      <c r="B885" s="108"/>
      <c r="C885" s="108"/>
      <c r="D885" s="108"/>
      <c r="E885" s="101"/>
      <c r="F885" s="101"/>
      <c r="G885" s="101"/>
      <c r="H885" s="101"/>
      <c r="I885" s="101"/>
      <c r="J885" s="101"/>
      <c r="K885" s="101"/>
      <c r="L885" s="101"/>
      <c r="M885" s="101"/>
      <c r="N885" s="108"/>
      <c r="O885" s="108"/>
      <c r="P885" s="129"/>
      <c r="Q885" s="130"/>
      <c r="R885" s="111">
        <f t="shared" ref="R885:Z885" si="940">SUBTOTAL(9,R883:R884)</f>
        <v>0</v>
      </c>
      <c r="S885" s="112">
        <f t="shared" si="940"/>
        <v>382891.7</v>
      </c>
      <c r="T885" s="113">
        <f t="shared" si="940"/>
        <v>382891.7</v>
      </c>
      <c r="U885" s="111">
        <f t="shared" si="940"/>
        <v>0</v>
      </c>
      <c r="V885" s="112">
        <f t="shared" si="940"/>
        <v>38786.929209999995</v>
      </c>
      <c r="W885" s="113">
        <f t="shared" si="940"/>
        <v>38786.929209999995</v>
      </c>
      <c r="X885" s="111">
        <f t="shared" si="940"/>
        <v>0</v>
      </c>
      <c r="Y885" s="112">
        <f t="shared" si="940"/>
        <v>344104.77078999998</v>
      </c>
      <c r="Z885" s="113">
        <f t="shared" si="940"/>
        <v>344104.77078999998</v>
      </c>
      <c r="AA885" s="111"/>
      <c r="AB885" s="112"/>
      <c r="AC885" s="113"/>
      <c r="AD885" s="111"/>
      <c r="AE885" s="112"/>
      <c r="AF885" s="113"/>
      <c r="AG885" s="111"/>
      <c r="AH885" s="112"/>
      <c r="AI885" s="112"/>
      <c r="AJ885" s="118" t="s">
        <v>268</v>
      </c>
    </row>
    <row r="886" spans="1:36" outlineLevel="3" x14ac:dyDescent="0.25">
      <c r="A886" s="102" t="s">
        <v>162</v>
      </c>
      <c r="B886" s="10">
        <v>2490</v>
      </c>
      <c r="C886" s="10">
        <v>2490</v>
      </c>
      <c r="D886" s="10">
        <v>2490</v>
      </c>
      <c r="N886" s="10">
        <f>D886</f>
        <v>2490</v>
      </c>
      <c r="O886" s="10">
        <f>SUM(B886:M886)</f>
        <v>7470</v>
      </c>
      <c r="P886" s="129"/>
      <c r="Q886" s="130">
        <v>0.1086</v>
      </c>
      <c r="R886" s="90">
        <f>IF(LEFT(AJ886,6)="Direct",N886,0)</f>
        <v>0</v>
      </c>
      <c r="S886" s="91">
        <f>N886-R886</f>
        <v>2490</v>
      </c>
      <c r="T886" s="92">
        <f>R886+S886</f>
        <v>2490</v>
      </c>
      <c r="U886" s="90">
        <f>IF(LEFT(AJ886,9)="direct-wa", N886,0)</f>
        <v>0</v>
      </c>
      <c r="V886" s="91">
        <f>IF(AJ886="direct-wa",0,N886*Q886)</f>
        <v>270.41399999999999</v>
      </c>
      <c r="W886" s="92">
        <f>U886+V886</f>
        <v>270.41399999999999</v>
      </c>
      <c r="X886" s="90">
        <f>IF(LEFT(AJ886,9)="direct-or",N886,0)</f>
        <v>0</v>
      </c>
      <c r="Y886" s="91">
        <f>S886-V886</f>
        <v>2219.5860000000002</v>
      </c>
      <c r="Z886" s="92">
        <f>X886+Y886</f>
        <v>2219.5860000000002</v>
      </c>
      <c r="AA886" s="90">
        <f>IF(LEFT(AJ886,6)="Direct",O886,0)</f>
        <v>0</v>
      </c>
      <c r="AB886" s="91">
        <f>O886-AA886</f>
        <v>7470</v>
      </c>
      <c r="AC886" s="92">
        <f>AA886+AB886</f>
        <v>7470</v>
      </c>
      <c r="AD886" s="90">
        <f>IF(LEFT(AJ886,9)="direct-wa", O886,0)</f>
        <v>0</v>
      </c>
      <c r="AE886" s="91">
        <f>IF(AJ886="direct-wa",0,O886*Q886)</f>
        <v>811.24199999999996</v>
      </c>
      <c r="AF886" s="92">
        <f>AD886+AE886</f>
        <v>811.24199999999996</v>
      </c>
      <c r="AG886" s="90">
        <f>IF(LEFT(AJ886,9)="direct-or",O886,0)</f>
        <v>0</v>
      </c>
      <c r="AH886" s="91">
        <f>AB886-AE886</f>
        <v>6658.7579999999998</v>
      </c>
      <c r="AI886" s="91">
        <f>AG886+AH886</f>
        <v>6658.7579999999998</v>
      </c>
      <c r="AJ886" s="7" t="s">
        <v>60</v>
      </c>
    </row>
    <row r="887" spans="1:36" outlineLevel="2" x14ac:dyDescent="0.25">
      <c r="A887" s="102"/>
      <c r="B887" s="108"/>
      <c r="C887" s="108"/>
      <c r="D887" s="108"/>
      <c r="E887" s="101"/>
      <c r="F887" s="101"/>
      <c r="G887" s="101"/>
      <c r="H887" s="101"/>
      <c r="I887" s="101"/>
      <c r="J887" s="101"/>
      <c r="K887" s="101"/>
      <c r="L887" s="101"/>
      <c r="M887" s="101"/>
      <c r="N887" s="108"/>
      <c r="O887" s="108"/>
      <c r="P887" s="129"/>
      <c r="Q887" s="130"/>
      <c r="R887" s="111">
        <f t="shared" ref="R887:Z887" si="941">SUBTOTAL(9,R886:R886)</f>
        <v>0</v>
      </c>
      <c r="S887" s="112">
        <f t="shared" si="941"/>
        <v>2490</v>
      </c>
      <c r="T887" s="113">
        <f t="shared" si="941"/>
        <v>2490</v>
      </c>
      <c r="U887" s="111">
        <f t="shared" si="941"/>
        <v>0</v>
      </c>
      <c r="V887" s="112">
        <f t="shared" si="941"/>
        <v>270.41399999999999</v>
      </c>
      <c r="W887" s="113">
        <f t="shared" si="941"/>
        <v>270.41399999999999</v>
      </c>
      <c r="X887" s="111">
        <f t="shared" si="941"/>
        <v>0</v>
      </c>
      <c r="Y887" s="112">
        <f t="shared" si="941"/>
        <v>2219.5860000000002</v>
      </c>
      <c r="Z887" s="113">
        <f t="shared" si="941"/>
        <v>2219.5860000000002</v>
      </c>
      <c r="AA887" s="111"/>
      <c r="AB887" s="112"/>
      <c r="AC887" s="113"/>
      <c r="AD887" s="111"/>
      <c r="AE887" s="112"/>
      <c r="AF887" s="113"/>
      <c r="AG887" s="111"/>
      <c r="AH887" s="112"/>
      <c r="AI887" s="112"/>
      <c r="AJ887" s="118" t="s">
        <v>266</v>
      </c>
    </row>
    <row r="888" spans="1:36" outlineLevel="3" x14ac:dyDescent="0.25">
      <c r="A888" s="102" t="s">
        <v>162</v>
      </c>
      <c r="B888" s="10">
        <v>3989.18</v>
      </c>
      <c r="C888" s="10">
        <v>3989.18</v>
      </c>
      <c r="D888" s="10">
        <v>3989.18</v>
      </c>
      <c r="N888" s="10">
        <f>D888</f>
        <v>3989.18</v>
      </c>
      <c r="O888" s="10">
        <f>SUM(B888:M888)</f>
        <v>11967.539999999999</v>
      </c>
      <c r="P888" s="129"/>
      <c r="Q888" s="130">
        <v>0</v>
      </c>
      <c r="R888" s="90">
        <f>IF(LEFT(AJ888,6)="Direct",N888,0)</f>
        <v>3989.18</v>
      </c>
      <c r="S888" s="91">
        <f>N888-R888</f>
        <v>0</v>
      </c>
      <c r="T888" s="92">
        <f>R888+S888</f>
        <v>3989.18</v>
      </c>
      <c r="U888" s="90">
        <f>IF(LEFT(AJ888,9)="direct-wa", N888,0)</f>
        <v>0</v>
      </c>
      <c r="V888" s="91">
        <f>IF(AJ888="direct-wa",0,N888*Q888)</f>
        <v>0</v>
      </c>
      <c r="W888" s="92">
        <f>U888+V888</f>
        <v>0</v>
      </c>
      <c r="X888" s="90">
        <f>IF(LEFT(AJ888,9)="direct-or",N888,0)</f>
        <v>3989.18</v>
      </c>
      <c r="Y888" s="91">
        <f>S888-V888</f>
        <v>0</v>
      </c>
      <c r="Z888" s="92">
        <f>X888+Y888</f>
        <v>3989.18</v>
      </c>
      <c r="AA888" s="90">
        <f>IF(LEFT(AJ888,6)="Direct",O888,0)</f>
        <v>11967.539999999999</v>
      </c>
      <c r="AB888" s="91">
        <f>O888-AA888</f>
        <v>0</v>
      </c>
      <c r="AC888" s="92">
        <f>AA888+AB888</f>
        <v>11967.539999999999</v>
      </c>
      <c r="AD888" s="90">
        <f>IF(LEFT(AJ888,9)="direct-wa", O888,0)</f>
        <v>0</v>
      </c>
      <c r="AE888" s="91">
        <f>IF(AJ888="direct-wa",0,O888*Q888)</f>
        <v>0</v>
      </c>
      <c r="AF888" s="92">
        <f>AD888+AE888</f>
        <v>0</v>
      </c>
      <c r="AG888" s="90">
        <f>IF(LEFT(AJ888,9)="direct-or",O888,0)</f>
        <v>11967.539999999999</v>
      </c>
      <c r="AH888" s="91">
        <f>AB888-AE888</f>
        <v>0</v>
      </c>
      <c r="AI888" s="91">
        <f>AG888+AH888</f>
        <v>11967.539999999999</v>
      </c>
      <c r="AJ888" s="7" t="s">
        <v>61</v>
      </c>
    </row>
    <row r="889" spans="1:36" outlineLevel="2" x14ac:dyDescent="0.25">
      <c r="A889" s="102"/>
      <c r="B889" s="108"/>
      <c r="C889" s="108"/>
      <c r="D889" s="108"/>
      <c r="E889" s="101"/>
      <c r="F889" s="101"/>
      <c r="G889" s="101"/>
      <c r="H889" s="101"/>
      <c r="I889" s="101"/>
      <c r="J889" s="101"/>
      <c r="K889" s="101"/>
      <c r="L889" s="101"/>
      <c r="M889" s="101"/>
      <c r="N889" s="108"/>
      <c r="O889" s="108"/>
      <c r="P889" s="129"/>
      <c r="Q889" s="130"/>
      <c r="R889" s="111">
        <f t="shared" ref="R889:Z889" si="942">SUBTOTAL(9,R888:R888)</f>
        <v>3989.18</v>
      </c>
      <c r="S889" s="112">
        <f t="shared" si="942"/>
        <v>0</v>
      </c>
      <c r="T889" s="113">
        <f t="shared" si="942"/>
        <v>3989.18</v>
      </c>
      <c r="U889" s="111">
        <f t="shared" si="942"/>
        <v>0</v>
      </c>
      <c r="V889" s="112">
        <f t="shared" si="942"/>
        <v>0</v>
      </c>
      <c r="W889" s="113">
        <f t="shared" si="942"/>
        <v>0</v>
      </c>
      <c r="X889" s="111">
        <f t="shared" si="942"/>
        <v>3989.18</v>
      </c>
      <c r="Y889" s="112">
        <f t="shared" si="942"/>
        <v>0</v>
      </c>
      <c r="Z889" s="113">
        <f t="shared" si="942"/>
        <v>3989.18</v>
      </c>
      <c r="AA889" s="111"/>
      <c r="AB889" s="112"/>
      <c r="AC889" s="113"/>
      <c r="AD889" s="111"/>
      <c r="AE889" s="112"/>
      <c r="AF889" s="113"/>
      <c r="AG889" s="111"/>
      <c r="AH889" s="112"/>
      <c r="AI889" s="112"/>
      <c r="AJ889" s="118" t="s">
        <v>267</v>
      </c>
    </row>
    <row r="890" spans="1:36" outlineLevel="1" x14ac:dyDescent="0.25">
      <c r="A890" s="128" t="s">
        <v>161</v>
      </c>
      <c r="B890" s="132"/>
      <c r="C890" s="132"/>
      <c r="D890" s="132"/>
      <c r="E890" s="120"/>
      <c r="F890" s="120"/>
      <c r="G890" s="120"/>
      <c r="H890" s="120"/>
      <c r="I890" s="120"/>
      <c r="J890" s="120"/>
      <c r="K890" s="120"/>
      <c r="L890" s="120"/>
      <c r="M890" s="120"/>
      <c r="N890" s="132"/>
      <c r="O890" s="132"/>
      <c r="P890" s="133"/>
      <c r="Q890" s="134"/>
      <c r="R890" s="138">
        <f t="shared" ref="R890:Z890" si="943">SUBTOTAL(9,R883:R888)</f>
        <v>3989.18</v>
      </c>
      <c r="S890" s="132">
        <f t="shared" si="943"/>
        <v>385381.7</v>
      </c>
      <c r="T890" s="139">
        <f t="shared" si="943"/>
        <v>389370.88</v>
      </c>
      <c r="U890" s="138">
        <f t="shared" si="943"/>
        <v>0</v>
      </c>
      <c r="V890" s="132">
        <f t="shared" si="943"/>
        <v>39057.343209999992</v>
      </c>
      <c r="W890" s="139">
        <f t="shared" si="943"/>
        <v>39057.343209999992</v>
      </c>
      <c r="X890" s="138">
        <f t="shared" si="943"/>
        <v>3989.18</v>
      </c>
      <c r="Y890" s="132">
        <f t="shared" si="943"/>
        <v>346324.35678999999</v>
      </c>
      <c r="Z890" s="139">
        <f t="shared" si="943"/>
        <v>350313.53678999998</v>
      </c>
      <c r="AA890" s="138"/>
      <c r="AB890" s="132"/>
      <c r="AC890" s="139"/>
      <c r="AD890" s="138"/>
      <c r="AE890" s="132"/>
      <c r="AF890" s="139"/>
      <c r="AG890" s="138"/>
      <c r="AH890" s="132"/>
      <c r="AI890" s="132"/>
      <c r="AJ890" s="127"/>
    </row>
    <row r="891" spans="1:36" outlineLevel="3" x14ac:dyDescent="0.25">
      <c r="A891" s="102" t="s">
        <v>164</v>
      </c>
      <c r="B891" s="10">
        <v>50048.52</v>
      </c>
      <c r="C891" s="10">
        <v>-34638.36</v>
      </c>
      <c r="D891" s="10">
        <v>11411.99</v>
      </c>
      <c r="N891" s="10">
        <f t="shared" ref="N891:N912" si="944">D891</f>
        <v>11411.99</v>
      </c>
      <c r="O891" s="10">
        <f t="shared" ref="O891:O912" si="945">SUM(B891:M891)</f>
        <v>26822.149999999994</v>
      </c>
      <c r="P891" s="129"/>
      <c r="Q891" s="130">
        <v>0.1013</v>
      </c>
      <c r="R891" s="90">
        <f t="shared" ref="R891:R912" si="946">IF(LEFT(AJ891,6)="Direct",N891,0)</f>
        <v>0</v>
      </c>
      <c r="S891" s="91">
        <f t="shared" ref="S891:S912" si="947">N891-R891</f>
        <v>11411.99</v>
      </c>
      <c r="T891" s="92">
        <f t="shared" ref="T891:T912" si="948">R891+S891</f>
        <v>11411.99</v>
      </c>
      <c r="U891" s="90">
        <f t="shared" ref="U891:U912" si="949">IF(LEFT(AJ891,9)="direct-wa", N891,0)</f>
        <v>0</v>
      </c>
      <c r="V891" s="91">
        <f t="shared" ref="V891:V912" si="950">IF(AJ891="direct-wa",0,N891*Q891)</f>
        <v>1156.0345870000001</v>
      </c>
      <c r="W891" s="92">
        <f t="shared" ref="W891:W912" si="951">U891+V891</f>
        <v>1156.0345870000001</v>
      </c>
      <c r="X891" s="90">
        <f t="shared" ref="X891:X912" si="952">IF(LEFT(AJ891,9)="direct-or",N891,0)</f>
        <v>0</v>
      </c>
      <c r="Y891" s="91">
        <f t="shared" ref="Y891:Y912" si="953">S891-V891</f>
        <v>10255.955413</v>
      </c>
      <c r="Z891" s="92">
        <f t="shared" ref="Z891:Z912" si="954">X891+Y891</f>
        <v>10255.955413</v>
      </c>
      <c r="AA891" s="90">
        <f t="shared" ref="AA891:AA912" si="955">IF(LEFT(AJ891,6)="Direct",O891,0)</f>
        <v>0</v>
      </c>
      <c r="AB891" s="91">
        <f t="shared" ref="AB891:AB912" si="956">O891-AA891</f>
        <v>26822.149999999994</v>
      </c>
      <c r="AC891" s="92">
        <f t="shared" ref="AC891:AC912" si="957">AA891+AB891</f>
        <v>26822.149999999994</v>
      </c>
      <c r="AD891" s="90">
        <f t="shared" ref="AD891:AD912" si="958">IF(LEFT(AJ891,9)="direct-wa", O891,0)</f>
        <v>0</v>
      </c>
      <c r="AE891" s="91">
        <f t="shared" ref="AE891:AE912" si="959">IF(AJ891="direct-wa",0,O891*Q891)</f>
        <v>2717.0837949999996</v>
      </c>
      <c r="AF891" s="92">
        <f t="shared" ref="AF891:AF912" si="960">AD891+AE891</f>
        <v>2717.0837949999996</v>
      </c>
      <c r="AG891" s="90">
        <f t="shared" ref="AG891:AG912" si="961">IF(LEFT(AJ891,9)="direct-or",O891,0)</f>
        <v>0</v>
      </c>
      <c r="AH891" s="91">
        <f t="shared" ref="AH891:AH912" si="962">AB891-AE891</f>
        <v>24105.066204999996</v>
      </c>
      <c r="AI891" s="91">
        <f t="shared" ref="AI891:AI912" si="963">AG891+AH891</f>
        <v>24105.066204999996</v>
      </c>
      <c r="AJ891" s="7" t="s">
        <v>52</v>
      </c>
    </row>
    <row r="892" spans="1:36" outlineLevel="3" x14ac:dyDescent="0.25">
      <c r="A892" s="102" t="s">
        <v>164</v>
      </c>
      <c r="B892" s="10">
        <v>725.13</v>
      </c>
      <c r="D892" s="10">
        <v>232.99</v>
      </c>
      <c r="N892" s="10">
        <f t="shared" si="944"/>
        <v>232.99</v>
      </c>
      <c r="O892" s="10">
        <f t="shared" si="945"/>
        <v>958.12</v>
      </c>
      <c r="P892" s="129"/>
      <c r="Q892" s="130">
        <v>0.1013</v>
      </c>
      <c r="R892" s="90">
        <f t="shared" si="946"/>
        <v>0</v>
      </c>
      <c r="S892" s="91">
        <f t="shared" si="947"/>
        <v>232.99</v>
      </c>
      <c r="T892" s="92">
        <f t="shared" si="948"/>
        <v>232.99</v>
      </c>
      <c r="U892" s="90">
        <f t="shared" si="949"/>
        <v>0</v>
      </c>
      <c r="V892" s="91">
        <f t="shared" si="950"/>
        <v>23.601887000000001</v>
      </c>
      <c r="W892" s="92">
        <f t="shared" si="951"/>
        <v>23.601887000000001</v>
      </c>
      <c r="X892" s="90">
        <f t="shared" si="952"/>
        <v>0</v>
      </c>
      <c r="Y892" s="91">
        <f t="shared" si="953"/>
        <v>209.388113</v>
      </c>
      <c r="Z892" s="92">
        <f t="shared" si="954"/>
        <v>209.388113</v>
      </c>
      <c r="AA892" s="90">
        <f t="shared" si="955"/>
        <v>0</v>
      </c>
      <c r="AB892" s="91">
        <f t="shared" si="956"/>
        <v>958.12</v>
      </c>
      <c r="AC892" s="92">
        <f t="shared" si="957"/>
        <v>958.12</v>
      </c>
      <c r="AD892" s="90">
        <f t="shared" si="958"/>
        <v>0</v>
      </c>
      <c r="AE892" s="91">
        <f t="shared" si="959"/>
        <v>97.057556000000005</v>
      </c>
      <c r="AF892" s="92">
        <f t="shared" si="960"/>
        <v>97.057556000000005</v>
      </c>
      <c r="AG892" s="90">
        <f t="shared" si="961"/>
        <v>0</v>
      </c>
      <c r="AH892" s="91">
        <f t="shared" si="962"/>
        <v>861.06244400000003</v>
      </c>
      <c r="AI892" s="91">
        <f t="shared" si="963"/>
        <v>861.06244400000003</v>
      </c>
      <c r="AJ892" s="7" t="s">
        <v>52</v>
      </c>
    </row>
    <row r="893" spans="1:36" outlineLevel="3" x14ac:dyDescent="0.25">
      <c r="A893" s="102" t="s">
        <v>164</v>
      </c>
      <c r="B893" s="10">
        <v>19336.38</v>
      </c>
      <c r="C893" s="10">
        <v>2841.88</v>
      </c>
      <c r="D893" s="10">
        <v>12993.5</v>
      </c>
      <c r="N893" s="10">
        <f t="shared" si="944"/>
        <v>12993.5</v>
      </c>
      <c r="O893" s="10">
        <f t="shared" si="945"/>
        <v>35171.760000000002</v>
      </c>
      <c r="P893" s="129"/>
      <c r="Q893" s="130">
        <v>0.1013</v>
      </c>
      <c r="R893" s="90">
        <f t="shared" si="946"/>
        <v>0</v>
      </c>
      <c r="S893" s="91">
        <f t="shared" si="947"/>
        <v>12993.5</v>
      </c>
      <c r="T893" s="92">
        <f t="shared" si="948"/>
        <v>12993.5</v>
      </c>
      <c r="U893" s="90">
        <f t="shared" si="949"/>
        <v>0</v>
      </c>
      <c r="V893" s="91">
        <f t="shared" si="950"/>
        <v>1316.24155</v>
      </c>
      <c r="W893" s="92">
        <f t="shared" si="951"/>
        <v>1316.24155</v>
      </c>
      <c r="X893" s="90">
        <f t="shared" si="952"/>
        <v>0</v>
      </c>
      <c r="Y893" s="91">
        <f t="shared" si="953"/>
        <v>11677.258449999999</v>
      </c>
      <c r="Z893" s="92">
        <f t="shared" si="954"/>
        <v>11677.258449999999</v>
      </c>
      <c r="AA893" s="90">
        <f t="shared" si="955"/>
        <v>0</v>
      </c>
      <c r="AB893" s="91">
        <f t="shared" si="956"/>
        <v>35171.760000000002</v>
      </c>
      <c r="AC893" s="92">
        <f t="shared" si="957"/>
        <v>35171.760000000002</v>
      </c>
      <c r="AD893" s="90">
        <f t="shared" si="958"/>
        <v>0</v>
      </c>
      <c r="AE893" s="91">
        <f t="shared" si="959"/>
        <v>3562.8992880000001</v>
      </c>
      <c r="AF893" s="92">
        <f t="shared" si="960"/>
        <v>3562.8992880000001</v>
      </c>
      <c r="AG893" s="90">
        <f t="shared" si="961"/>
        <v>0</v>
      </c>
      <c r="AH893" s="91">
        <f t="shared" si="962"/>
        <v>31608.860712000002</v>
      </c>
      <c r="AI893" s="91">
        <f t="shared" si="963"/>
        <v>31608.860712000002</v>
      </c>
      <c r="AJ893" s="7" t="s">
        <v>52</v>
      </c>
    </row>
    <row r="894" spans="1:36" outlineLevel="3" x14ac:dyDescent="0.25">
      <c r="A894" s="102" t="s">
        <v>164</v>
      </c>
      <c r="B894" s="10">
        <v>10945.81</v>
      </c>
      <c r="C894" s="10">
        <v>13144.64</v>
      </c>
      <c r="D894" s="10">
        <v>4523.78</v>
      </c>
      <c r="N894" s="10">
        <f t="shared" si="944"/>
        <v>4523.78</v>
      </c>
      <c r="O894" s="10">
        <f t="shared" si="945"/>
        <v>28614.229999999996</v>
      </c>
      <c r="P894" s="129"/>
      <c r="Q894" s="130">
        <v>0.1013</v>
      </c>
      <c r="R894" s="90">
        <f t="shared" si="946"/>
        <v>0</v>
      </c>
      <c r="S894" s="91">
        <f t="shared" si="947"/>
        <v>4523.78</v>
      </c>
      <c r="T894" s="92">
        <f t="shared" si="948"/>
        <v>4523.78</v>
      </c>
      <c r="U894" s="90">
        <f t="shared" si="949"/>
        <v>0</v>
      </c>
      <c r="V894" s="91">
        <f t="shared" si="950"/>
        <v>458.258914</v>
      </c>
      <c r="W894" s="92">
        <f t="shared" si="951"/>
        <v>458.258914</v>
      </c>
      <c r="X894" s="90">
        <f t="shared" si="952"/>
        <v>0</v>
      </c>
      <c r="Y894" s="91">
        <f t="shared" si="953"/>
        <v>4065.5210859999997</v>
      </c>
      <c r="Z894" s="92">
        <f t="shared" si="954"/>
        <v>4065.5210859999997</v>
      </c>
      <c r="AA894" s="90">
        <f t="shared" si="955"/>
        <v>0</v>
      </c>
      <c r="AB894" s="91">
        <f t="shared" si="956"/>
        <v>28614.229999999996</v>
      </c>
      <c r="AC894" s="92">
        <f t="shared" si="957"/>
        <v>28614.229999999996</v>
      </c>
      <c r="AD894" s="90">
        <f t="shared" si="958"/>
        <v>0</v>
      </c>
      <c r="AE894" s="91">
        <f t="shared" si="959"/>
        <v>2898.6214989999994</v>
      </c>
      <c r="AF894" s="92">
        <f t="shared" si="960"/>
        <v>2898.6214989999994</v>
      </c>
      <c r="AG894" s="90">
        <f t="shared" si="961"/>
        <v>0</v>
      </c>
      <c r="AH894" s="91">
        <f t="shared" si="962"/>
        <v>25715.608500999995</v>
      </c>
      <c r="AI894" s="91">
        <f t="shared" si="963"/>
        <v>25715.608500999995</v>
      </c>
      <c r="AJ894" s="7" t="s">
        <v>52</v>
      </c>
    </row>
    <row r="895" spans="1:36" outlineLevel="3" x14ac:dyDescent="0.25">
      <c r="A895" s="102" t="s">
        <v>164</v>
      </c>
      <c r="B895" s="10">
        <v>25274.13</v>
      </c>
      <c r="C895" s="10">
        <v>18594.13</v>
      </c>
      <c r="D895" s="10">
        <v>21606.01</v>
      </c>
      <c r="N895" s="10">
        <f t="shared" si="944"/>
        <v>21606.01</v>
      </c>
      <c r="O895" s="10">
        <f t="shared" si="945"/>
        <v>65474.270000000004</v>
      </c>
      <c r="P895" s="129"/>
      <c r="Q895" s="130">
        <v>0.1013</v>
      </c>
      <c r="R895" s="90">
        <f t="shared" si="946"/>
        <v>0</v>
      </c>
      <c r="S895" s="91">
        <f t="shared" si="947"/>
        <v>21606.01</v>
      </c>
      <c r="T895" s="92">
        <f t="shared" si="948"/>
        <v>21606.01</v>
      </c>
      <c r="U895" s="90">
        <f t="shared" si="949"/>
        <v>0</v>
      </c>
      <c r="V895" s="91">
        <f t="shared" si="950"/>
        <v>2188.6888129999998</v>
      </c>
      <c r="W895" s="92">
        <f t="shared" si="951"/>
        <v>2188.6888129999998</v>
      </c>
      <c r="X895" s="90">
        <f t="shared" si="952"/>
        <v>0</v>
      </c>
      <c r="Y895" s="91">
        <f t="shared" si="953"/>
        <v>19417.321186999998</v>
      </c>
      <c r="Z895" s="92">
        <f t="shared" si="954"/>
        <v>19417.321186999998</v>
      </c>
      <c r="AA895" s="90">
        <f t="shared" si="955"/>
        <v>0</v>
      </c>
      <c r="AB895" s="91">
        <f t="shared" si="956"/>
        <v>65474.270000000004</v>
      </c>
      <c r="AC895" s="92">
        <f t="shared" si="957"/>
        <v>65474.270000000004</v>
      </c>
      <c r="AD895" s="90">
        <f t="shared" si="958"/>
        <v>0</v>
      </c>
      <c r="AE895" s="91">
        <f t="shared" si="959"/>
        <v>6632.5435510000007</v>
      </c>
      <c r="AF895" s="92">
        <f t="shared" si="960"/>
        <v>6632.5435510000007</v>
      </c>
      <c r="AG895" s="90">
        <f t="shared" si="961"/>
        <v>0</v>
      </c>
      <c r="AH895" s="91">
        <f t="shared" si="962"/>
        <v>58841.726449000002</v>
      </c>
      <c r="AI895" s="91">
        <f t="shared" si="963"/>
        <v>58841.726449000002</v>
      </c>
      <c r="AJ895" s="7" t="s">
        <v>52</v>
      </c>
    </row>
    <row r="896" spans="1:36" outlineLevel="3" x14ac:dyDescent="0.25">
      <c r="A896" s="102" t="s">
        <v>164</v>
      </c>
      <c r="B896" s="10">
        <v>1097.1099999999999</v>
      </c>
      <c r="C896" s="10">
        <v>1064.45</v>
      </c>
      <c r="D896" s="10">
        <v>1765.3</v>
      </c>
      <c r="N896" s="10">
        <f t="shared" si="944"/>
        <v>1765.3</v>
      </c>
      <c r="O896" s="10">
        <f t="shared" si="945"/>
        <v>3926.8599999999997</v>
      </c>
      <c r="P896" s="129"/>
      <c r="Q896" s="130">
        <v>0.1013</v>
      </c>
      <c r="R896" s="90">
        <f t="shared" si="946"/>
        <v>0</v>
      </c>
      <c r="S896" s="91">
        <f t="shared" si="947"/>
        <v>1765.3</v>
      </c>
      <c r="T896" s="92">
        <f t="shared" si="948"/>
        <v>1765.3</v>
      </c>
      <c r="U896" s="90">
        <f t="shared" si="949"/>
        <v>0</v>
      </c>
      <c r="V896" s="91">
        <f t="shared" si="950"/>
        <v>178.82489000000001</v>
      </c>
      <c r="W896" s="92">
        <f t="shared" si="951"/>
        <v>178.82489000000001</v>
      </c>
      <c r="X896" s="90">
        <f t="shared" si="952"/>
        <v>0</v>
      </c>
      <c r="Y896" s="91">
        <f t="shared" si="953"/>
        <v>1586.4751099999999</v>
      </c>
      <c r="Z896" s="92">
        <f t="shared" si="954"/>
        <v>1586.4751099999999</v>
      </c>
      <c r="AA896" s="90">
        <f t="shared" si="955"/>
        <v>0</v>
      </c>
      <c r="AB896" s="91">
        <f t="shared" si="956"/>
        <v>3926.8599999999997</v>
      </c>
      <c r="AC896" s="92">
        <f t="shared" si="957"/>
        <v>3926.8599999999997</v>
      </c>
      <c r="AD896" s="90">
        <f t="shared" si="958"/>
        <v>0</v>
      </c>
      <c r="AE896" s="91">
        <f t="shared" si="959"/>
        <v>397.79091799999998</v>
      </c>
      <c r="AF896" s="92">
        <f t="shared" si="960"/>
        <v>397.79091799999998</v>
      </c>
      <c r="AG896" s="90">
        <f t="shared" si="961"/>
        <v>0</v>
      </c>
      <c r="AH896" s="91">
        <f t="shared" si="962"/>
        <v>3529.0690819999995</v>
      </c>
      <c r="AI896" s="91">
        <f t="shared" si="963"/>
        <v>3529.0690819999995</v>
      </c>
      <c r="AJ896" s="7" t="s">
        <v>52</v>
      </c>
    </row>
    <row r="897" spans="1:36" outlineLevel="3" x14ac:dyDescent="0.25">
      <c r="A897" s="102" t="s">
        <v>164</v>
      </c>
      <c r="D897" s="10">
        <v>138.22999999999999</v>
      </c>
      <c r="N897" s="10">
        <f t="shared" si="944"/>
        <v>138.22999999999999</v>
      </c>
      <c r="O897" s="10">
        <f t="shared" si="945"/>
        <v>138.22999999999999</v>
      </c>
      <c r="P897" s="129"/>
      <c r="Q897" s="130">
        <v>0.1013</v>
      </c>
      <c r="R897" s="90">
        <f t="shared" si="946"/>
        <v>0</v>
      </c>
      <c r="S897" s="91">
        <f t="shared" si="947"/>
        <v>138.22999999999999</v>
      </c>
      <c r="T897" s="92">
        <f t="shared" si="948"/>
        <v>138.22999999999999</v>
      </c>
      <c r="U897" s="90">
        <f t="shared" si="949"/>
        <v>0</v>
      </c>
      <c r="V897" s="91">
        <f t="shared" si="950"/>
        <v>14.002699</v>
      </c>
      <c r="W897" s="92">
        <f t="shared" si="951"/>
        <v>14.002699</v>
      </c>
      <c r="X897" s="90">
        <f t="shared" si="952"/>
        <v>0</v>
      </c>
      <c r="Y897" s="91">
        <f t="shared" si="953"/>
        <v>124.22730099999998</v>
      </c>
      <c r="Z897" s="92">
        <f t="shared" si="954"/>
        <v>124.22730099999998</v>
      </c>
      <c r="AA897" s="90">
        <f t="shared" si="955"/>
        <v>0</v>
      </c>
      <c r="AB897" s="91">
        <f t="shared" si="956"/>
        <v>138.22999999999999</v>
      </c>
      <c r="AC897" s="92">
        <f t="shared" si="957"/>
        <v>138.22999999999999</v>
      </c>
      <c r="AD897" s="90">
        <f t="shared" si="958"/>
        <v>0</v>
      </c>
      <c r="AE897" s="91">
        <f t="shared" si="959"/>
        <v>14.002699</v>
      </c>
      <c r="AF897" s="92">
        <f t="shared" si="960"/>
        <v>14.002699</v>
      </c>
      <c r="AG897" s="90">
        <f t="shared" si="961"/>
        <v>0</v>
      </c>
      <c r="AH897" s="91">
        <f t="shared" si="962"/>
        <v>124.22730099999998</v>
      </c>
      <c r="AI897" s="91">
        <f t="shared" si="963"/>
        <v>124.22730099999998</v>
      </c>
      <c r="AJ897" s="7" t="s">
        <v>52</v>
      </c>
    </row>
    <row r="898" spans="1:36" outlineLevel="3" x14ac:dyDescent="0.25">
      <c r="A898" s="102" t="s">
        <v>164</v>
      </c>
      <c r="B898" s="10">
        <v>35811.360000000001</v>
      </c>
      <c r="C898" s="10">
        <v>35272</v>
      </c>
      <c r="D898" s="10">
        <v>38478.230000000003</v>
      </c>
      <c r="N898" s="10">
        <f t="shared" si="944"/>
        <v>38478.230000000003</v>
      </c>
      <c r="O898" s="10">
        <f t="shared" si="945"/>
        <v>109561.59</v>
      </c>
      <c r="P898" s="129"/>
      <c r="Q898" s="130">
        <v>0.1013</v>
      </c>
      <c r="R898" s="90">
        <f t="shared" si="946"/>
        <v>0</v>
      </c>
      <c r="S898" s="91">
        <f t="shared" si="947"/>
        <v>38478.230000000003</v>
      </c>
      <c r="T898" s="92">
        <f t="shared" si="948"/>
        <v>38478.230000000003</v>
      </c>
      <c r="U898" s="90">
        <f t="shared" si="949"/>
        <v>0</v>
      </c>
      <c r="V898" s="91">
        <f t="shared" si="950"/>
        <v>3897.8446990000002</v>
      </c>
      <c r="W898" s="92">
        <f t="shared" si="951"/>
        <v>3897.8446990000002</v>
      </c>
      <c r="X898" s="90">
        <f t="shared" si="952"/>
        <v>0</v>
      </c>
      <c r="Y898" s="91">
        <f t="shared" si="953"/>
        <v>34580.385301000002</v>
      </c>
      <c r="Z898" s="92">
        <f t="shared" si="954"/>
        <v>34580.385301000002</v>
      </c>
      <c r="AA898" s="111">
        <f t="shared" si="955"/>
        <v>0</v>
      </c>
      <c r="AB898" s="112">
        <f t="shared" si="956"/>
        <v>109561.59</v>
      </c>
      <c r="AC898" s="113">
        <f t="shared" si="957"/>
        <v>109561.59</v>
      </c>
      <c r="AD898" s="111">
        <f t="shared" si="958"/>
        <v>0</v>
      </c>
      <c r="AE898" s="112">
        <f t="shared" si="959"/>
        <v>11098.589066999999</v>
      </c>
      <c r="AF898" s="113">
        <f t="shared" si="960"/>
        <v>11098.589066999999</v>
      </c>
      <c r="AG898" s="111">
        <f t="shared" si="961"/>
        <v>0</v>
      </c>
      <c r="AH898" s="112">
        <f t="shared" si="962"/>
        <v>98463.000933000003</v>
      </c>
      <c r="AI898" s="112">
        <f t="shared" si="963"/>
        <v>98463.000933000003</v>
      </c>
      <c r="AJ898" s="7" t="s">
        <v>52</v>
      </c>
    </row>
    <row r="899" spans="1:36" outlineLevel="3" x14ac:dyDescent="0.25">
      <c r="A899" s="102" t="s">
        <v>164</v>
      </c>
      <c r="B899" s="10">
        <v>73.72</v>
      </c>
      <c r="N899" s="10">
        <f t="shared" si="944"/>
        <v>0</v>
      </c>
      <c r="O899" s="10">
        <f t="shared" si="945"/>
        <v>73.72</v>
      </c>
      <c r="P899" s="129"/>
      <c r="Q899" s="130">
        <v>0.1013</v>
      </c>
      <c r="R899" s="90">
        <f t="shared" si="946"/>
        <v>0</v>
      </c>
      <c r="S899" s="91">
        <f t="shared" si="947"/>
        <v>0</v>
      </c>
      <c r="T899" s="92">
        <f t="shared" si="948"/>
        <v>0</v>
      </c>
      <c r="U899" s="90">
        <f t="shared" si="949"/>
        <v>0</v>
      </c>
      <c r="V899" s="91">
        <f t="shared" si="950"/>
        <v>0</v>
      </c>
      <c r="W899" s="92">
        <f t="shared" si="951"/>
        <v>0</v>
      </c>
      <c r="X899" s="90">
        <f t="shared" si="952"/>
        <v>0</v>
      </c>
      <c r="Y899" s="91">
        <f t="shared" si="953"/>
        <v>0</v>
      </c>
      <c r="Z899" s="92">
        <f t="shared" si="954"/>
        <v>0</v>
      </c>
      <c r="AA899" s="111">
        <f t="shared" si="955"/>
        <v>0</v>
      </c>
      <c r="AB899" s="112">
        <f t="shared" si="956"/>
        <v>73.72</v>
      </c>
      <c r="AC899" s="113">
        <f t="shared" si="957"/>
        <v>73.72</v>
      </c>
      <c r="AD899" s="111">
        <f t="shared" si="958"/>
        <v>0</v>
      </c>
      <c r="AE899" s="112">
        <f t="shared" si="959"/>
        <v>7.4678360000000001</v>
      </c>
      <c r="AF899" s="113">
        <f t="shared" si="960"/>
        <v>7.4678360000000001</v>
      </c>
      <c r="AG899" s="111">
        <f t="shared" si="961"/>
        <v>0</v>
      </c>
      <c r="AH899" s="112">
        <f t="shared" si="962"/>
        <v>66.252163999999993</v>
      </c>
      <c r="AI899" s="112">
        <f t="shared" si="963"/>
        <v>66.252163999999993</v>
      </c>
      <c r="AJ899" s="7" t="s">
        <v>52</v>
      </c>
    </row>
    <row r="900" spans="1:36" outlineLevel="3" x14ac:dyDescent="0.25">
      <c r="A900" s="102" t="s">
        <v>164</v>
      </c>
      <c r="B900" s="10">
        <v>67254.350000000006</v>
      </c>
      <c r="C900" s="10">
        <v>28473.11</v>
      </c>
      <c r="D900" s="10">
        <v>53670.21</v>
      </c>
      <c r="N900" s="10">
        <f t="shared" si="944"/>
        <v>53670.21</v>
      </c>
      <c r="O900" s="10">
        <f t="shared" si="945"/>
        <v>149397.67000000001</v>
      </c>
      <c r="P900" s="129"/>
      <c r="Q900" s="130">
        <v>0.1013</v>
      </c>
      <c r="R900" s="90">
        <f t="shared" si="946"/>
        <v>0</v>
      </c>
      <c r="S900" s="91">
        <f t="shared" si="947"/>
        <v>53670.21</v>
      </c>
      <c r="T900" s="92">
        <f t="shared" si="948"/>
        <v>53670.21</v>
      </c>
      <c r="U900" s="90">
        <f t="shared" si="949"/>
        <v>0</v>
      </c>
      <c r="V900" s="91">
        <f t="shared" si="950"/>
        <v>5436.792273</v>
      </c>
      <c r="W900" s="92">
        <f t="shared" si="951"/>
        <v>5436.792273</v>
      </c>
      <c r="X900" s="90">
        <f t="shared" si="952"/>
        <v>0</v>
      </c>
      <c r="Y900" s="91">
        <f t="shared" si="953"/>
        <v>48233.417727</v>
      </c>
      <c r="Z900" s="92">
        <f t="shared" si="954"/>
        <v>48233.417727</v>
      </c>
      <c r="AA900" s="111">
        <f t="shared" si="955"/>
        <v>0</v>
      </c>
      <c r="AB900" s="112">
        <f t="shared" si="956"/>
        <v>149397.67000000001</v>
      </c>
      <c r="AC900" s="113">
        <f t="shared" si="957"/>
        <v>149397.67000000001</v>
      </c>
      <c r="AD900" s="111">
        <f t="shared" si="958"/>
        <v>0</v>
      </c>
      <c r="AE900" s="112">
        <f t="shared" si="959"/>
        <v>15133.983971000001</v>
      </c>
      <c r="AF900" s="113">
        <f t="shared" si="960"/>
        <v>15133.983971000001</v>
      </c>
      <c r="AG900" s="111">
        <f t="shared" si="961"/>
        <v>0</v>
      </c>
      <c r="AH900" s="112">
        <f t="shared" si="962"/>
        <v>134263.686029</v>
      </c>
      <c r="AI900" s="112">
        <f t="shared" si="963"/>
        <v>134263.686029</v>
      </c>
      <c r="AJ900" s="7" t="s">
        <v>52</v>
      </c>
    </row>
    <row r="901" spans="1:36" outlineLevel="3" x14ac:dyDescent="0.25">
      <c r="A901" s="102" t="s">
        <v>164</v>
      </c>
      <c r="B901" s="10">
        <v>7874.13</v>
      </c>
      <c r="C901" s="10">
        <v>8921.18</v>
      </c>
      <c r="D901" s="10">
        <v>6956.47</v>
      </c>
      <c r="N901" s="10">
        <f t="shared" si="944"/>
        <v>6956.47</v>
      </c>
      <c r="O901" s="10">
        <f t="shared" si="945"/>
        <v>23751.780000000002</v>
      </c>
      <c r="P901" s="129"/>
      <c r="Q901" s="130">
        <v>0.1013</v>
      </c>
      <c r="R901" s="90">
        <f t="shared" si="946"/>
        <v>0</v>
      </c>
      <c r="S901" s="91">
        <f t="shared" si="947"/>
        <v>6956.47</v>
      </c>
      <c r="T901" s="92">
        <f t="shared" si="948"/>
        <v>6956.47</v>
      </c>
      <c r="U901" s="90">
        <f t="shared" si="949"/>
        <v>0</v>
      </c>
      <c r="V901" s="91">
        <f t="shared" si="950"/>
        <v>704.69041100000004</v>
      </c>
      <c r="W901" s="92">
        <f t="shared" si="951"/>
        <v>704.69041100000004</v>
      </c>
      <c r="X901" s="90">
        <f t="shared" si="952"/>
        <v>0</v>
      </c>
      <c r="Y901" s="91">
        <f t="shared" si="953"/>
        <v>6251.7795889999998</v>
      </c>
      <c r="Z901" s="92">
        <f t="shared" si="954"/>
        <v>6251.7795889999998</v>
      </c>
      <c r="AA901" s="111">
        <f t="shared" si="955"/>
        <v>0</v>
      </c>
      <c r="AB901" s="112">
        <f t="shared" si="956"/>
        <v>23751.780000000002</v>
      </c>
      <c r="AC901" s="113">
        <f t="shared" si="957"/>
        <v>23751.780000000002</v>
      </c>
      <c r="AD901" s="111">
        <f t="shared" si="958"/>
        <v>0</v>
      </c>
      <c r="AE901" s="112">
        <f t="shared" si="959"/>
        <v>2406.0553140000002</v>
      </c>
      <c r="AF901" s="113">
        <f t="shared" si="960"/>
        <v>2406.0553140000002</v>
      </c>
      <c r="AG901" s="111">
        <f t="shared" si="961"/>
        <v>0</v>
      </c>
      <c r="AH901" s="112">
        <f t="shared" si="962"/>
        <v>21345.724686000001</v>
      </c>
      <c r="AI901" s="112">
        <f t="shared" si="963"/>
        <v>21345.724686000001</v>
      </c>
      <c r="AJ901" s="7" t="s">
        <v>52</v>
      </c>
    </row>
    <row r="902" spans="1:36" outlineLevel="3" x14ac:dyDescent="0.25">
      <c r="A902" s="102" t="s">
        <v>164</v>
      </c>
      <c r="B902" s="10">
        <v>-56.41</v>
      </c>
      <c r="C902" s="10">
        <v>331.82</v>
      </c>
      <c r="D902" s="10">
        <v>62.9</v>
      </c>
      <c r="N902" s="10">
        <f t="shared" si="944"/>
        <v>62.9</v>
      </c>
      <c r="O902" s="10">
        <f t="shared" si="945"/>
        <v>338.30999999999995</v>
      </c>
      <c r="P902" s="129"/>
      <c r="Q902" s="130">
        <v>0.1013</v>
      </c>
      <c r="R902" s="90">
        <f t="shared" si="946"/>
        <v>0</v>
      </c>
      <c r="S902" s="91">
        <f t="shared" si="947"/>
        <v>62.9</v>
      </c>
      <c r="T902" s="92">
        <f t="shared" si="948"/>
        <v>62.9</v>
      </c>
      <c r="U902" s="90">
        <f t="shared" si="949"/>
        <v>0</v>
      </c>
      <c r="V902" s="91">
        <f t="shared" si="950"/>
        <v>6.3717699999999997</v>
      </c>
      <c r="W902" s="92">
        <f t="shared" si="951"/>
        <v>6.3717699999999997</v>
      </c>
      <c r="X902" s="90">
        <f t="shared" si="952"/>
        <v>0</v>
      </c>
      <c r="Y902" s="91">
        <f t="shared" si="953"/>
        <v>56.528230000000001</v>
      </c>
      <c r="Z902" s="92">
        <f t="shared" si="954"/>
        <v>56.528230000000001</v>
      </c>
      <c r="AA902" s="111">
        <f t="shared" si="955"/>
        <v>0</v>
      </c>
      <c r="AB902" s="112">
        <f t="shared" si="956"/>
        <v>338.30999999999995</v>
      </c>
      <c r="AC902" s="113">
        <f t="shared" si="957"/>
        <v>338.30999999999995</v>
      </c>
      <c r="AD902" s="111">
        <f t="shared" si="958"/>
        <v>0</v>
      </c>
      <c r="AE902" s="112">
        <f t="shared" si="959"/>
        <v>34.270802999999994</v>
      </c>
      <c r="AF902" s="113">
        <f t="shared" si="960"/>
        <v>34.270802999999994</v>
      </c>
      <c r="AG902" s="111">
        <f t="shared" si="961"/>
        <v>0</v>
      </c>
      <c r="AH902" s="112">
        <f t="shared" si="962"/>
        <v>304.03919699999994</v>
      </c>
      <c r="AI902" s="112">
        <f t="shared" si="963"/>
        <v>304.03919699999994</v>
      </c>
      <c r="AJ902" s="7" t="s">
        <v>52</v>
      </c>
    </row>
    <row r="903" spans="1:36" outlineLevel="3" x14ac:dyDescent="0.25">
      <c r="A903" s="102" t="s">
        <v>164</v>
      </c>
      <c r="B903" s="10">
        <v>5325.39</v>
      </c>
      <c r="C903" s="10">
        <v>10426.540000000001</v>
      </c>
      <c r="D903" s="10">
        <v>18932.29</v>
      </c>
      <c r="N903" s="10">
        <f t="shared" si="944"/>
        <v>18932.29</v>
      </c>
      <c r="O903" s="10">
        <f t="shared" si="945"/>
        <v>34684.22</v>
      </c>
      <c r="P903" s="129"/>
      <c r="Q903" s="130">
        <v>0.1013</v>
      </c>
      <c r="R903" s="90">
        <f t="shared" si="946"/>
        <v>0</v>
      </c>
      <c r="S903" s="91">
        <f t="shared" si="947"/>
        <v>18932.29</v>
      </c>
      <c r="T903" s="92">
        <f t="shared" si="948"/>
        <v>18932.29</v>
      </c>
      <c r="U903" s="90">
        <f t="shared" si="949"/>
        <v>0</v>
      </c>
      <c r="V903" s="91">
        <f t="shared" si="950"/>
        <v>1917.8409770000001</v>
      </c>
      <c r="W903" s="92">
        <f t="shared" si="951"/>
        <v>1917.8409770000001</v>
      </c>
      <c r="X903" s="90">
        <f t="shared" si="952"/>
        <v>0</v>
      </c>
      <c r="Y903" s="91">
        <f t="shared" si="953"/>
        <v>17014.449023000001</v>
      </c>
      <c r="Z903" s="92">
        <f t="shared" si="954"/>
        <v>17014.449023000001</v>
      </c>
      <c r="AA903" s="111">
        <f t="shared" si="955"/>
        <v>0</v>
      </c>
      <c r="AB903" s="112">
        <f t="shared" si="956"/>
        <v>34684.22</v>
      </c>
      <c r="AC903" s="113">
        <f t="shared" si="957"/>
        <v>34684.22</v>
      </c>
      <c r="AD903" s="111">
        <f t="shared" si="958"/>
        <v>0</v>
      </c>
      <c r="AE903" s="112">
        <f t="shared" si="959"/>
        <v>3513.5114860000003</v>
      </c>
      <c r="AF903" s="113">
        <f t="shared" si="960"/>
        <v>3513.5114860000003</v>
      </c>
      <c r="AG903" s="111">
        <f t="shared" si="961"/>
        <v>0</v>
      </c>
      <c r="AH903" s="112">
        <f t="shared" si="962"/>
        <v>31170.708514000002</v>
      </c>
      <c r="AI903" s="112">
        <f t="shared" si="963"/>
        <v>31170.708514000002</v>
      </c>
      <c r="AJ903" s="7" t="s">
        <v>52</v>
      </c>
    </row>
    <row r="904" spans="1:36" outlineLevel="3" x14ac:dyDescent="0.25">
      <c r="A904" s="102" t="s">
        <v>164</v>
      </c>
      <c r="B904" s="10">
        <v>165</v>
      </c>
      <c r="C904" s="10">
        <v>1753.4</v>
      </c>
      <c r="D904" s="10">
        <v>165</v>
      </c>
      <c r="N904" s="10">
        <f t="shared" si="944"/>
        <v>165</v>
      </c>
      <c r="O904" s="10">
        <f t="shared" si="945"/>
        <v>2083.4</v>
      </c>
      <c r="P904" s="129"/>
      <c r="Q904" s="130">
        <v>0.1013</v>
      </c>
      <c r="R904" s="90">
        <f t="shared" si="946"/>
        <v>0</v>
      </c>
      <c r="S904" s="91">
        <f t="shared" si="947"/>
        <v>165</v>
      </c>
      <c r="T904" s="92">
        <f t="shared" si="948"/>
        <v>165</v>
      </c>
      <c r="U904" s="90">
        <f t="shared" si="949"/>
        <v>0</v>
      </c>
      <c r="V904" s="91">
        <f t="shared" si="950"/>
        <v>16.714500000000001</v>
      </c>
      <c r="W904" s="92">
        <f t="shared" si="951"/>
        <v>16.714500000000001</v>
      </c>
      <c r="X904" s="90">
        <f t="shared" si="952"/>
        <v>0</v>
      </c>
      <c r="Y904" s="91">
        <f t="shared" si="953"/>
        <v>148.28550000000001</v>
      </c>
      <c r="Z904" s="92">
        <f t="shared" si="954"/>
        <v>148.28550000000001</v>
      </c>
      <c r="AA904" s="111">
        <f t="shared" si="955"/>
        <v>0</v>
      </c>
      <c r="AB904" s="112">
        <f t="shared" si="956"/>
        <v>2083.4</v>
      </c>
      <c r="AC904" s="113">
        <f t="shared" si="957"/>
        <v>2083.4</v>
      </c>
      <c r="AD904" s="111">
        <f t="shared" si="958"/>
        <v>0</v>
      </c>
      <c r="AE904" s="112">
        <f t="shared" si="959"/>
        <v>211.04842000000002</v>
      </c>
      <c r="AF904" s="113">
        <f t="shared" si="960"/>
        <v>211.04842000000002</v>
      </c>
      <c r="AG904" s="111">
        <f t="shared" si="961"/>
        <v>0</v>
      </c>
      <c r="AH904" s="112">
        <f t="shared" si="962"/>
        <v>1872.35158</v>
      </c>
      <c r="AI904" s="112">
        <f t="shared" si="963"/>
        <v>1872.35158</v>
      </c>
      <c r="AJ904" s="7" t="s">
        <v>52</v>
      </c>
    </row>
    <row r="905" spans="1:36" outlineLevel="3" x14ac:dyDescent="0.25">
      <c r="A905" s="102" t="s">
        <v>164</v>
      </c>
      <c r="B905" s="10">
        <v>438.17</v>
      </c>
      <c r="C905" s="10">
        <v>422.45</v>
      </c>
      <c r="D905" s="10">
        <v>431.47</v>
      </c>
      <c r="N905" s="10">
        <f t="shared" si="944"/>
        <v>431.47</v>
      </c>
      <c r="O905" s="10">
        <f t="shared" si="945"/>
        <v>1292.0900000000001</v>
      </c>
      <c r="P905" s="129"/>
      <c r="Q905" s="130">
        <v>0.1013</v>
      </c>
      <c r="R905" s="90">
        <f t="shared" si="946"/>
        <v>0</v>
      </c>
      <c r="S905" s="91">
        <f t="shared" si="947"/>
        <v>431.47</v>
      </c>
      <c r="T905" s="92">
        <f t="shared" si="948"/>
        <v>431.47</v>
      </c>
      <c r="U905" s="90">
        <f t="shared" si="949"/>
        <v>0</v>
      </c>
      <c r="V905" s="91">
        <f t="shared" si="950"/>
        <v>43.707911000000003</v>
      </c>
      <c r="W905" s="92">
        <f t="shared" si="951"/>
        <v>43.707911000000003</v>
      </c>
      <c r="X905" s="90">
        <f t="shared" si="952"/>
        <v>0</v>
      </c>
      <c r="Y905" s="91">
        <f t="shared" si="953"/>
        <v>387.762089</v>
      </c>
      <c r="Z905" s="92">
        <f t="shared" si="954"/>
        <v>387.762089</v>
      </c>
      <c r="AA905" s="111">
        <f t="shared" si="955"/>
        <v>0</v>
      </c>
      <c r="AB905" s="112">
        <f t="shared" si="956"/>
        <v>1292.0900000000001</v>
      </c>
      <c r="AC905" s="113">
        <f t="shared" si="957"/>
        <v>1292.0900000000001</v>
      </c>
      <c r="AD905" s="111">
        <f t="shared" si="958"/>
        <v>0</v>
      </c>
      <c r="AE905" s="112">
        <f t="shared" si="959"/>
        <v>130.88871700000001</v>
      </c>
      <c r="AF905" s="113">
        <f t="shared" si="960"/>
        <v>130.88871700000001</v>
      </c>
      <c r="AG905" s="111">
        <f t="shared" si="961"/>
        <v>0</v>
      </c>
      <c r="AH905" s="112">
        <f t="shared" si="962"/>
        <v>1161.2012830000001</v>
      </c>
      <c r="AI905" s="112">
        <f t="shared" si="963"/>
        <v>1161.2012830000001</v>
      </c>
      <c r="AJ905" s="7" t="s">
        <v>52</v>
      </c>
    </row>
    <row r="906" spans="1:36" outlineLevel="3" x14ac:dyDescent="0.25">
      <c r="A906" s="102" t="s">
        <v>164</v>
      </c>
      <c r="B906" s="10">
        <v>45387.82</v>
      </c>
      <c r="C906" s="10">
        <v>39899.519999999997</v>
      </c>
      <c r="D906" s="10">
        <v>30055.96</v>
      </c>
      <c r="N906" s="10">
        <f t="shared" si="944"/>
        <v>30055.96</v>
      </c>
      <c r="O906" s="10">
        <f t="shared" si="945"/>
        <v>115343.29999999999</v>
      </c>
      <c r="P906" s="129"/>
      <c r="Q906" s="130">
        <v>0.1013</v>
      </c>
      <c r="R906" s="90">
        <f t="shared" si="946"/>
        <v>0</v>
      </c>
      <c r="S906" s="91">
        <f t="shared" si="947"/>
        <v>30055.96</v>
      </c>
      <c r="T906" s="92">
        <f t="shared" si="948"/>
        <v>30055.96</v>
      </c>
      <c r="U906" s="90">
        <f t="shared" si="949"/>
        <v>0</v>
      </c>
      <c r="V906" s="91">
        <f t="shared" si="950"/>
        <v>3044.6687480000001</v>
      </c>
      <c r="W906" s="92">
        <f t="shared" si="951"/>
        <v>3044.6687480000001</v>
      </c>
      <c r="X906" s="90">
        <f t="shared" si="952"/>
        <v>0</v>
      </c>
      <c r="Y906" s="91">
        <f t="shared" si="953"/>
        <v>27011.291251999999</v>
      </c>
      <c r="Z906" s="92">
        <f t="shared" si="954"/>
        <v>27011.291251999999</v>
      </c>
      <c r="AA906" s="111">
        <f t="shared" si="955"/>
        <v>0</v>
      </c>
      <c r="AB906" s="112">
        <f t="shared" si="956"/>
        <v>115343.29999999999</v>
      </c>
      <c r="AC906" s="113">
        <f t="shared" si="957"/>
        <v>115343.29999999999</v>
      </c>
      <c r="AD906" s="111">
        <f t="shared" si="958"/>
        <v>0</v>
      </c>
      <c r="AE906" s="112">
        <f t="shared" si="959"/>
        <v>11684.27629</v>
      </c>
      <c r="AF906" s="113">
        <f t="shared" si="960"/>
        <v>11684.27629</v>
      </c>
      <c r="AG906" s="111">
        <f t="shared" si="961"/>
        <v>0</v>
      </c>
      <c r="AH906" s="112">
        <f t="shared" si="962"/>
        <v>103659.02370999999</v>
      </c>
      <c r="AI906" s="112">
        <f t="shared" si="963"/>
        <v>103659.02370999999</v>
      </c>
      <c r="AJ906" s="7" t="s">
        <v>52</v>
      </c>
    </row>
    <row r="907" spans="1:36" outlineLevel="3" x14ac:dyDescent="0.25">
      <c r="A907" s="102" t="s">
        <v>164</v>
      </c>
      <c r="B907" s="10">
        <v>100.91</v>
      </c>
      <c r="N907" s="10">
        <f t="shared" si="944"/>
        <v>0</v>
      </c>
      <c r="O907" s="10">
        <f t="shared" si="945"/>
        <v>100.91</v>
      </c>
      <c r="P907" s="129"/>
      <c r="Q907" s="130">
        <v>0.1013</v>
      </c>
      <c r="R907" s="90">
        <f t="shared" si="946"/>
        <v>0</v>
      </c>
      <c r="S907" s="91">
        <f t="shared" si="947"/>
        <v>0</v>
      </c>
      <c r="T907" s="92">
        <f t="shared" si="948"/>
        <v>0</v>
      </c>
      <c r="U907" s="90">
        <f t="shared" si="949"/>
        <v>0</v>
      </c>
      <c r="V907" s="91">
        <f t="shared" si="950"/>
        <v>0</v>
      </c>
      <c r="W907" s="92">
        <f t="shared" si="951"/>
        <v>0</v>
      </c>
      <c r="X907" s="90">
        <f t="shared" si="952"/>
        <v>0</v>
      </c>
      <c r="Y907" s="91">
        <f t="shared" si="953"/>
        <v>0</v>
      </c>
      <c r="Z907" s="92">
        <f t="shared" si="954"/>
        <v>0</v>
      </c>
      <c r="AA907" s="111">
        <f t="shared" si="955"/>
        <v>0</v>
      </c>
      <c r="AB907" s="112">
        <f t="shared" si="956"/>
        <v>100.91</v>
      </c>
      <c r="AC907" s="113">
        <f t="shared" si="957"/>
        <v>100.91</v>
      </c>
      <c r="AD907" s="111">
        <f t="shared" si="958"/>
        <v>0</v>
      </c>
      <c r="AE907" s="112">
        <f t="shared" si="959"/>
        <v>10.222182999999999</v>
      </c>
      <c r="AF907" s="113">
        <f t="shared" si="960"/>
        <v>10.222182999999999</v>
      </c>
      <c r="AG907" s="111">
        <f t="shared" si="961"/>
        <v>0</v>
      </c>
      <c r="AH907" s="112">
        <f t="shared" si="962"/>
        <v>90.687816999999995</v>
      </c>
      <c r="AI907" s="112">
        <f t="shared" si="963"/>
        <v>90.687816999999995</v>
      </c>
      <c r="AJ907" s="7" t="s">
        <v>52</v>
      </c>
    </row>
    <row r="908" spans="1:36" outlineLevel="3" x14ac:dyDescent="0.25">
      <c r="A908" s="102" t="s">
        <v>164</v>
      </c>
      <c r="B908" s="10">
        <v>35.78</v>
      </c>
      <c r="N908" s="10">
        <f t="shared" si="944"/>
        <v>0</v>
      </c>
      <c r="O908" s="10">
        <f t="shared" si="945"/>
        <v>35.78</v>
      </c>
      <c r="P908" s="129"/>
      <c r="Q908" s="130">
        <v>0.1013</v>
      </c>
      <c r="R908" s="90">
        <f t="shared" si="946"/>
        <v>0</v>
      </c>
      <c r="S908" s="91">
        <f t="shared" si="947"/>
        <v>0</v>
      </c>
      <c r="T908" s="92">
        <f t="shared" si="948"/>
        <v>0</v>
      </c>
      <c r="U908" s="90">
        <f t="shared" si="949"/>
        <v>0</v>
      </c>
      <c r="V908" s="91">
        <f t="shared" si="950"/>
        <v>0</v>
      </c>
      <c r="W908" s="92">
        <f t="shared" si="951"/>
        <v>0</v>
      </c>
      <c r="X908" s="90">
        <f t="shared" si="952"/>
        <v>0</v>
      </c>
      <c r="Y908" s="91">
        <f t="shared" si="953"/>
        <v>0</v>
      </c>
      <c r="Z908" s="92">
        <f t="shared" si="954"/>
        <v>0</v>
      </c>
      <c r="AA908" s="111">
        <f t="shared" si="955"/>
        <v>0</v>
      </c>
      <c r="AB908" s="112">
        <f t="shared" si="956"/>
        <v>35.78</v>
      </c>
      <c r="AC908" s="113">
        <f t="shared" si="957"/>
        <v>35.78</v>
      </c>
      <c r="AD908" s="111">
        <f t="shared" si="958"/>
        <v>0</v>
      </c>
      <c r="AE908" s="112">
        <f t="shared" si="959"/>
        <v>3.624514</v>
      </c>
      <c r="AF908" s="113">
        <f t="shared" si="960"/>
        <v>3.624514</v>
      </c>
      <c r="AG908" s="111">
        <f t="shared" si="961"/>
        <v>0</v>
      </c>
      <c r="AH908" s="112">
        <f t="shared" si="962"/>
        <v>32.155486000000003</v>
      </c>
      <c r="AI908" s="112">
        <f t="shared" si="963"/>
        <v>32.155486000000003</v>
      </c>
      <c r="AJ908" s="7" t="s">
        <v>52</v>
      </c>
    </row>
    <row r="909" spans="1:36" outlineLevel="3" x14ac:dyDescent="0.25">
      <c r="A909" s="102" t="s">
        <v>164</v>
      </c>
      <c r="B909" s="10">
        <v>1420.71</v>
      </c>
      <c r="C909" s="10">
        <v>1620.59</v>
      </c>
      <c r="D909" s="10">
        <v>1647.28</v>
      </c>
      <c r="N909" s="10">
        <f t="shared" si="944"/>
        <v>1647.28</v>
      </c>
      <c r="O909" s="10">
        <f t="shared" si="945"/>
        <v>4688.58</v>
      </c>
      <c r="P909" s="129"/>
      <c r="Q909" s="130">
        <v>0.1013</v>
      </c>
      <c r="R909" s="90">
        <f t="shared" si="946"/>
        <v>0</v>
      </c>
      <c r="S909" s="91">
        <f t="shared" si="947"/>
        <v>1647.28</v>
      </c>
      <c r="T909" s="92">
        <f t="shared" si="948"/>
        <v>1647.28</v>
      </c>
      <c r="U909" s="90">
        <f t="shared" si="949"/>
        <v>0</v>
      </c>
      <c r="V909" s="91">
        <f t="shared" si="950"/>
        <v>166.86946399999999</v>
      </c>
      <c r="W909" s="92">
        <f t="shared" si="951"/>
        <v>166.86946399999999</v>
      </c>
      <c r="X909" s="90">
        <f t="shared" si="952"/>
        <v>0</v>
      </c>
      <c r="Y909" s="91">
        <f t="shared" si="953"/>
        <v>1480.4105359999999</v>
      </c>
      <c r="Z909" s="92">
        <f t="shared" si="954"/>
        <v>1480.4105359999999</v>
      </c>
      <c r="AA909" s="111">
        <f t="shared" si="955"/>
        <v>0</v>
      </c>
      <c r="AB909" s="112">
        <f t="shared" si="956"/>
        <v>4688.58</v>
      </c>
      <c r="AC909" s="113">
        <f t="shared" si="957"/>
        <v>4688.58</v>
      </c>
      <c r="AD909" s="111">
        <f t="shared" si="958"/>
        <v>0</v>
      </c>
      <c r="AE909" s="112">
        <f t="shared" si="959"/>
        <v>474.95315399999998</v>
      </c>
      <c r="AF909" s="113">
        <f t="shared" si="960"/>
        <v>474.95315399999998</v>
      </c>
      <c r="AG909" s="111">
        <f t="shared" si="961"/>
        <v>0</v>
      </c>
      <c r="AH909" s="112">
        <f t="shared" si="962"/>
        <v>4213.6268460000001</v>
      </c>
      <c r="AI909" s="112">
        <f t="shared" si="963"/>
        <v>4213.6268460000001</v>
      </c>
      <c r="AJ909" s="7" t="s">
        <v>52</v>
      </c>
    </row>
    <row r="910" spans="1:36" outlineLevel="3" x14ac:dyDescent="0.25">
      <c r="A910" s="102" t="s">
        <v>164</v>
      </c>
      <c r="C910" s="10">
        <v>3000</v>
      </c>
      <c r="D910" s="10">
        <v>2687.5</v>
      </c>
      <c r="N910" s="10">
        <f t="shared" si="944"/>
        <v>2687.5</v>
      </c>
      <c r="O910" s="10">
        <f t="shared" si="945"/>
        <v>5687.5</v>
      </c>
      <c r="P910" s="129"/>
      <c r="Q910" s="130">
        <v>0.1013</v>
      </c>
      <c r="R910" s="90">
        <f t="shared" si="946"/>
        <v>0</v>
      </c>
      <c r="S910" s="91">
        <f t="shared" si="947"/>
        <v>2687.5</v>
      </c>
      <c r="T910" s="92">
        <f t="shared" si="948"/>
        <v>2687.5</v>
      </c>
      <c r="U910" s="90">
        <f t="shared" si="949"/>
        <v>0</v>
      </c>
      <c r="V910" s="91">
        <f t="shared" si="950"/>
        <v>272.24374999999998</v>
      </c>
      <c r="W910" s="92">
        <f t="shared" si="951"/>
        <v>272.24374999999998</v>
      </c>
      <c r="X910" s="90">
        <f t="shared" si="952"/>
        <v>0</v>
      </c>
      <c r="Y910" s="91">
        <f t="shared" si="953"/>
        <v>2415.2562499999999</v>
      </c>
      <c r="Z910" s="92">
        <f t="shared" si="954"/>
        <v>2415.2562499999999</v>
      </c>
      <c r="AA910" s="93">
        <f t="shared" si="955"/>
        <v>0</v>
      </c>
      <c r="AB910" s="94">
        <f t="shared" si="956"/>
        <v>5687.5</v>
      </c>
      <c r="AC910" s="95">
        <f t="shared" si="957"/>
        <v>5687.5</v>
      </c>
      <c r="AD910" s="93">
        <f t="shared" si="958"/>
        <v>0</v>
      </c>
      <c r="AE910" s="94">
        <f t="shared" si="959"/>
        <v>576.14374999999995</v>
      </c>
      <c r="AF910" s="95">
        <f t="shared" si="960"/>
        <v>576.14374999999995</v>
      </c>
      <c r="AG910" s="93">
        <f t="shared" si="961"/>
        <v>0</v>
      </c>
      <c r="AH910" s="94">
        <f t="shared" si="962"/>
        <v>5111.3562499999998</v>
      </c>
      <c r="AI910" s="94">
        <f t="shared" si="963"/>
        <v>5111.3562499999998</v>
      </c>
      <c r="AJ910" s="7" t="s">
        <v>52</v>
      </c>
    </row>
    <row r="911" spans="1:36" outlineLevel="3" x14ac:dyDescent="0.25">
      <c r="A911" s="102" t="s">
        <v>164</v>
      </c>
      <c r="B911" s="10">
        <v>0.1</v>
      </c>
      <c r="N911" s="108">
        <f t="shared" si="944"/>
        <v>0</v>
      </c>
      <c r="O911" s="108">
        <f t="shared" si="945"/>
        <v>0.1</v>
      </c>
      <c r="P911" s="129"/>
      <c r="Q911" s="130">
        <v>0.1013</v>
      </c>
      <c r="R911" s="111">
        <f t="shared" si="946"/>
        <v>0</v>
      </c>
      <c r="S911" s="112">
        <f t="shared" si="947"/>
        <v>0</v>
      </c>
      <c r="T911" s="113">
        <f t="shared" si="948"/>
        <v>0</v>
      </c>
      <c r="U911" s="111">
        <f t="shared" si="949"/>
        <v>0</v>
      </c>
      <c r="V911" s="112">
        <f t="shared" si="950"/>
        <v>0</v>
      </c>
      <c r="W911" s="113">
        <f t="shared" si="951"/>
        <v>0</v>
      </c>
      <c r="X911" s="111">
        <f t="shared" si="952"/>
        <v>0</v>
      </c>
      <c r="Y911" s="112">
        <f t="shared" si="953"/>
        <v>0</v>
      </c>
      <c r="Z911" s="113">
        <f t="shared" si="954"/>
        <v>0</v>
      </c>
      <c r="AA911" s="93">
        <f t="shared" si="955"/>
        <v>0</v>
      </c>
      <c r="AB911" s="94">
        <f t="shared" si="956"/>
        <v>0.1</v>
      </c>
      <c r="AC911" s="95">
        <f t="shared" si="957"/>
        <v>0.1</v>
      </c>
      <c r="AD911" s="93">
        <f t="shared" si="958"/>
        <v>0</v>
      </c>
      <c r="AE911" s="94">
        <f t="shared" si="959"/>
        <v>1.013E-2</v>
      </c>
      <c r="AF911" s="95">
        <f t="shared" si="960"/>
        <v>1.013E-2</v>
      </c>
      <c r="AG911" s="93">
        <f t="shared" si="961"/>
        <v>0</v>
      </c>
      <c r="AH911" s="94">
        <f t="shared" si="962"/>
        <v>8.9870000000000005E-2</v>
      </c>
      <c r="AI911" s="94">
        <f t="shared" si="963"/>
        <v>8.9870000000000005E-2</v>
      </c>
      <c r="AJ911" s="107" t="s">
        <v>52</v>
      </c>
    </row>
    <row r="912" spans="1:36" outlineLevel="3" x14ac:dyDescent="0.25">
      <c r="A912" s="102" t="s">
        <v>164</v>
      </c>
      <c r="B912" s="10">
        <v>54435.51</v>
      </c>
      <c r="C912" s="10">
        <v>52132.81</v>
      </c>
      <c r="D912" s="10">
        <v>59804.12</v>
      </c>
      <c r="N912" s="108">
        <f t="shared" si="944"/>
        <v>59804.12</v>
      </c>
      <c r="O912" s="108">
        <f t="shared" si="945"/>
        <v>166372.44</v>
      </c>
      <c r="P912" s="129"/>
      <c r="Q912" s="130">
        <v>0.1013</v>
      </c>
      <c r="R912" s="111">
        <f t="shared" si="946"/>
        <v>0</v>
      </c>
      <c r="S912" s="112">
        <f t="shared" si="947"/>
        <v>59804.12</v>
      </c>
      <c r="T912" s="113">
        <f t="shared" si="948"/>
        <v>59804.12</v>
      </c>
      <c r="U912" s="111">
        <f t="shared" si="949"/>
        <v>0</v>
      </c>
      <c r="V912" s="112">
        <f t="shared" si="950"/>
        <v>6058.1573560000006</v>
      </c>
      <c r="W912" s="113">
        <f t="shared" si="951"/>
        <v>6058.1573560000006</v>
      </c>
      <c r="X912" s="111">
        <f t="shared" si="952"/>
        <v>0</v>
      </c>
      <c r="Y912" s="112">
        <f t="shared" si="953"/>
        <v>53745.962643999999</v>
      </c>
      <c r="Z912" s="113">
        <f t="shared" si="954"/>
        <v>53745.962643999999</v>
      </c>
      <c r="AA912" s="93">
        <f t="shared" si="955"/>
        <v>0</v>
      </c>
      <c r="AB912" s="94">
        <f t="shared" si="956"/>
        <v>166372.44</v>
      </c>
      <c r="AC912" s="95">
        <f t="shared" si="957"/>
        <v>166372.44</v>
      </c>
      <c r="AD912" s="93">
        <f t="shared" si="958"/>
        <v>0</v>
      </c>
      <c r="AE912" s="94">
        <f t="shared" si="959"/>
        <v>16853.528172000002</v>
      </c>
      <c r="AF912" s="95">
        <f t="shared" si="960"/>
        <v>16853.528172000002</v>
      </c>
      <c r="AG912" s="93">
        <f t="shared" si="961"/>
        <v>0</v>
      </c>
      <c r="AH912" s="94">
        <f t="shared" si="962"/>
        <v>149518.91182800001</v>
      </c>
      <c r="AI912" s="94">
        <f t="shared" si="963"/>
        <v>149518.91182800001</v>
      </c>
      <c r="AJ912" s="107" t="s">
        <v>52</v>
      </c>
    </row>
    <row r="913" spans="1:36" outlineLevel="2" x14ac:dyDescent="0.25">
      <c r="A913" s="102"/>
      <c r="B913" s="108"/>
      <c r="C913" s="108"/>
      <c r="D913" s="108"/>
      <c r="E913" s="101"/>
      <c r="F913" s="101"/>
      <c r="G913" s="101"/>
      <c r="H913" s="101"/>
      <c r="I913" s="101"/>
      <c r="J913" s="101"/>
      <c r="K913" s="101"/>
      <c r="L913" s="101"/>
      <c r="M913" s="101"/>
      <c r="N913" s="108"/>
      <c r="O913" s="108"/>
      <c r="P913" s="129"/>
      <c r="Q913" s="130"/>
      <c r="R913" s="111">
        <f t="shared" ref="R913:Z913" si="964">SUBTOTAL(9,R891:R912)</f>
        <v>0</v>
      </c>
      <c r="S913" s="112">
        <f t="shared" si="964"/>
        <v>265563.23</v>
      </c>
      <c r="T913" s="113">
        <f t="shared" si="964"/>
        <v>265563.23</v>
      </c>
      <c r="U913" s="111">
        <f t="shared" si="964"/>
        <v>0</v>
      </c>
      <c r="V913" s="112">
        <f t="shared" si="964"/>
        <v>26901.555199000002</v>
      </c>
      <c r="W913" s="113">
        <f t="shared" si="964"/>
        <v>26901.555199000002</v>
      </c>
      <c r="X913" s="111">
        <f t="shared" si="964"/>
        <v>0</v>
      </c>
      <c r="Y913" s="112">
        <f t="shared" si="964"/>
        <v>238661.67480099999</v>
      </c>
      <c r="Z913" s="113">
        <f t="shared" si="964"/>
        <v>238661.67480099999</v>
      </c>
      <c r="AA913" s="93"/>
      <c r="AB913" s="94"/>
      <c r="AC913" s="95"/>
      <c r="AD913" s="93"/>
      <c r="AE913" s="94"/>
      <c r="AF913" s="95"/>
      <c r="AG913" s="93"/>
      <c r="AH913" s="94"/>
      <c r="AI913" s="94"/>
      <c r="AJ913" s="118" t="s">
        <v>268</v>
      </c>
    </row>
    <row r="914" spans="1:36" outlineLevel="3" x14ac:dyDescent="0.25">
      <c r="A914" s="102" t="s">
        <v>164</v>
      </c>
      <c r="B914" s="10">
        <v>1437.09</v>
      </c>
      <c r="C914" s="10">
        <v>1436.48</v>
      </c>
      <c r="D914" s="10">
        <v>3831</v>
      </c>
      <c r="N914" s="108">
        <f>D914</f>
        <v>3831</v>
      </c>
      <c r="O914" s="108">
        <f>SUM(B914:M914)</f>
        <v>6704.57</v>
      </c>
      <c r="P914" s="129"/>
      <c r="Q914" s="130">
        <v>0.1487</v>
      </c>
      <c r="R914" s="111">
        <f>IF(LEFT(AJ914,6)="Direct",N914,0)</f>
        <v>0</v>
      </c>
      <c r="S914" s="112">
        <f>N914-R914</f>
        <v>3831</v>
      </c>
      <c r="T914" s="113">
        <f>R914+S914</f>
        <v>3831</v>
      </c>
      <c r="U914" s="111">
        <f>IF(LEFT(AJ914,9)="direct-wa", N914,0)</f>
        <v>0</v>
      </c>
      <c r="V914" s="112">
        <f>IF(AJ914="direct-wa",0,N914*Q914)</f>
        <v>569.66970000000003</v>
      </c>
      <c r="W914" s="113">
        <f>U914+V914</f>
        <v>569.66970000000003</v>
      </c>
      <c r="X914" s="111">
        <f>IF(LEFT(AJ914,9)="direct-or",N914,0)</f>
        <v>0</v>
      </c>
      <c r="Y914" s="112">
        <f>S914-V914</f>
        <v>3261.3303000000001</v>
      </c>
      <c r="Z914" s="113">
        <f>X914+Y914</f>
        <v>3261.3303000000001</v>
      </c>
      <c r="AA914" s="93">
        <f>IF(LEFT(AJ914,6)="Direct",O914,0)</f>
        <v>0</v>
      </c>
      <c r="AB914" s="94">
        <f>O914-AA914</f>
        <v>6704.57</v>
      </c>
      <c r="AC914" s="95">
        <f>AA914+AB914</f>
        <v>6704.57</v>
      </c>
      <c r="AD914" s="93">
        <f>IF(LEFT(AJ914,9)="direct-wa", O914,0)</f>
        <v>0</v>
      </c>
      <c r="AE914" s="94">
        <f>IF(AJ914="direct-wa",0,O914*Q914)</f>
        <v>996.969559</v>
      </c>
      <c r="AF914" s="95">
        <f>AD914+AE914</f>
        <v>996.969559</v>
      </c>
      <c r="AG914" s="93">
        <f>IF(LEFT(AJ914,9)="direct-or",O914,0)</f>
        <v>0</v>
      </c>
      <c r="AH914" s="94">
        <f>AB914-AE914</f>
        <v>5707.6004409999996</v>
      </c>
      <c r="AI914" s="94">
        <f>AG914+AH914</f>
        <v>5707.6004409999996</v>
      </c>
      <c r="AJ914" s="107" t="s">
        <v>69</v>
      </c>
    </row>
    <row r="915" spans="1:36" outlineLevel="3" x14ac:dyDescent="0.25">
      <c r="A915" s="102" t="s">
        <v>164</v>
      </c>
      <c r="B915" s="10">
        <v>2244.87</v>
      </c>
      <c r="C915" s="10">
        <v>2137.65</v>
      </c>
      <c r="D915" s="10">
        <v>3945.31</v>
      </c>
      <c r="N915" s="108">
        <f>D915</f>
        <v>3945.31</v>
      </c>
      <c r="O915" s="108">
        <f>SUM(B915:M915)</f>
        <v>8327.83</v>
      </c>
      <c r="P915" s="129"/>
      <c r="Q915" s="130">
        <v>0.1487</v>
      </c>
      <c r="R915" s="111">
        <f>IF(LEFT(AJ915,6)="Direct",N915,0)</f>
        <v>0</v>
      </c>
      <c r="S915" s="112">
        <f>N915-R915</f>
        <v>3945.31</v>
      </c>
      <c r="T915" s="113">
        <f>R915+S915</f>
        <v>3945.31</v>
      </c>
      <c r="U915" s="111">
        <f>IF(LEFT(AJ915,9)="direct-wa", N915,0)</f>
        <v>0</v>
      </c>
      <c r="V915" s="112">
        <f>IF(AJ915="direct-wa",0,N915*Q915)</f>
        <v>586.667597</v>
      </c>
      <c r="W915" s="113">
        <f>U915+V915</f>
        <v>586.667597</v>
      </c>
      <c r="X915" s="111">
        <f>IF(LEFT(AJ915,9)="direct-or",N915,0)</f>
        <v>0</v>
      </c>
      <c r="Y915" s="112">
        <f>S915-V915</f>
        <v>3358.6424029999998</v>
      </c>
      <c r="Z915" s="113">
        <f>X915+Y915</f>
        <v>3358.6424029999998</v>
      </c>
      <c r="AA915" s="93">
        <f>IF(LEFT(AJ915,6)="Direct",O915,0)</f>
        <v>0</v>
      </c>
      <c r="AB915" s="94">
        <f>O915-AA915</f>
        <v>8327.83</v>
      </c>
      <c r="AC915" s="95">
        <f>AA915+AB915</f>
        <v>8327.83</v>
      </c>
      <c r="AD915" s="93">
        <f>IF(LEFT(AJ915,9)="direct-wa", O915,0)</f>
        <v>0</v>
      </c>
      <c r="AE915" s="94">
        <f>IF(AJ915="direct-wa",0,O915*Q915)</f>
        <v>1238.3483209999999</v>
      </c>
      <c r="AF915" s="95">
        <f>AD915+AE915</f>
        <v>1238.3483209999999</v>
      </c>
      <c r="AG915" s="93">
        <f>IF(LEFT(AJ915,9)="direct-or",O915,0)</f>
        <v>0</v>
      </c>
      <c r="AH915" s="94">
        <f>AB915-AE915</f>
        <v>7089.4816790000004</v>
      </c>
      <c r="AI915" s="94">
        <f>AG915+AH915</f>
        <v>7089.4816790000004</v>
      </c>
      <c r="AJ915" s="107" t="s">
        <v>69</v>
      </c>
    </row>
    <row r="916" spans="1:36" outlineLevel="2" x14ac:dyDescent="0.25">
      <c r="A916" s="102"/>
      <c r="B916" s="108"/>
      <c r="C916" s="108"/>
      <c r="D916" s="108"/>
      <c r="E916" s="101"/>
      <c r="F916" s="101"/>
      <c r="G916" s="101"/>
      <c r="H916" s="101"/>
      <c r="I916" s="101"/>
      <c r="J916" s="101"/>
      <c r="K916" s="101"/>
      <c r="L916" s="101"/>
      <c r="M916" s="101"/>
      <c r="N916" s="108"/>
      <c r="O916" s="108"/>
      <c r="P916" s="129"/>
      <c r="Q916" s="130"/>
      <c r="R916" s="111">
        <f t="shared" ref="R916:Z916" si="965">SUBTOTAL(9,R914:R915)</f>
        <v>0</v>
      </c>
      <c r="S916" s="112">
        <f t="shared" si="965"/>
        <v>7776.3099999999995</v>
      </c>
      <c r="T916" s="113">
        <f t="shared" si="965"/>
        <v>7776.3099999999995</v>
      </c>
      <c r="U916" s="111">
        <f t="shared" si="965"/>
        <v>0</v>
      </c>
      <c r="V916" s="112">
        <f t="shared" si="965"/>
        <v>1156.337297</v>
      </c>
      <c r="W916" s="113">
        <f t="shared" si="965"/>
        <v>1156.337297</v>
      </c>
      <c r="X916" s="111">
        <f t="shared" si="965"/>
        <v>0</v>
      </c>
      <c r="Y916" s="112">
        <f t="shared" si="965"/>
        <v>6619.9727029999995</v>
      </c>
      <c r="Z916" s="113">
        <f t="shared" si="965"/>
        <v>6619.9727029999995</v>
      </c>
      <c r="AA916" s="93"/>
      <c r="AB916" s="94"/>
      <c r="AC916" s="95"/>
      <c r="AD916" s="93"/>
      <c r="AE916" s="94"/>
      <c r="AF916" s="95"/>
      <c r="AG916" s="93"/>
      <c r="AH916" s="94"/>
      <c r="AI916" s="94"/>
      <c r="AJ916" s="118" t="s">
        <v>287</v>
      </c>
    </row>
    <row r="917" spans="1:36" outlineLevel="3" x14ac:dyDescent="0.25">
      <c r="A917" s="102" t="s">
        <v>164</v>
      </c>
      <c r="B917" s="10">
        <v>9419.7000000000007</v>
      </c>
      <c r="C917" s="10">
        <v>10941.85</v>
      </c>
      <c r="D917" s="10">
        <v>9117.9</v>
      </c>
      <c r="N917" s="108">
        <f t="shared" ref="N917:N923" si="966">D917</f>
        <v>9117.9</v>
      </c>
      <c r="O917" s="108">
        <f t="shared" ref="O917:O923" si="967">SUM(B917:M917)</f>
        <v>29479.450000000004</v>
      </c>
      <c r="P917" s="129"/>
      <c r="Q917" s="130">
        <v>0.1086</v>
      </c>
      <c r="R917" s="111">
        <f t="shared" ref="R917:R923" si="968">IF(LEFT(AJ917,6)="Direct",N917,0)</f>
        <v>0</v>
      </c>
      <c r="S917" s="112">
        <f t="shared" ref="S917:S923" si="969">N917-R917</f>
        <v>9117.9</v>
      </c>
      <c r="T917" s="113">
        <f t="shared" ref="T917:T923" si="970">R917+S917</f>
        <v>9117.9</v>
      </c>
      <c r="U917" s="111">
        <f t="shared" ref="U917:U923" si="971">IF(LEFT(AJ917,9)="direct-wa", N917,0)</f>
        <v>0</v>
      </c>
      <c r="V917" s="112">
        <f t="shared" ref="V917:V923" si="972">IF(AJ917="direct-wa",0,N917*Q917)</f>
        <v>990.20393999999999</v>
      </c>
      <c r="W917" s="113">
        <f t="shared" ref="W917:W923" si="973">U917+V917</f>
        <v>990.20393999999999</v>
      </c>
      <c r="X917" s="111">
        <f t="shared" ref="X917:X923" si="974">IF(LEFT(AJ917,9)="direct-or",N917,0)</f>
        <v>0</v>
      </c>
      <c r="Y917" s="112">
        <f t="shared" ref="Y917:Y923" si="975">S917-V917</f>
        <v>8127.6960599999993</v>
      </c>
      <c r="Z917" s="113">
        <f t="shared" ref="Z917:Z923" si="976">X917+Y917</f>
        <v>8127.6960599999993</v>
      </c>
      <c r="AA917" s="93">
        <f t="shared" ref="AA917:AA923" si="977">IF(LEFT(AJ917,6)="Direct",O917,0)</f>
        <v>0</v>
      </c>
      <c r="AB917" s="94">
        <f t="shared" ref="AB917:AB923" si="978">O917-AA917</f>
        <v>29479.450000000004</v>
      </c>
      <c r="AC917" s="95">
        <f t="shared" ref="AC917:AC923" si="979">AA917+AB917</f>
        <v>29479.450000000004</v>
      </c>
      <c r="AD917" s="93">
        <f t="shared" ref="AD917:AD923" si="980">IF(LEFT(AJ917,9)="direct-wa", O917,0)</f>
        <v>0</v>
      </c>
      <c r="AE917" s="94">
        <f t="shared" ref="AE917:AE923" si="981">IF(AJ917="direct-wa",0,O917*Q917)</f>
        <v>3201.4682700000008</v>
      </c>
      <c r="AF917" s="95">
        <f t="shared" ref="AF917:AF923" si="982">AD917+AE917</f>
        <v>3201.4682700000008</v>
      </c>
      <c r="AG917" s="93">
        <f t="shared" ref="AG917:AG923" si="983">IF(LEFT(AJ917,9)="direct-or",O917,0)</f>
        <v>0</v>
      </c>
      <c r="AH917" s="94">
        <f t="shared" ref="AH917:AH923" si="984">AB917-AE917</f>
        <v>26277.981730000003</v>
      </c>
      <c r="AI917" s="94">
        <f t="shared" ref="AI917:AI923" si="985">AG917+AH917</f>
        <v>26277.981730000003</v>
      </c>
      <c r="AJ917" s="107" t="s">
        <v>60</v>
      </c>
    </row>
    <row r="918" spans="1:36" outlineLevel="3" x14ac:dyDescent="0.25">
      <c r="A918" s="102" t="s">
        <v>164</v>
      </c>
      <c r="D918" s="10">
        <v>41.86</v>
      </c>
      <c r="N918" s="108">
        <f t="shared" si="966"/>
        <v>41.86</v>
      </c>
      <c r="O918" s="108">
        <f t="shared" si="967"/>
        <v>41.86</v>
      </c>
      <c r="P918" s="129"/>
      <c r="Q918" s="130">
        <v>0.1086</v>
      </c>
      <c r="R918" s="111">
        <f t="shared" si="968"/>
        <v>0</v>
      </c>
      <c r="S918" s="112">
        <f t="shared" si="969"/>
        <v>41.86</v>
      </c>
      <c r="T918" s="113">
        <f t="shared" si="970"/>
        <v>41.86</v>
      </c>
      <c r="U918" s="111">
        <f t="shared" si="971"/>
        <v>0</v>
      </c>
      <c r="V918" s="112">
        <f t="shared" si="972"/>
        <v>4.5459959999999997</v>
      </c>
      <c r="W918" s="113">
        <f t="shared" si="973"/>
        <v>4.5459959999999997</v>
      </c>
      <c r="X918" s="111">
        <f t="shared" si="974"/>
        <v>0</v>
      </c>
      <c r="Y918" s="112">
        <f t="shared" si="975"/>
        <v>37.314003999999997</v>
      </c>
      <c r="Z918" s="113">
        <f t="shared" si="976"/>
        <v>37.314003999999997</v>
      </c>
      <c r="AA918" s="93">
        <f t="shared" si="977"/>
        <v>0</v>
      </c>
      <c r="AB918" s="94">
        <f t="shared" si="978"/>
        <v>41.86</v>
      </c>
      <c r="AC918" s="95">
        <f t="shared" si="979"/>
        <v>41.86</v>
      </c>
      <c r="AD918" s="93">
        <f t="shared" si="980"/>
        <v>0</v>
      </c>
      <c r="AE918" s="94">
        <f t="shared" si="981"/>
        <v>4.5459959999999997</v>
      </c>
      <c r="AF918" s="95">
        <f t="shared" si="982"/>
        <v>4.5459959999999997</v>
      </c>
      <c r="AG918" s="93">
        <f t="shared" si="983"/>
        <v>0</v>
      </c>
      <c r="AH918" s="94">
        <f t="shared" si="984"/>
        <v>37.314003999999997</v>
      </c>
      <c r="AI918" s="94">
        <f t="shared" si="985"/>
        <v>37.314003999999997</v>
      </c>
      <c r="AJ918" s="107" t="s">
        <v>60</v>
      </c>
    </row>
    <row r="919" spans="1:36" outlineLevel="3" x14ac:dyDescent="0.25">
      <c r="A919" s="102" t="s">
        <v>164</v>
      </c>
      <c r="B919" s="10">
        <v>3501.81</v>
      </c>
      <c r="C919" s="10">
        <v>2383.41</v>
      </c>
      <c r="D919" s="10">
        <v>3629.06</v>
      </c>
      <c r="N919" s="108">
        <f t="shared" si="966"/>
        <v>3629.06</v>
      </c>
      <c r="O919" s="108">
        <f t="shared" si="967"/>
        <v>9514.2799999999988</v>
      </c>
      <c r="P919" s="129"/>
      <c r="Q919" s="130">
        <v>0.1086</v>
      </c>
      <c r="R919" s="111">
        <f t="shared" si="968"/>
        <v>0</v>
      </c>
      <c r="S919" s="112">
        <f t="shared" si="969"/>
        <v>3629.06</v>
      </c>
      <c r="T919" s="113">
        <f t="shared" si="970"/>
        <v>3629.06</v>
      </c>
      <c r="U919" s="111">
        <f t="shared" si="971"/>
        <v>0</v>
      </c>
      <c r="V919" s="112">
        <f t="shared" si="972"/>
        <v>394.11591600000003</v>
      </c>
      <c r="W919" s="113">
        <f t="shared" si="973"/>
        <v>394.11591600000003</v>
      </c>
      <c r="X919" s="111">
        <f t="shared" si="974"/>
        <v>0</v>
      </c>
      <c r="Y919" s="112">
        <f t="shared" si="975"/>
        <v>3234.9440839999997</v>
      </c>
      <c r="Z919" s="113">
        <f t="shared" si="976"/>
        <v>3234.9440839999997</v>
      </c>
      <c r="AA919" s="93">
        <f t="shared" si="977"/>
        <v>0</v>
      </c>
      <c r="AB919" s="94">
        <f t="shared" si="978"/>
        <v>9514.2799999999988</v>
      </c>
      <c r="AC919" s="95">
        <f t="shared" si="979"/>
        <v>9514.2799999999988</v>
      </c>
      <c r="AD919" s="93">
        <f t="shared" si="980"/>
        <v>0</v>
      </c>
      <c r="AE919" s="94">
        <f t="shared" si="981"/>
        <v>1033.250808</v>
      </c>
      <c r="AF919" s="95">
        <f t="shared" si="982"/>
        <v>1033.250808</v>
      </c>
      <c r="AG919" s="93">
        <f t="shared" si="983"/>
        <v>0</v>
      </c>
      <c r="AH919" s="94">
        <f t="shared" si="984"/>
        <v>8481.0291919999981</v>
      </c>
      <c r="AI919" s="94">
        <f t="shared" si="985"/>
        <v>8481.0291919999981</v>
      </c>
      <c r="AJ919" s="107" t="s">
        <v>60</v>
      </c>
    </row>
    <row r="920" spans="1:36" outlineLevel="3" x14ac:dyDescent="0.25">
      <c r="A920" s="102" t="s">
        <v>164</v>
      </c>
      <c r="B920" s="10">
        <v>62.18</v>
      </c>
      <c r="C920" s="10">
        <v>62.18</v>
      </c>
      <c r="D920" s="10">
        <v>62.18</v>
      </c>
      <c r="N920" s="108">
        <f t="shared" si="966"/>
        <v>62.18</v>
      </c>
      <c r="O920" s="108">
        <f t="shared" si="967"/>
        <v>186.54</v>
      </c>
      <c r="P920" s="129"/>
      <c r="Q920" s="130">
        <v>0.1086</v>
      </c>
      <c r="R920" s="111">
        <f t="shared" si="968"/>
        <v>0</v>
      </c>
      <c r="S920" s="112">
        <f t="shared" si="969"/>
        <v>62.18</v>
      </c>
      <c r="T920" s="113">
        <f t="shared" si="970"/>
        <v>62.18</v>
      </c>
      <c r="U920" s="111">
        <f t="shared" si="971"/>
        <v>0</v>
      </c>
      <c r="V920" s="112">
        <f t="shared" si="972"/>
        <v>6.7527480000000004</v>
      </c>
      <c r="W920" s="113">
        <f t="shared" si="973"/>
        <v>6.7527480000000004</v>
      </c>
      <c r="X920" s="111">
        <f t="shared" si="974"/>
        <v>0</v>
      </c>
      <c r="Y920" s="112">
        <f t="shared" si="975"/>
        <v>55.427251999999996</v>
      </c>
      <c r="Z920" s="113">
        <f t="shared" si="976"/>
        <v>55.427251999999996</v>
      </c>
      <c r="AA920" s="93">
        <f t="shared" si="977"/>
        <v>0</v>
      </c>
      <c r="AB920" s="94">
        <f t="shared" si="978"/>
        <v>186.54</v>
      </c>
      <c r="AC920" s="95">
        <f t="shared" si="979"/>
        <v>186.54</v>
      </c>
      <c r="AD920" s="93">
        <f t="shared" si="980"/>
        <v>0</v>
      </c>
      <c r="AE920" s="94">
        <f t="shared" si="981"/>
        <v>20.258244000000001</v>
      </c>
      <c r="AF920" s="95">
        <f t="shared" si="982"/>
        <v>20.258244000000001</v>
      </c>
      <c r="AG920" s="93">
        <f t="shared" si="983"/>
        <v>0</v>
      </c>
      <c r="AH920" s="94">
        <f t="shared" si="984"/>
        <v>166.281756</v>
      </c>
      <c r="AI920" s="94">
        <f t="shared" si="985"/>
        <v>166.281756</v>
      </c>
      <c r="AJ920" s="107" t="s">
        <v>60</v>
      </c>
    </row>
    <row r="921" spans="1:36" outlineLevel="3" x14ac:dyDescent="0.25">
      <c r="A921" s="102" t="s">
        <v>164</v>
      </c>
      <c r="B921" s="10">
        <v>486.07</v>
      </c>
      <c r="C921" s="10">
        <v>120.83</v>
      </c>
      <c r="D921" s="10">
        <v>460.85</v>
      </c>
      <c r="N921" s="108">
        <f t="shared" si="966"/>
        <v>460.85</v>
      </c>
      <c r="O921" s="108">
        <f t="shared" si="967"/>
        <v>1067.75</v>
      </c>
      <c r="P921" s="129"/>
      <c r="Q921" s="130">
        <v>0.1086</v>
      </c>
      <c r="R921" s="111">
        <f t="shared" si="968"/>
        <v>0</v>
      </c>
      <c r="S921" s="112">
        <f t="shared" si="969"/>
        <v>460.85</v>
      </c>
      <c r="T921" s="113">
        <f t="shared" si="970"/>
        <v>460.85</v>
      </c>
      <c r="U921" s="111">
        <f t="shared" si="971"/>
        <v>0</v>
      </c>
      <c r="V921" s="112">
        <f t="shared" si="972"/>
        <v>50.048310000000001</v>
      </c>
      <c r="W921" s="113">
        <f t="shared" si="973"/>
        <v>50.048310000000001</v>
      </c>
      <c r="X921" s="111">
        <f t="shared" si="974"/>
        <v>0</v>
      </c>
      <c r="Y921" s="112">
        <f t="shared" si="975"/>
        <v>410.80169000000001</v>
      </c>
      <c r="Z921" s="113">
        <f t="shared" si="976"/>
        <v>410.80169000000001</v>
      </c>
      <c r="AA921" s="93">
        <f t="shared" si="977"/>
        <v>0</v>
      </c>
      <c r="AB921" s="94">
        <f t="shared" si="978"/>
        <v>1067.75</v>
      </c>
      <c r="AC921" s="95">
        <f t="shared" si="979"/>
        <v>1067.75</v>
      </c>
      <c r="AD921" s="93">
        <f t="shared" si="980"/>
        <v>0</v>
      </c>
      <c r="AE921" s="94">
        <f t="shared" si="981"/>
        <v>115.95765</v>
      </c>
      <c r="AF921" s="95">
        <f t="shared" si="982"/>
        <v>115.95765</v>
      </c>
      <c r="AG921" s="93">
        <f t="shared" si="983"/>
        <v>0</v>
      </c>
      <c r="AH921" s="94">
        <f t="shared" si="984"/>
        <v>951.79234999999994</v>
      </c>
      <c r="AI921" s="94">
        <f t="shared" si="985"/>
        <v>951.79234999999994</v>
      </c>
      <c r="AJ921" s="107" t="s">
        <v>60</v>
      </c>
    </row>
    <row r="922" spans="1:36" outlineLevel="3" x14ac:dyDescent="0.25">
      <c r="A922" s="102" t="s">
        <v>164</v>
      </c>
      <c r="B922" s="10">
        <v>11006.25</v>
      </c>
      <c r="C922" s="10">
        <v>3549.45</v>
      </c>
      <c r="D922" s="10">
        <v>23027.83</v>
      </c>
      <c r="N922" s="108">
        <f t="shared" si="966"/>
        <v>23027.83</v>
      </c>
      <c r="O922" s="108">
        <f t="shared" si="967"/>
        <v>37583.53</v>
      </c>
      <c r="P922" s="129"/>
      <c r="Q922" s="130">
        <v>0.1086</v>
      </c>
      <c r="R922" s="111">
        <f t="shared" si="968"/>
        <v>0</v>
      </c>
      <c r="S922" s="112">
        <f t="shared" si="969"/>
        <v>23027.83</v>
      </c>
      <c r="T922" s="113">
        <f t="shared" si="970"/>
        <v>23027.83</v>
      </c>
      <c r="U922" s="111">
        <f t="shared" si="971"/>
        <v>0</v>
      </c>
      <c r="V922" s="112">
        <f t="shared" si="972"/>
        <v>2500.8223380000004</v>
      </c>
      <c r="W922" s="113">
        <f t="shared" si="973"/>
        <v>2500.8223380000004</v>
      </c>
      <c r="X922" s="111">
        <f t="shared" si="974"/>
        <v>0</v>
      </c>
      <c r="Y922" s="112">
        <f t="shared" si="975"/>
        <v>20527.007662</v>
      </c>
      <c r="Z922" s="113">
        <f t="shared" si="976"/>
        <v>20527.007662</v>
      </c>
      <c r="AA922" s="93">
        <f t="shared" si="977"/>
        <v>0</v>
      </c>
      <c r="AB922" s="94">
        <f t="shared" si="978"/>
        <v>37583.53</v>
      </c>
      <c r="AC922" s="95">
        <f t="shared" si="979"/>
        <v>37583.53</v>
      </c>
      <c r="AD922" s="93">
        <f t="shared" si="980"/>
        <v>0</v>
      </c>
      <c r="AE922" s="94">
        <f t="shared" si="981"/>
        <v>4081.5713580000001</v>
      </c>
      <c r="AF922" s="95">
        <f t="shared" si="982"/>
        <v>4081.5713580000001</v>
      </c>
      <c r="AG922" s="93">
        <f t="shared" si="983"/>
        <v>0</v>
      </c>
      <c r="AH922" s="94">
        <f t="shared" si="984"/>
        <v>33501.958641999998</v>
      </c>
      <c r="AI922" s="94">
        <f t="shared" si="985"/>
        <v>33501.958641999998</v>
      </c>
      <c r="AJ922" s="107" t="s">
        <v>64</v>
      </c>
    </row>
    <row r="923" spans="1:36" outlineLevel="3" x14ac:dyDescent="0.25">
      <c r="A923" s="102" t="s">
        <v>164</v>
      </c>
      <c r="B923" s="10">
        <v>809.85</v>
      </c>
      <c r="C923" s="10">
        <v>12.9</v>
      </c>
      <c r="D923" s="10">
        <v>2232.6799999999998</v>
      </c>
      <c r="N923" s="108">
        <f t="shared" si="966"/>
        <v>2232.6799999999998</v>
      </c>
      <c r="O923" s="108">
        <f t="shared" si="967"/>
        <v>3055.43</v>
      </c>
      <c r="P923" s="129"/>
      <c r="Q923" s="130">
        <v>0.1086</v>
      </c>
      <c r="R923" s="111">
        <f t="shared" si="968"/>
        <v>0</v>
      </c>
      <c r="S923" s="112">
        <f t="shared" si="969"/>
        <v>2232.6799999999998</v>
      </c>
      <c r="T923" s="113">
        <f t="shared" si="970"/>
        <v>2232.6799999999998</v>
      </c>
      <c r="U923" s="111">
        <f t="shared" si="971"/>
        <v>0</v>
      </c>
      <c r="V923" s="112">
        <f t="shared" si="972"/>
        <v>242.46904799999999</v>
      </c>
      <c r="W923" s="113">
        <f t="shared" si="973"/>
        <v>242.46904799999999</v>
      </c>
      <c r="X923" s="111">
        <f t="shared" si="974"/>
        <v>0</v>
      </c>
      <c r="Y923" s="112">
        <f t="shared" si="975"/>
        <v>1990.2109519999999</v>
      </c>
      <c r="Z923" s="113">
        <f t="shared" si="976"/>
        <v>1990.2109519999999</v>
      </c>
      <c r="AA923" s="93">
        <f t="shared" si="977"/>
        <v>0</v>
      </c>
      <c r="AB923" s="94">
        <f t="shared" si="978"/>
        <v>3055.43</v>
      </c>
      <c r="AC923" s="95">
        <f t="shared" si="979"/>
        <v>3055.43</v>
      </c>
      <c r="AD923" s="93">
        <f t="shared" si="980"/>
        <v>0</v>
      </c>
      <c r="AE923" s="94">
        <f t="shared" si="981"/>
        <v>331.81969800000002</v>
      </c>
      <c r="AF923" s="95">
        <f t="shared" si="982"/>
        <v>331.81969800000002</v>
      </c>
      <c r="AG923" s="93">
        <f t="shared" si="983"/>
        <v>0</v>
      </c>
      <c r="AH923" s="94">
        <f t="shared" si="984"/>
        <v>2723.610302</v>
      </c>
      <c r="AI923" s="94">
        <f t="shared" si="985"/>
        <v>2723.610302</v>
      </c>
      <c r="AJ923" s="107" t="s">
        <v>64</v>
      </c>
    </row>
    <row r="924" spans="1:36" outlineLevel="2" x14ac:dyDescent="0.25">
      <c r="A924" s="102"/>
      <c r="B924" s="108"/>
      <c r="C924" s="108"/>
      <c r="D924" s="108"/>
      <c r="E924" s="101"/>
      <c r="F924" s="101"/>
      <c r="G924" s="101"/>
      <c r="H924" s="101"/>
      <c r="I924" s="101"/>
      <c r="J924" s="101"/>
      <c r="K924" s="101"/>
      <c r="L924" s="101"/>
      <c r="M924" s="101"/>
      <c r="N924" s="108"/>
      <c r="O924" s="108"/>
      <c r="P924" s="129"/>
      <c r="Q924" s="130"/>
      <c r="R924" s="111">
        <f t="shared" ref="R924:Z924" si="986">SUBTOTAL(9,R917:R923)</f>
        <v>0</v>
      </c>
      <c r="S924" s="112">
        <f t="shared" si="986"/>
        <v>38572.36</v>
      </c>
      <c r="T924" s="113">
        <f t="shared" si="986"/>
        <v>38572.36</v>
      </c>
      <c r="U924" s="111">
        <f t="shared" si="986"/>
        <v>0</v>
      </c>
      <c r="V924" s="112">
        <f t="shared" si="986"/>
        <v>4188.9582960000007</v>
      </c>
      <c r="W924" s="113">
        <f t="shared" si="986"/>
        <v>4188.9582960000007</v>
      </c>
      <c r="X924" s="111">
        <f t="shared" si="986"/>
        <v>0</v>
      </c>
      <c r="Y924" s="112">
        <f t="shared" si="986"/>
        <v>34383.401703999996</v>
      </c>
      <c r="Z924" s="113">
        <f t="shared" si="986"/>
        <v>34383.401703999996</v>
      </c>
      <c r="AA924" s="93"/>
      <c r="AB924" s="94"/>
      <c r="AC924" s="95"/>
      <c r="AD924" s="93"/>
      <c r="AE924" s="94"/>
      <c r="AF924" s="95"/>
      <c r="AG924" s="93"/>
      <c r="AH924" s="94"/>
      <c r="AI924" s="94"/>
      <c r="AJ924" s="118" t="s">
        <v>266</v>
      </c>
    </row>
    <row r="925" spans="1:36" outlineLevel="3" x14ac:dyDescent="0.25">
      <c r="A925" s="102" t="s">
        <v>164</v>
      </c>
      <c r="B925" s="10">
        <v>859.01</v>
      </c>
      <c r="C925" s="10">
        <v>1482.39</v>
      </c>
      <c r="D925" s="10">
        <v>674.6</v>
      </c>
      <c r="N925" s="108">
        <f>D925</f>
        <v>674.6</v>
      </c>
      <c r="O925" s="108">
        <f>SUM(B925:M925)</f>
        <v>3016</v>
      </c>
      <c r="P925" s="129"/>
      <c r="Q925" s="130">
        <v>0.2535</v>
      </c>
      <c r="R925" s="111">
        <f>IF(LEFT(AJ925,6)="Direct",N925,0)</f>
        <v>0</v>
      </c>
      <c r="S925" s="112">
        <f>N925-R925</f>
        <v>674.6</v>
      </c>
      <c r="T925" s="113">
        <f>R925+S925</f>
        <v>674.6</v>
      </c>
      <c r="U925" s="111">
        <f>IF(LEFT(AJ925,9)="direct-wa", N925,0)</f>
        <v>0</v>
      </c>
      <c r="V925" s="112">
        <f>IF(AJ925="direct-wa",0,N925*Q925)</f>
        <v>171.0111</v>
      </c>
      <c r="W925" s="113">
        <f>U925+V925</f>
        <v>171.0111</v>
      </c>
      <c r="X925" s="111">
        <f>IF(LEFT(AJ925,9)="direct-or",N925,0)</f>
        <v>0</v>
      </c>
      <c r="Y925" s="112">
        <f>S925-V925</f>
        <v>503.58890000000002</v>
      </c>
      <c r="Z925" s="113">
        <f>X925+Y925</f>
        <v>503.58890000000002</v>
      </c>
      <c r="AA925" s="93">
        <f>IF(LEFT(AJ925,6)="Direct",O925,0)</f>
        <v>0</v>
      </c>
      <c r="AB925" s="94">
        <f>O925-AA925</f>
        <v>3016</v>
      </c>
      <c r="AC925" s="95">
        <f>AA925+AB925</f>
        <v>3016</v>
      </c>
      <c r="AD925" s="93">
        <f>IF(LEFT(AJ925,9)="direct-wa", O925,0)</f>
        <v>0</v>
      </c>
      <c r="AE925" s="94">
        <f>IF(AJ925="direct-wa",0,O925*Q925)</f>
        <v>764.55600000000004</v>
      </c>
      <c r="AF925" s="95">
        <f>AD925+AE925</f>
        <v>764.55600000000004</v>
      </c>
      <c r="AG925" s="93">
        <f>IF(LEFT(AJ925,9)="direct-or",O925,0)</f>
        <v>0</v>
      </c>
      <c r="AH925" s="94">
        <f>AB925-AE925</f>
        <v>2251.444</v>
      </c>
      <c r="AI925" s="94">
        <f>AG925+AH925</f>
        <v>2251.444</v>
      </c>
      <c r="AJ925" s="107" t="s">
        <v>51</v>
      </c>
    </row>
    <row r="926" spans="1:36" outlineLevel="2" x14ac:dyDescent="0.25">
      <c r="A926" s="102"/>
      <c r="B926" s="108"/>
      <c r="C926" s="108"/>
      <c r="D926" s="108"/>
      <c r="E926" s="101"/>
      <c r="F926" s="101"/>
      <c r="G926" s="101"/>
      <c r="H926" s="101"/>
      <c r="I926" s="101"/>
      <c r="J926" s="101"/>
      <c r="K926" s="101"/>
      <c r="L926" s="101"/>
      <c r="M926" s="101"/>
      <c r="N926" s="108"/>
      <c r="O926" s="108"/>
      <c r="P926" s="129"/>
      <c r="Q926" s="130"/>
      <c r="R926" s="111">
        <f t="shared" ref="R926:Z926" si="987">SUBTOTAL(9,R925:R925)</f>
        <v>0</v>
      </c>
      <c r="S926" s="112">
        <f t="shared" si="987"/>
        <v>674.6</v>
      </c>
      <c r="T926" s="113">
        <f t="shared" si="987"/>
        <v>674.6</v>
      </c>
      <c r="U926" s="111">
        <f t="shared" si="987"/>
        <v>0</v>
      </c>
      <c r="V926" s="112">
        <f t="shared" si="987"/>
        <v>171.0111</v>
      </c>
      <c r="W926" s="113">
        <f t="shared" si="987"/>
        <v>171.0111</v>
      </c>
      <c r="X926" s="111">
        <f t="shared" si="987"/>
        <v>0</v>
      </c>
      <c r="Y926" s="112">
        <f t="shared" si="987"/>
        <v>503.58890000000002</v>
      </c>
      <c r="Z926" s="113">
        <f t="shared" si="987"/>
        <v>503.58890000000002</v>
      </c>
      <c r="AA926" s="93"/>
      <c r="AB926" s="94"/>
      <c r="AC926" s="95"/>
      <c r="AD926" s="93"/>
      <c r="AE926" s="94"/>
      <c r="AF926" s="95"/>
      <c r="AG926" s="93"/>
      <c r="AH926" s="94"/>
      <c r="AI926" s="94"/>
      <c r="AJ926" s="118" t="s">
        <v>280</v>
      </c>
    </row>
    <row r="927" spans="1:36" outlineLevel="3" x14ac:dyDescent="0.25">
      <c r="A927" s="102" t="s">
        <v>164</v>
      </c>
      <c r="B927" s="10">
        <v>142.88999999999999</v>
      </c>
      <c r="C927" s="10">
        <v>69.11</v>
      </c>
      <c r="N927" s="108">
        <f t="shared" ref="N927:N942" si="988">D927</f>
        <v>0</v>
      </c>
      <c r="O927" s="108">
        <f t="shared" ref="O927:O942" si="989">SUM(B927:M927)</f>
        <v>212</v>
      </c>
      <c r="P927" s="129"/>
      <c r="Q927" s="130">
        <v>0</v>
      </c>
      <c r="R927" s="111">
        <f t="shared" ref="R927:R942" si="990">IF(LEFT(AJ927,6)="Direct",N927,0)</f>
        <v>0</v>
      </c>
      <c r="S927" s="112">
        <f t="shared" ref="S927:S942" si="991">N927-R927</f>
        <v>0</v>
      </c>
      <c r="T927" s="113">
        <f t="shared" ref="T927:T942" si="992">R927+S927</f>
        <v>0</v>
      </c>
      <c r="U927" s="111">
        <f t="shared" ref="U927:U942" si="993">IF(LEFT(AJ927,9)="direct-wa", N927,0)</f>
        <v>0</v>
      </c>
      <c r="V927" s="112">
        <f t="shared" ref="V927:V942" si="994">IF(AJ927="direct-wa",0,N927*Q927)</f>
        <v>0</v>
      </c>
      <c r="W927" s="113">
        <f t="shared" ref="W927:W942" si="995">U927+V927</f>
        <v>0</v>
      </c>
      <c r="X927" s="111">
        <f t="shared" ref="X927:X942" si="996">IF(LEFT(AJ927,9)="direct-or",N927,0)</f>
        <v>0</v>
      </c>
      <c r="Y927" s="112">
        <f t="shared" ref="Y927:Y942" si="997">S927-V927</f>
        <v>0</v>
      </c>
      <c r="Z927" s="113">
        <f t="shared" ref="Z927:Z942" si="998">X927+Y927</f>
        <v>0</v>
      </c>
      <c r="AA927" s="93">
        <f t="shared" ref="AA927:AA942" si="999">IF(LEFT(AJ927,6)="Direct",O927,0)</f>
        <v>212</v>
      </c>
      <c r="AB927" s="94">
        <f t="shared" ref="AB927:AB942" si="1000">O927-AA927</f>
        <v>0</v>
      </c>
      <c r="AC927" s="95">
        <f t="shared" ref="AC927:AC942" si="1001">AA927+AB927</f>
        <v>212</v>
      </c>
      <c r="AD927" s="93">
        <f t="shared" ref="AD927:AD942" si="1002">IF(LEFT(AJ927,9)="direct-wa", O927,0)</f>
        <v>0</v>
      </c>
      <c r="AE927" s="94">
        <f t="shared" ref="AE927:AE942" si="1003">IF(AJ927="direct-wa",0,O927*Q927)</f>
        <v>0</v>
      </c>
      <c r="AF927" s="95">
        <f t="shared" ref="AF927:AF942" si="1004">AD927+AE927</f>
        <v>0</v>
      </c>
      <c r="AG927" s="93">
        <f t="shared" ref="AG927:AG942" si="1005">IF(LEFT(AJ927,9)="direct-or",O927,0)</f>
        <v>212</v>
      </c>
      <c r="AH927" s="94">
        <f t="shared" ref="AH927:AH942" si="1006">AB927-AE927</f>
        <v>0</v>
      </c>
      <c r="AI927" s="94">
        <f t="shared" ref="AI927:AI942" si="1007">AG927+AH927</f>
        <v>212</v>
      </c>
      <c r="AJ927" s="107" t="s">
        <v>61</v>
      </c>
    </row>
    <row r="928" spans="1:36" outlineLevel="3" x14ac:dyDescent="0.25">
      <c r="A928" s="102" t="s">
        <v>164</v>
      </c>
      <c r="B928" s="10">
        <v>750</v>
      </c>
      <c r="C928" s="10">
        <v>750</v>
      </c>
      <c r="D928" s="10">
        <v>750</v>
      </c>
      <c r="N928" s="108">
        <f t="shared" si="988"/>
        <v>750</v>
      </c>
      <c r="O928" s="108">
        <f t="shared" si="989"/>
        <v>2250</v>
      </c>
      <c r="P928" s="129"/>
      <c r="Q928" s="130">
        <v>0</v>
      </c>
      <c r="R928" s="111">
        <f t="shared" si="990"/>
        <v>750</v>
      </c>
      <c r="S928" s="112">
        <f t="shared" si="991"/>
        <v>0</v>
      </c>
      <c r="T928" s="113">
        <f t="shared" si="992"/>
        <v>750</v>
      </c>
      <c r="U928" s="111">
        <f t="shared" si="993"/>
        <v>0</v>
      </c>
      <c r="V928" s="112">
        <f t="shared" si="994"/>
        <v>0</v>
      </c>
      <c r="W928" s="113">
        <f t="shared" si="995"/>
        <v>0</v>
      </c>
      <c r="X928" s="111">
        <f t="shared" si="996"/>
        <v>750</v>
      </c>
      <c r="Y928" s="112">
        <f t="shared" si="997"/>
        <v>0</v>
      </c>
      <c r="Z928" s="113">
        <f t="shared" si="998"/>
        <v>750</v>
      </c>
      <c r="AA928" s="93">
        <f t="shared" si="999"/>
        <v>2250</v>
      </c>
      <c r="AB928" s="94">
        <f t="shared" si="1000"/>
        <v>0</v>
      </c>
      <c r="AC928" s="95">
        <f t="shared" si="1001"/>
        <v>2250</v>
      </c>
      <c r="AD928" s="93">
        <f t="shared" si="1002"/>
        <v>0</v>
      </c>
      <c r="AE928" s="94">
        <f t="shared" si="1003"/>
        <v>0</v>
      </c>
      <c r="AF928" s="95">
        <f t="shared" si="1004"/>
        <v>0</v>
      </c>
      <c r="AG928" s="93">
        <f t="shared" si="1005"/>
        <v>2250</v>
      </c>
      <c r="AH928" s="94">
        <f t="shared" si="1006"/>
        <v>0</v>
      </c>
      <c r="AI928" s="94">
        <f t="shared" si="1007"/>
        <v>2250</v>
      </c>
      <c r="AJ928" s="107" t="s">
        <v>61</v>
      </c>
    </row>
    <row r="929" spans="1:36" outlineLevel="3" x14ac:dyDescent="0.25">
      <c r="A929" s="102" t="s">
        <v>164</v>
      </c>
      <c r="B929" s="10">
        <v>1590.74</v>
      </c>
      <c r="C929" s="10">
        <v>1345.68</v>
      </c>
      <c r="D929" s="10">
        <v>1918.8</v>
      </c>
      <c r="N929" s="108">
        <f t="shared" si="988"/>
        <v>1918.8</v>
      </c>
      <c r="O929" s="108">
        <f t="shared" si="989"/>
        <v>4855.22</v>
      </c>
      <c r="P929" s="129"/>
      <c r="Q929" s="130">
        <v>0</v>
      </c>
      <c r="R929" s="111">
        <f t="shared" si="990"/>
        <v>1918.8</v>
      </c>
      <c r="S929" s="112">
        <f t="shared" si="991"/>
        <v>0</v>
      </c>
      <c r="T929" s="113">
        <f t="shared" si="992"/>
        <v>1918.8</v>
      </c>
      <c r="U929" s="111">
        <f t="shared" si="993"/>
        <v>0</v>
      </c>
      <c r="V929" s="112">
        <f t="shared" si="994"/>
        <v>0</v>
      </c>
      <c r="W929" s="113">
        <f t="shared" si="995"/>
        <v>0</v>
      </c>
      <c r="X929" s="111">
        <f t="shared" si="996"/>
        <v>1918.8</v>
      </c>
      <c r="Y929" s="112">
        <f t="shared" si="997"/>
        <v>0</v>
      </c>
      <c r="Z929" s="113">
        <f t="shared" si="998"/>
        <v>1918.8</v>
      </c>
      <c r="AA929" s="93">
        <f t="shared" si="999"/>
        <v>4855.22</v>
      </c>
      <c r="AB929" s="94">
        <f t="shared" si="1000"/>
        <v>0</v>
      </c>
      <c r="AC929" s="95">
        <f t="shared" si="1001"/>
        <v>4855.22</v>
      </c>
      <c r="AD929" s="93">
        <f t="shared" si="1002"/>
        <v>0</v>
      </c>
      <c r="AE929" s="94">
        <f t="shared" si="1003"/>
        <v>0</v>
      </c>
      <c r="AF929" s="95">
        <f t="shared" si="1004"/>
        <v>0</v>
      </c>
      <c r="AG929" s="93">
        <f t="shared" si="1005"/>
        <v>4855.22</v>
      </c>
      <c r="AH929" s="94">
        <f t="shared" si="1006"/>
        <v>0</v>
      </c>
      <c r="AI929" s="94">
        <f t="shared" si="1007"/>
        <v>4855.22</v>
      </c>
      <c r="AJ929" s="107" t="s">
        <v>61</v>
      </c>
    </row>
    <row r="930" spans="1:36" outlineLevel="3" x14ac:dyDescent="0.25">
      <c r="A930" s="102" t="s">
        <v>164</v>
      </c>
      <c r="B930" s="10">
        <v>2803.44</v>
      </c>
      <c r="C930" s="10">
        <v>1046.1500000000001</v>
      </c>
      <c r="D930" s="10">
        <v>2188.58</v>
      </c>
      <c r="N930" s="108">
        <f t="shared" si="988"/>
        <v>2188.58</v>
      </c>
      <c r="O930" s="108">
        <f t="shared" si="989"/>
        <v>6038.17</v>
      </c>
      <c r="P930" s="129"/>
      <c r="Q930" s="130">
        <v>0</v>
      </c>
      <c r="R930" s="111">
        <f t="shared" si="990"/>
        <v>2188.58</v>
      </c>
      <c r="S930" s="112">
        <f t="shared" si="991"/>
        <v>0</v>
      </c>
      <c r="T930" s="113">
        <f t="shared" si="992"/>
        <v>2188.58</v>
      </c>
      <c r="U930" s="111">
        <f t="shared" si="993"/>
        <v>0</v>
      </c>
      <c r="V930" s="112">
        <f t="shared" si="994"/>
        <v>0</v>
      </c>
      <c r="W930" s="113">
        <f t="shared" si="995"/>
        <v>0</v>
      </c>
      <c r="X930" s="111">
        <f t="shared" si="996"/>
        <v>2188.58</v>
      </c>
      <c r="Y930" s="112">
        <f t="shared" si="997"/>
        <v>0</v>
      </c>
      <c r="Z930" s="113">
        <f t="shared" si="998"/>
        <v>2188.58</v>
      </c>
      <c r="AA930" s="93">
        <f t="shared" si="999"/>
        <v>6038.17</v>
      </c>
      <c r="AB930" s="94">
        <f t="shared" si="1000"/>
        <v>0</v>
      </c>
      <c r="AC930" s="95">
        <f t="shared" si="1001"/>
        <v>6038.17</v>
      </c>
      <c r="AD930" s="93">
        <f t="shared" si="1002"/>
        <v>0</v>
      </c>
      <c r="AE930" s="94">
        <f t="shared" si="1003"/>
        <v>0</v>
      </c>
      <c r="AF930" s="95">
        <f t="shared" si="1004"/>
        <v>0</v>
      </c>
      <c r="AG930" s="93">
        <f t="shared" si="1005"/>
        <v>6038.17</v>
      </c>
      <c r="AH930" s="94">
        <f t="shared" si="1006"/>
        <v>0</v>
      </c>
      <c r="AI930" s="94">
        <f t="shared" si="1007"/>
        <v>6038.17</v>
      </c>
      <c r="AJ930" s="107" t="s">
        <v>61</v>
      </c>
    </row>
    <row r="931" spans="1:36" outlineLevel="3" x14ac:dyDescent="0.25">
      <c r="A931" s="102" t="s">
        <v>164</v>
      </c>
      <c r="B931" s="10">
        <v>1.63</v>
      </c>
      <c r="C931" s="10">
        <v>3.26</v>
      </c>
      <c r="N931" s="108">
        <f t="shared" si="988"/>
        <v>0</v>
      </c>
      <c r="O931" s="108">
        <f t="shared" si="989"/>
        <v>4.8899999999999997</v>
      </c>
      <c r="P931" s="129"/>
      <c r="Q931" s="130">
        <v>0</v>
      </c>
      <c r="R931" s="111">
        <f t="shared" si="990"/>
        <v>0</v>
      </c>
      <c r="S931" s="112">
        <f t="shared" si="991"/>
        <v>0</v>
      </c>
      <c r="T931" s="113">
        <f t="shared" si="992"/>
        <v>0</v>
      </c>
      <c r="U931" s="111">
        <f t="shared" si="993"/>
        <v>0</v>
      </c>
      <c r="V931" s="112">
        <f t="shared" si="994"/>
        <v>0</v>
      </c>
      <c r="W931" s="113">
        <f t="shared" si="995"/>
        <v>0</v>
      </c>
      <c r="X931" s="111">
        <f t="shared" si="996"/>
        <v>0</v>
      </c>
      <c r="Y931" s="112">
        <f t="shared" si="997"/>
        <v>0</v>
      </c>
      <c r="Z931" s="113">
        <f t="shared" si="998"/>
        <v>0</v>
      </c>
      <c r="AA931" s="93">
        <f t="shared" si="999"/>
        <v>4.8899999999999997</v>
      </c>
      <c r="AB931" s="94">
        <f t="shared" si="1000"/>
        <v>0</v>
      </c>
      <c r="AC931" s="95">
        <f t="shared" si="1001"/>
        <v>4.8899999999999997</v>
      </c>
      <c r="AD931" s="93">
        <f t="shared" si="1002"/>
        <v>0</v>
      </c>
      <c r="AE931" s="94">
        <f t="shared" si="1003"/>
        <v>0</v>
      </c>
      <c r="AF931" s="95">
        <f t="shared" si="1004"/>
        <v>0</v>
      </c>
      <c r="AG931" s="93">
        <f t="shared" si="1005"/>
        <v>4.8899999999999997</v>
      </c>
      <c r="AH931" s="94">
        <f t="shared" si="1006"/>
        <v>0</v>
      </c>
      <c r="AI931" s="94">
        <f t="shared" si="1007"/>
        <v>4.8899999999999997</v>
      </c>
      <c r="AJ931" s="107" t="s">
        <v>61</v>
      </c>
    </row>
    <row r="932" spans="1:36" outlineLevel="3" x14ac:dyDescent="0.25">
      <c r="A932" s="102" t="s">
        <v>164</v>
      </c>
      <c r="B932" s="10">
        <v>8617.68</v>
      </c>
      <c r="C932" s="10">
        <v>4186.3599999999997</v>
      </c>
      <c r="D932" s="10">
        <v>1339.44</v>
      </c>
      <c r="N932" s="108">
        <f t="shared" si="988"/>
        <v>1339.44</v>
      </c>
      <c r="O932" s="108">
        <f t="shared" si="989"/>
        <v>14143.480000000001</v>
      </c>
      <c r="P932" s="129"/>
      <c r="Q932" s="130">
        <v>0</v>
      </c>
      <c r="R932" s="111">
        <f t="shared" si="990"/>
        <v>1339.44</v>
      </c>
      <c r="S932" s="112">
        <f t="shared" si="991"/>
        <v>0</v>
      </c>
      <c r="T932" s="113">
        <f t="shared" si="992"/>
        <v>1339.44</v>
      </c>
      <c r="U932" s="111">
        <f t="shared" si="993"/>
        <v>0</v>
      </c>
      <c r="V932" s="112">
        <f t="shared" si="994"/>
        <v>0</v>
      </c>
      <c r="W932" s="113">
        <f t="shared" si="995"/>
        <v>0</v>
      </c>
      <c r="X932" s="111">
        <f t="shared" si="996"/>
        <v>1339.44</v>
      </c>
      <c r="Y932" s="112">
        <f t="shared" si="997"/>
        <v>0</v>
      </c>
      <c r="Z932" s="113">
        <f t="shared" si="998"/>
        <v>1339.44</v>
      </c>
      <c r="AA932" s="93">
        <f t="shared" si="999"/>
        <v>14143.480000000001</v>
      </c>
      <c r="AB932" s="94">
        <f t="shared" si="1000"/>
        <v>0</v>
      </c>
      <c r="AC932" s="95">
        <f t="shared" si="1001"/>
        <v>14143.480000000001</v>
      </c>
      <c r="AD932" s="93">
        <f t="shared" si="1002"/>
        <v>0</v>
      </c>
      <c r="AE932" s="94">
        <f t="shared" si="1003"/>
        <v>0</v>
      </c>
      <c r="AF932" s="95">
        <f t="shared" si="1004"/>
        <v>0</v>
      </c>
      <c r="AG932" s="93">
        <f t="shared" si="1005"/>
        <v>14143.480000000001</v>
      </c>
      <c r="AH932" s="94">
        <f t="shared" si="1006"/>
        <v>0</v>
      </c>
      <c r="AI932" s="94">
        <f t="shared" si="1007"/>
        <v>14143.480000000001</v>
      </c>
      <c r="AJ932" s="107" t="s">
        <v>61</v>
      </c>
    </row>
    <row r="933" spans="1:36" outlineLevel="3" x14ac:dyDescent="0.25">
      <c r="A933" s="102" t="s">
        <v>164</v>
      </c>
      <c r="B933" s="10">
        <v>5293.54</v>
      </c>
      <c r="C933" s="10">
        <v>22864.65</v>
      </c>
      <c r="D933" s="10">
        <v>-13857.04</v>
      </c>
      <c r="N933" s="108">
        <f t="shared" si="988"/>
        <v>-13857.04</v>
      </c>
      <c r="O933" s="108">
        <f t="shared" si="989"/>
        <v>14301.150000000001</v>
      </c>
      <c r="P933" s="129"/>
      <c r="Q933" s="130">
        <v>0</v>
      </c>
      <c r="R933" s="111">
        <f t="shared" si="990"/>
        <v>-13857.04</v>
      </c>
      <c r="S933" s="112">
        <f t="shared" si="991"/>
        <v>0</v>
      </c>
      <c r="T933" s="113">
        <f t="shared" si="992"/>
        <v>-13857.04</v>
      </c>
      <c r="U933" s="111">
        <f t="shared" si="993"/>
        <v>0</v>
      </c>
      <c r="V933" s="112">
        <f t="shared" si="994"/>
        <v>0</v>
      </c>
      <c r="W933" s="113">
        <f t="shared" si="995"/>
        <v>0</v>
      </c>
      <c r="X933" s="111">
        <f t="shared" si="996"/>
        <v>-13857.04</v>
      </c>
      <c r="Y933" s="112">
        <f t="shared" si="997"/>
        <v>0</v>
      </c>
      <c r="Z933" s="113">
        <f t="shared" si="998"/>
        <v>-13857.04</v>
      </c>
      <c r="AA933" s="93">
        <f t="shared" si="999"/>
        <v>14301.150000000001</v>
      </c>
      <c r="AB933" s="94">
        <f t="shared" si="1000"/>
        <v>0</v>
      </c>
      <c r="AC933" s="95">
        <f t="shared" si="1001"/>
        <v>14301.150000000001</v>
      </c>
      <c r="AD933" s="93">
        <f t="shared" si="1002"/>
        <v>0</v>
      </c>
      <c r="AE933" s="94">
        <f t="shared" si="1003"/>
        <v>0</v>
      </c>
      <c r="AF933" s="95">
        <f t="shared" si="1004"/>
        <v>0</v>
      </c>
      <c r="AG933" s="93">
        <f t="shared" si="1005"/>
        <v>14301.150000000001</v>
      </c>
      <c r="AH933" s="94">
        <f t="shared" si="1006"/>
        <v>0</v>
      </c>
      <c r="AI933" s="94">
        <f t="shared" si="1007"/>
        <v>14301.150000000001</v>
      </c>
      <c r="AJ933" s="107" t="s">
        <v>61</v>
      </c>
    </row>
    <row r="934" spans="1:36" outlineLevel="3" x14ac:dyDescent="0.25">
      <c r="A934" s="102" t="s">
        <v>164</v>
      </c>
      <c r="B934" s="10">
        <v>1442.66</v>
      </c>
      <c r="C934" s="10">
        <v>1488.81</v>
      </c>
      <c r="D934" s="10">
        <v>5267.7</v>
      </c>
      <c r="N934" s="108">
        <f t="shared" si="988"/>
        <v>5267.7</v>
      </c>
      <c r="O934" s="108">
        <f t="shared" si="989"/>
        <v>8199.17</v>
      </c>
      <c r="P934" s="129"/>
      <c r="Q934" s="130">
        <v>0</v>
      </c>
      <c r="R934" s="111">
        <f t="shared" si="990"/>
        <v>5267.7</v>
      </c>
      <c r="S934" s="112">
        <f t="shared" si="991"/>
        <v>0</v>
      </c>
      <c r="T934" s="113">
        <f t="shared" si="992"/>
        <v>5267.7</v>
      </c>
      <c r="U934" s="111">
        <f t="shared" si="993"/>
        <v>0</v>
      </c>
      <c r="V934" s="112">
        <f t="shared" si="994"/>
        <v>0</v>
      </c>
      <c r="W934" s="113">
        <f t="shared" si="995"/>
        <v>0</v>
      </c>
      <c r="X934" s="111">
        <f t="shared" si="996"/>
        <v>5267.7</v>
      </c>
      <c r="Y934" s="112">
        <f t="shared" si="997"/>
        <v>0</v>
      </c>
      <c r="Z934" s="113">
        <f t="shared" si="998"/>
        <v>5267.7</v>
      </c>
      <c r="AA934" s="93">
        <f t="shared" si="999"/>
        <v>8199.17</v>
      </c>
      <c r="AB934" s="94">
        <f t="shared" si="1000"/>
        <v>0</v>
      </c>
      <c r="AC934" s="95">
        <f t="shared" si="1001"/>
        <v>8199.17</v>
      </c>
      <c r="AD934" s="93">
        <f t="shared" si="1002"/>
        <v>0</v>
      </c>
      <c r="AE934" s="94">
        <f t="shared" si="1003"/>
        <v>0</v>
      </c>
      <c r="AF934" s="95">
        <f t="shared" si="1004"/>
        <v>0</v>
      </c>
      <c r="AG934" s="93">
        <f t="shared" si="1005"/>
        <v>8199.17</v>
      </c>
      <c r="AH934" s="94">
        <f t="shared" si="1006"/>
        <v>0</v>
      </c>
      <c r="AI934" s="94">
        <f t="shared" si="1007"/>
        <v>8199.17</v>
      </c>
      <c r="AJ934" s="107" t="s">
        <v>61</v>
      </c>
    </row>
    <row r="935" spans="1:36" outlineLevel="3" x14ac:dyDescent="0.25">
      <c r="A935" s="102" t="s">
        <v>164</v>
      </c>
      <c r="B935" s="10">
        <v>2690.52</v>
      </c>
      <c r="C935" s="10">
        <v>2985.58</v>
      </c>
      <c r="D935" s="10">
        <v>5829.24</v>
      </c>
      <c r="N935" s="108">
        <f t="shared" si="988"/>
        <v>5829.24</v>
      </c>
      <c r="O935" s="108">
        <f t="shared" si="989"/>
        <v>11505.34</v>
      </c>
      <c r="P935" s="129"/>
      <c r="Q935" s="130">
        <v>0</v>
      </c>
      <c r="R935" s="111">
        <f t="shared" si="990"/>
        <v>5829.24</v>
      </c>
      <c r="S935" s="112">
        <f t="shared" si="991"/>
        <v>0</v>
      </c>
      <c r="T935" s="113">
        <f t="shared" si="992"/>
        <v>5829.24</v>
      </c>
      <c r="U935" s="111">
        <f t="shared" si="993"/>
        <v>0</v>
      </c>
      <c r="V935" s="112">
        <f t="shared" si="994"/>
        <v>0</v>
      </c>
      <c r="W935" s="113">
        <f t="shared" si="995"/>
        <v>0</v>
      </c>
      <c r="X935" s="111">
        <f t="shared" si="996"/>
        <v>5829.24</v>
      </c>
      <c r="Y935" s="112">
        <f t="shared" si="997"/>
        <v>0</v>
      </c>
      <c r="Z935" s="113">
        <f t="shared" si="998"/>
        <v>5829.24</v>
      </c>
      <c r="AA935" s="93">
        <f t="shared" si="999"/>
        <v>11505.34</v>
      </c>
      <c r="AB935" s="94">
        <f t="shared" si="1000"/>
        <v>0</v>
      </c>
      <c r="AC935" s="95">
        <f t="shared" si="1001"/>
        <v>11505.34</v>
      </c>
      <c r="AD935" s="93">
        <f t="shared" si="1002"/>
        <v>0</v>
      </c>
      <c r="AE935" s="94">
        <f t="shared" si="1003"/>
        <v>0</v>
      </c>
      <c r="AF935" s="95">
        <f t="shared" si="1004"/>
        <v>0</v>
      </c>
      <c r="AG935" s="93">
        <f t="shared" si="1005"/>
        <v>11505.34</v>
      </c>
      <c r="AH935" s="94">
        <f t="shared" si="1006"/>
        <v>0</v>
      </c>
      <c r="AI935" s="94">
        <f t="shared" si="1007"/>
        <v>11505.34</v>
      </c>
      <c r="AJ935" s="107" t="s">
        <v>61</v>
      </c>
    </row>
    <row r="936" spans="1:36" outlineLevel="3" x14ac:dyDescent="0.25">
      <c r="A936" s="102" t="s">
        <v>164</v>
      </c>
      <c r="B936" s="10">
        <v>14579.32</v>
      </c>
      <c r="C936" s="10">
        <v>13117.4</v>
      </c>
      <c r="D936" s="10">
        <v>7738.7</v>
      </c>
      <c r="N936" s="108">
        <f t="shared" si="988"/>
        <v>7738.7</v>
      </c>
      <c r="O936" s="108">
        <f t="shared" si="989"/>
        <v>35435.42</v>
      </c>
      <c r="P936" s="129"/>
      <c r="Q936" s="130">
        <v>0</v>
      </c>
      <c r="R936" s="111">
        <f t="shared" si="990"/>
        <v>7738.7</v>
      </c>
      <c r="S936" s="112">
        <f t="shared" si="991"/>
        <v>0</v>
      </c>
      <c r="T936" s="113">
        <f t="shared" si="992"/>
        <v>7738.7</v>
      </c>
      <c r="U936" s="111">
        <f t="shared" si="993"/>
        <v>0</v>
      </c>
      <c r="V936" s="112">
        <f t="shared" si="994"/>
        <v>0</v>
      </c>
      <c r="W936" s="113">
        <f t="shared" si="995"/>
        <v>0</v>
      </c>
      <c r="X936" s="111">
        <f t="shared" si="996"/>
        <v>7738.7</v>
      </c>
      <c r="Y936" s="112">
        <f t="shared" si="997"/>
        <v>0</v>
      </c>
      <c r="Z936" s="113">
        <f t="shared" si="998"/>
        <v>7738.7</v>
      </c>
      <c r="AA936" s="93">
        <f t="shared" si="999"/>
        <v>35435.42</v>
      </c>
      <c r="AB936" s="94">
        <f t="shared" si="1000"/>
        <v>0</v>
      </c>
      <c r="AC936" s="95">
        <f t="shared" si="1001"/>
        <v>35435.42</v>
      </c>
      <c r="AD936" s="93">
        <f t="shared" si="1002"/>
        <v>0</v>
      </c>
      <c r="AE936" s="94">
        <f t="shared" si="1003"/>
        <v>0</v>
      </c>
      <c r="AF936" s="95">
        <f t="shared" si="1004"/>
        <v>0</v>
      </c>
      <c r="AG936" s="93">
        <f t="shared" si="1005"/>
        <v>35435.42</v>
      </c>
      <c r="AH936" s="94">
        <f t="shared" si="1006"/>
        <v>0</v>
      </c>
      <c r="AI936" s="94">
        <f t="shared" si="1007"/>
        <v>35435.42</v>
      </c>
      <c r="AJ936" s="107" t="s">
        <v>61</v>
      </c>
    </row>
    <row r="937" spans="1:36" outlineLevel="3" x14ac:dyDescent="0.25">
      <c r="A937" s="102" t="s">
        <v>164</v>
      </c>
      <c r="B937" s="10">
        <v>3598.92</v>
      </c>
      <c r="C937" s="10">
        <v>4139.75</v>
      </c>
      <c r="D937" s="10">
        <v>4317.34</v>
      </c>
      <c r="N937" s="108">
        <f t="shared" si="988"/>
        <v>4317.34</v>
      </c>
      <c r="O937" s="108">
        <f t="shared" si="989"/>
        <v>12056.01</v>
      </c>
      <c r="P937" s="129"/>
      <c r="Q937" s="130">
        <v>0</v>
      </c>
      <c r="R937" s="111">
        <f t="shared" si="990"/>
        <v>4317.34</v>
      </c>
      <c r="S937" s="112">
        <f t="shared" si="991"/>
        <v>0</v>
      </c>
      <c r="T937" s="113">
        <f t="shared" si="992"/>
        <v>4317.34</v>
      </c>
      <c r="U937" s="111">
        <f t="shared" si="993"/>
        <v>0</v>
      </c>
      <c r="V937" s="112">
        <f t="shared" si="994"/>
        <v>0</v>
      </c>
      <c r="W937" s="113">
        <f t="shared" si="995"/>
        <v>0</v>
      </c>
      <c r="X937" s="111">
        <f t="shared" si="996"/>
        <v>4317.34</v>
      </c>
      <c r="Y937" s="112">
        <f t="shared" si="997"/>
        <v>0</v>
      </c>
      <c r="Z937" s="113">
        <f t="shared" si="998"/>
        <v>4317.34</v>
      </c>
      <c r="AA937" s="93">
        <f t="shared" si="999"/>
        <v>12056.01</v>
      </c>
      <c r="AB937" s="94">
        <f t="shared" si="1000"/>
        <v>0</v>
      </c>
      <c r="AC937" s="95">
        <f t="shared" si="1001"/>
        <v>12056.01</v>
      </c>
      <c r="AD937" s="93">
        <f t="shared" si="1002"/>
        <v>0</v>
      </c>
      <c r="AE937" s="94">
        <f t="shared" si="1003"/>
        <v>0</v>
      </c>
      <c r="AF937" s="95">
        <f t="shared" si="1004"/>
        <v>0</v>
      </c>
      <c r="AG937" s="93">
        <f t="shared" si="1005"/>
        <v>12056.01</v>
      </c>
      <c r="AH937" s="94">
        <f t="shared" si="1006"/>
        <v>0</v>
      </c>
      <c r="AI937" s="94">
        <f t="shared" si="1007"/>
        <v>12056.01</v>
      </c>
      <c r="AJ937" s="107" t="s">
        <v>61</v>
      </c>
    </row>
    <row r="938" spans="1:36" outlineLevel="3" x14ac:dyDescent="0.25">
      <c r="A938" s="102" t="s">
        <v>164</v>
      </c>
      <c r="B938" s="10">
        <v>2269.6999999999998</v>
      </c>
      <c r="C938" s="10">
        <v>2264.9499999999998</v>
      </c>
      <c r="D938" s="10">
        <v>2756.66</v>
      </c>
      <c r="N938" s="108">
        <f t="shared" si="988"/>
        <v>2756.66</v>
      </c>
      <c r="O938" s="108">
        <f t="shared" si="989"/>
        <v>7291.3099999999995</v>
      </c>
      <c r="P938" s="129"/>
      <c r="Q938" s="130">
        <v>0</v>
      </c>
      <c r="R938" s="111">
        <f t="shared" si="990"/>
        <v>2756.66</v>
      </c>
      <c r="S938" s="112">
        <f t="shared" si="991"/>
        <v>0</v>
      </c>
      <c r="T938" s="113">
        <f t="shared" si="992"/>
        <v>2756.66</v>
      </c>
      <c r="U938" s="111">
        <f t="shared" si="993"/>
        <v>0</v>
      </c>
      <c r="V938" s="112">
        <f t="shared" si="994"/>
        <v>0</v>
      </c>
      <c r="W938" s="113">
        <f t="shared" si="995"/>
        <v>0</v>
      </c>
      <c r="X938" s="111">
        <f t="shared" si="996"/>
        <v>2756.66</v>
      </c>
      <c r="Y938" s="112">
        <f t="shared" si="997"/>
        <v>0</v>
      </c>
      <c r="Z938" s="113">
        <f t="shared" si="998"/>
        <v>2756.66</v>
      </c>
      <c r="AA938" s="93">
        <f t="shared" si="999"/>
        <v>7291.3099999999995</v>
      </c>
      <c r="AB938" s="94">
        <f t="shared" si="1000"/>
        <v>0</v>
      </c>
      <c r="AC938" s="95">
        <f t="shared" si="1001"/>
        <v>7291.3099999999995</v>
      </c>
      <c r="AD938" s="93">
        <f t="shared" si="1002"/>
        <v>0</v>
      </c>
      <c r="AE938" s="94">
        <f t="shared" si="1003"/>
        <v>0</v>
      </c>
      <c r="AF938" s="95">
        <f t="shared" si="1004"/>
        <v>0</v>
      </c>
      <c r="AG938" s="93">
        <f t="shared" si="1005"/>
        <v>7291.3099999999995</v>
      </c>
      <c r="AH938" s="94">
        <f t="shared" si="1006"/>
        <v>0</v>
      </c>
      <c r="AI938" s="94">
        <f t="shared" si="1007"/>
        <v>7291.3099999999995</v>
      </c>
      <c r="AJ938" s="107" t="s">
        <v>61</v>
      </c>
    </row>
    <row r="939" spans="1:36" outlineLevel="3" x14ac:dyDescent="0.25">
      <c r="A939" s="102" t="s">
        <v>164</v>
      </c>
      <c r="D939" s="10">
        <v>176.75</v>
      </c>
      <c r="N939" s="108">
        <f t="shared" si="988"/>
        <v>176.75</v>
      </c>
      <c r="O939" s="108">
        <f t="shared" si="989"/>
        <v>176.75</v>
      </c>
      <c r="P939" s="129"/>
      <c r="Q939" s="130">
        <v>0</v>
      </c>
      <c r="R939" s="111">
        <f t="shared" si="990"/>
        <v>176.75</v>
      </c>
      <c r="S939" s="112">
        <f t="shared" si="991"/>
        <v>0</v>
      </c>
      <c r="T939" s="113">
        <f t="shared" si="992"/>
        <v>176.75</v>
      </c>
      <c r="U939" s="111">
        <f t="shared" si="993"/>
        <v>0</v>
      </c>
      <c r="V939" s="112">
        <f t="shared" si="994"/>
        <v>0</v>
      </c>
      <c r="W939" s="113">
        <f t="shared" si="995"/>
        <v>0</v>
      </c>
      <c r="X939" s="111">
        <f t="shared" si="996"/>
        <v>176.75</v>
      </c>
      <c r="Y939" s="112">
        <f t="shared" si="997"/>
        <v>0</v>
      </c>
      <c r="Z939" s="113">
        <f t="shared" si="998"/>
        <v>176.75</v>
      </c>
      <c r="AA939" s="93">
        <f t="shared" si="999"/>
        <v>176.75</v>
      </c>
      <c r="AB939" s="94">
        <f t="shared" si="1000"/>
        <v>0</v>
      </c>
      <c r="AC939" s="95">
        <f t="shared" si="1001"/>
        <v>176.75</v>
      </c>
      <c r="AD939" s="93">
        <f t="shared" si="1002"/>
        <v>0</v>
      </c>
      <c r="AE939" s="94">
        <f t="shared" si="1003"/>
        <v>0</v>
      </c>
      <c r="AF939" s="95">
        <f t="shared" si="1004"/>
        <v>0</v>
      </c>
      <c r="AG939" s="93">
        <f t="shared" si="1005"/>
        <v>176.75</v>
      </c>
      <c r="AH939" s="94">
        <f t="shared" si="1006"/>
        <v>0</v>
      </c>
      <c r="AI939" s="94">
        <f t="shared" si="1007"/>
        <v>176.75</v>
      </c>
      <c r="AJ939" s="107" t="s">
        <v>61</v>
      </c>
    </row>
    <row r="940" spans="1:36" outlineLevel="3" x14ac:dyDescent="0.25">
      <c r="A940" s="102" t="s">
        <v>164</v>
      </c>
      <c r="B940" s="10">
        <v>3142.31</v>
      </c>
      <c r="C940" s="10">
        <v>18286.66</v>
      </c>
      <c r="D940" s="10">
        <v>-6443.06</v>
      </c>
      <c r="N940" s="108">
        <f t="shared" si="988"/>
        <v>-6443.06</v>
      </c>
      <c r="O940" s="108">
        <f t="shared" si="989"/>
        <v>14985.91</v>
      </c>
      <c r="P940" s="129"/>
      <c r="Q940" s="130">
        <v>0</v>
      </c>
      <c r="R940" s="111">
        <f t="shared" si="990"/>
        <v>-6443.06</v>
      </c>
      <c r="S940" s="112">
        <f t="shared" si="991"/>
        <v>0</v>
      </c>
      <c r="T940" s="113">
        <f t="shared" si="992"/>
        <v>-6443.06</v>
      </c>
      <c r="U940" s="111">
        <f t="shared" si="993"/>
        <v>0</v>
      </c>
      <c r="V940" s="112">
        <f t="shared" si="994"/>
        <v>0</v>
      </c>
      <c r="W940" s="113">
        <f t="shared" si="995"/>
        <v>0</v>
      </c>
      <c r="X940" s="111">
        <f t="shared" si="996"/>
        <v>-6443.06</v>
      </c>
      <c r="Y940" s="112">
        <f t="shared" si="997"/>
        <v>0</v>
      </c>
      <c r="Z940" s="113">
        <f t="shared" si="998"/>
        <v>-6443.06</v>
      </c>
      <c r="AA940" s="93">
        <f t="shared" si="999"/>
        <v>14985.91</v>
      </c>
      <c r="AB940" s="94">
        <f t="shared" si="1000"/>
        <v>0</v>
      </c>
      <c r="AC940" s="95">
        <f t="shared" si="1001"/>
        <v>14985.91</v>
      </c>
      <c r="AD940" s="93">
        <f t="shared" si="1002"/>
        <v>0</v>
      </c>
      <c r="AE940" s="94">
        <f t="shared" si="1003"/>
        <v>0</v>
      </c>
      <c r="AF940" s="95">
        <f t="shared" si="1004"/>
        <v>0</v>
      </c>
      <c r="AG940" s="93">
        <f t="shared" si="1005"/>
        <v>14985.91</v>
      </c>
      <c r="AH940" s="94">
        <f t="shared" si="1006"/>
        <v>0</v>
      </c>
      <c r="AI940" s="94">
        <f t="shared" si="1007"/>
        <v>14985.91</v>
      </c>
      <c r="AJ940" s="107" t="s">
        <v>61</v>
      </c>
    </row>
    <row r="941" spans="1:36" outlineLevel="3" x14ac:dyDescent="0.25">
      <c r="A941" s="102" t="s">
        <v>164</v>
      </c>
      <c r="B941" s="10">
        <v>4250.25</v>
      </c>
      <c r="C941" s="10">
        <v>4814.28</v>
      </c>
      <c r="D941" s="10">
        <v>3617.22</v>
      </c>
      <c r="N941" s="108">
        <f t="shared" si="988"/>
        <v>3617.22</v>
      </c>
      <c r="O941" s="108">
        <f t="shared" si="989"/>
        <v>12681.749999999998</v>
      </c>
      <c r="P941" s="129"/>
      <c r="Q941" s="130">
        <v>0</v>
      </c>
      <c r="R941" s="111">
        <f t="shared" si="990"/>
        <v>3617.22</v>
      </c>
      <c r="S941" s="112">
        <f t="shared" si="991"/>
        <v>0</v>
      </c>
      <c r="T941" s="113">
        <f t="shared" si="992"/>
        <v>3617.22</v>
      </c>
      <c r="U941" s="111">
        <f t="shared" si="993"/>
        <v>0</v>
      </c>
      <c r="V941" s="112">
        <f t="shared" si="994"/>
        <v>0</v>
      </c>
      <c r="W941" s="113">
        <f t="shared" si="995"/>
        <v>0</v>
      </c>
      <c r="X941" s="111">
        <f t="shared" si="996"/>
        <v>3617.22</v>
      </c>
      <c r="Y941" s="112">
        <f t="shared" si="997"/>
        <v>0</v>
      </c>
      <c r="Z941" s="113">
        <f t="shared" si="998"/>
        <v>3617.22</v>
      </c>
      <c r="AA941" s="93">
        <f t="shared" si="999"/>
        <v>12681.749999999998</v>
      </c>
      <c r="AB941" s="94">
        <f t="shared" si="1000"/>
        <v>0</v>
      </c>
      <c r="AC941" s="95">
        <f t="shared" si="1001"/>
        <v>12681.749999999998</v>
      </c>
      <c r="AD941" s="93">
        <f t="shared" si="1002"/>
        <v>0</v>
      </c>
      <c r="AE941" s="94">
        <f t="shared" si="1003"/>
        <v>0</v>
      </c>
      <c r="AF941" s="95">
        <f t="shared" si="1004"/>
        <v>0</v>
      </c>
      <c r="AG941" s="93">
        <f t="shared" si="1005"/>
        <v>12681.749999999998</v>
      </c>
      <c r="AH941" s="94">
        <f t="shared" si="1006"/>
        <v>0</v>
      </c>
      <c r="AI941" s="94">
        <f t="shared" si="1007"/>
        <v>12681.749999999998</v>
      </c>
      <c r="AJ941" s="107" t="s">
        <v>61</v>
      </c>
    </row>
    <row r="942" spans="1:36" outlineLevel="3" x14ac:dyDescent="0.25">
      <c r="A942" s="102" t="s">
        <v>164</v>
      </c>
      <c r="B942" s="10">
        <v>638.32000000000005</v>
      </c>
      <c r="C942" s="10">
        <v>6488.03</v>
      </c>
      <c r="D942" s="10">
        <v>6956.4</v>
      </c>
      <c r="N942" s="108">
        <f t="shared" si="988"/>
        <v>6956.4</v>
      </c>
      <c r="O942" s="108">
        <f t="shared" si="989"/>
        <v>14082.75</v>
      </c>
      <c r="P942" s="129"/>
      <c r="Q942" s="130">
        <v>0</v>
      </c>
      <c r="R942" s="111">
        <f t="shared" si="990"/>
        <v>6956.4</v>
      </c>
      <c r="S942" s="112">
        <f t="shared" si="991"/>
        <v>0</v>
      </c>
      <c r="T942" s="113">
        <f t="shared" si="992"/>
        <v>6956.4</v>
      </c>
      <c r="U942" s="111">
        <f t="shared" si="993"/>
        <v>0</v>
      </c>
      <c r="V942" s="112">
        <f t="shared" si="994"/>
        <v>0</v>
      </c>
      <c r="W942" s="113">
        <f t="shared" si="995"/>
        <v>0</v>
      </c>
      <c r="X942" s="111">
        <f t="shared" si="996"/>
        <v>6956.4</v>
      </c>
      <c r="Y942" s="112">
        <f t="shared" si="997"/>
        <v>0</v>
      </c>
      <c r="Z942" s="113">
        <f t="shared" si="998"/>
        <v>6956.4</v>
      </c>
      <c r="AA942" s="93">
        <f t="shared" si="999"/>
        <v>14082.75</v>
      </c>
      <c r="AB942" s="94">
        <f t="shared" si="1000"/>
        <v>0</v>
      </c>
      <c r="AC942" s="95">
        <f t="shared" si="1001"/>
        <v>14082.75</v>
      </c>
      <c r="AD942" s="93">
        <f t="shared" si="1002"/>
        <v>0</v>
      </c>
      <c r="AE942" s="94">
        <f t="shared" si="1003"/>
        <v>0</v>
      </c>
      <c r="AF942" s="95">
        <f t="shared" si="1004"/>
        <v>0</v>
      </c>
      <c r="AG942" s="93">
        <f t="shared" si="1005"/>
        <v>14082.75</v>
      </c>
      <c r="AH942" s="94">
        <f t="shared" si="1006"/>
        <v>0</v>
      </c>
      <c r="AI942" s="94">
        <f t="shared" si="1007"/>
        <v>14082.75</v>
      </c>
      <c r="AJ942" s="107" t="s">
        <v>61</v>
      </c>
    </row>
    <row r="943" spans="1:36" outlineLevel="2" x14ac:dyDescent="0.25">
      <c r="A943" s="102"/>
      <c r="B943" s="108"/>
      <c r="C943" s="108"/>
      <c r="D943" s="108"/>
      <c r="E943" s="101"/>
      <c r="F943" s="101"/>
      <c r="G943" s="101"/>
      <c r="H943" s="101"/>
      <c r="I943" s="101"/>
      <c r="J943" s="101"/>
      <c r="K943" s="101"/>
      <c r="L943" s="101"/>
      <c r="M943" s="101"/>
      <c r="N943" s="108"/>
      <c r="O943" s="108"/>
      <c r="P943" s="129"/>
      <c r="Q943" s="130"/>
      <c r="R943" s="111">
        <f t="shared" ref="R943:Z943" si="1008">SUBTOTAL(9,R927:R942)</f>
        <v>22556.729999999996</v>
      </c>
      <c r="S943" s="112">
        <f t="shared" si="1008"/>
        <v>0</v>
      </c>
      <c r="T943" s="113">
        <f t="shared" si="1008"/>
        <v>22556.729999999996</v>
      </c>
      <c r="U943" s="111">
        <f t="shared" si="1008"/>
        <v>0</v>
      </c>
      <c r="V943" s="112">
        <f t="shared" si="1008"/>
        <v>0</v>
      </c>
      <c r="W943" s="113">
        <f t="shared" si="1008"/>
        <v>0</v>
      </c>
      <c r="X943" s="111">
        <f t="shared" si="1008"/>
        <v>22556.729999999996</v>
      </c>
      <c r="Y943" s="112">
        <f t="shared" si="1008"/>
        <v>0</v>
      </c>
      <c r="Z943" s="113">
        <f t="shared" si="1008"/>
        <v>22556.729999999996</v>
      </c>
      <c r="AA943" s="93"/>
      <c r="AB943" s="94"/>
      <c r="AC943" s="95"/>
      <c r="AD943" s="93"/>
      <c r="AE943" s="94"/>
      <c r="AF943" s="95"/>
      <c r="AG943" s="93"/>
      <c r="AH943" s="94"/>
      <c r="AI943" s="94"/>
      <c r="AJ943" s="118" t="s">
        <v>267</v>
      </c>
    </row>
    <row r="944" spans="1:36" outlineLevel="3" x14ac:dyDescent="0.25">
      <c r="A944" s="102" t="s">
        <v>164</v>
      </c>
      <c r="B944" s="10">
        <v>5914.63</v>
      </c>
      <c r="C944" s="10">
        <v>4512.1499999999996</v>
      </c>
      <c r="D944" s="10">
        <v>4596.75</v>
      </c>
      <c r="N944" s="108">
        <f>D944</f>
        <v>4596.75</v>
      </c>
      <c r="O944" s="108">
        <f>SUM(B944:M944)</f>
        <v>15023.529999999999</v>
      </c>
      <c r="P944" s="129"/>
      <c r="Q944" s="130">
        <v>1</v>
      </c>
      <c r="R944" s="111">
        <f>IF(LEFT(AJ944,6)="Direct",N944,0)</f>
        <v>4596.75</v>
      </c>
      <c r="S944" s="112">
        <f>N944-R944</f>
        <v>0</v>
      </c>
      <c r="T944" s="113">
        <f>R944+S944</f>
        <v>4596.75</v>
      </c>
      <c r="U944" s="111">
        <f>IF(LEFT(AJ944,9)="direct-wa", N944,0)</f>
        <v>4596.75</v>
      </c>
      <c r="V944" s="112">
        <f>IF(AJ944="direct-wa",0,N944*Q944)</f>
        <v>0</v>
      </c>
      <c r="W944" s="113">
        <f>U944+V944</f>
        <v>4596.75</v>
      </c>
      <c r="X944" s="111">
        <f>IF(LEFT(AJ944,9)="direct-or",N944,0)</f>
        <v>0</v>
      </c>
      <c r="Y944" s="112">
        <f>S944-V944</f>
        <v>0</v>
      </c>
      <c r="Z944" s="113">
        <f>X944+Y944</f>
        <v>0</v>
      </c>
      <c r="AA944" s="93">
        <f>IF(LEFT(AJ944,6)="Direct",O944,0)</f>
        <v>15023.529999999999</v>
      </c>
      <c r="AB944" s="94">
        <f>O944-AA944</f>
        <v>0</v>
      </c>
      <c r="AC944" s="95">
        <f>AA944+AB944</f>
        <v>15023.529999999999</v>
      </c>
      <c r="AD944" s="93">
        <f>IF(LEFT(AJ944,9)="direct-wa", O944,0)</f>
        <v>15023.529999999999</v>
      </c>
      <c r="AE944" s="94">
        <f>IF(AJ944="direct-wa",0,O944*Q944)</f>
        <v>0</v>
      </c>
      <c r="AF944" s="95">
        <f>AD944+AE944</f>
        <v>15023.529999999999</v>
      </c>
      <c r="AG944" s="93">
        <f>IF(LEFT(AJ944,9)="direct-or",O944,0)</f>
        <v>0</v>
      </c>
      <c r="AH944" s="94">
        <f>AB944-AE944</f>
        <v>0</v>
      </c>
      <c r="AI944" s="94">
        <f>AG944+AH944</f>
        <v>0</v>
      </c>
      <c r="AJ944" s="107" t="s">
        <v>66</v>
      </c>
    </row>
    <row r="945" spans="1:36" outlineLevel="2" x14ac:dyDescent="0.25">
      <c r="A945" s="102"/>
      <c r="B945" s="108"/>
      <c r="C945" s="108"/>
      <c r="D945" s="108"/>
      <c r="E945" s="101"/>
      <c r="F945" s="101"/>
      <c r="G945" s="101"/>
      <c r="H945" s="101"/>
      <c r="I945" s="101"/>
      <c r="J945" s="101"/>
      <c r="K945" s="101"/>
      <c r="L945" s="101"/>
      <c r="M945" s="101"/>
      <c r="N945" s="108"/>
      <c r="O945" s="108"/>
      <c r="P945" s="129"/>
      <c r="Q945" s="130"/>
      <c r="R945" s="111">
        <f t="shared" ref="R945:Z945" si="1009">SUBTOTAL(9,R944:R944)</f>
        <v>4596.75</v>
      </c>
      <c r="S945" s="112">
        <f t="shared" si="1009"/>
        <v>0</v>
      </c>
      <c r="T945" s="113">
        <f t="shared" si="1009"/>
        <v>4596.75</v>
      </c>
      <c r="U945" s="111">
        <f t="shared" si="1009"/>
        <v>4596.75</v>
      </c>
      <c r="V945" s="112">
        <f t="shared" si="1009"/>
        <v>0</v>
      </c>
      <c r="W945" s="113">
        <f t="shared" si="1009"/>
        <v>4596.75</v>
      </c>
      <c r="X945" s="111">
        <f t="shared" si="1009"/>
        <v>0</v>
      </c>
      <c r="Y945" s="112">
        <f t="shared" si="1009"/>
        <v>0</v>
      </c>
      <c r="Z945" s="113">
        <f t="shared" si="1009"/>
        <v>0</v>
      </c>
      <c r="AA945" s="93"/>
      <c r="AB945" s="94"/>
      <c r="AC945" s="95"/>
      <c r="AD945" s="93"/>
      <c r="AE945" s="94"/>
      <c r="AF945" s="95"/>
      <c r="AG945" s="93"/>
      <c r="AH945" s="94"/>
      <c r="AI945" s="94"/>
      <c r="AJ945" s="118" t="s">
        <v>272</v>
      </c>
    </row>
    <row r="946" spans="1:36" outlineLevel="3" x14ac:dyDescent="0.25">
      <c r="A946" s="102" t="s">
        <v>164</v>
      </c>
      <c r="D946" s="10">
        <v>451.38</v>
      </c>
      <c r="N946" s="108">
        <f>D946</f>
        <v>451.38</v>
      </c>
      <c r="O946" s="108">
        <f>SUM(B946:M946)</f>
        <v>451.38</v>
      </c>
      <c r="P946" s="129"/>
      <c r="Q946" s="130">
        <v>9.3100000000000002E-2</v>
      </c>
      <c r="R946" s="111">
        <f>IF(LEFT(AJ946,6)="Direct",N946,0)</f>
        <v>0</v>
      </c>
      <c r="S946" s="112">
        <f>N946-R946</f>
        <v>451.38</v>
      </c>
      <c r="T946" s="113">
        <f>R946+S946</f>
        <v>451.38</v>
      </c>
      <c r="U946" s="111">
        <f>IF(LEFT(AJ946,9)="direct-wa", N946,0)</f>
        <v>0</v>
      </c>
      <c r="V946" s="112">
        <f>IF(AJ946="direct-wa",0,N946*Q946)</f>
        <v>42.023477999999997</v>
      </c>
      <c r="W946" s="113">
        <f>U946+V946</f>
        <v>42.023477999999997</v>
      </c>
      <c r="X946" s="111">
        <f>IF(LEFT(AJ946,9)="direct-or",N946,0)</f>
        <v>0</v>
      </c>
      <c r="Y946" s="112">
        <f>S946-V946</f>
        <v>409.35652199999998</v>
      </c>
      <c r="Z946" s="113">
        <f>X946+Y946</f>
        <v>409.35652199999998</v>
      </c>
      <c r="AA946" s="93">
        <f>IF(LEFT(AJ946,6)="Direct",O946,0)</f>
        <v>0</v>
      </c>
      <c r="AB946" s="94">
        <f>O946-AA946</f>
        <v>451.38</v>
      </c>
      <c r="AC946" s="95">
        <f>AA946+AB946</f>
        <v>451.38</v>
      </c>
      <c r="AD946" s="93">
        <f>IF(LEFT(AJ946,9)="direct-wa", O946,0)</f>
        <v>0</v>
      </c>
      <c r="AE946" s="94">
        <f>IF(AJ946="direct-wa",0,O946*Q946)</f>
        <v>42.023477999999997</v>
      </c>
      <c r="AF946" s="95">
        <f>AD946+AE946</f>
        <v>42.023477999999997</v>
      </c>
      <c r="AG946" s="93">
        <f>IF(LEFT(AJ946,9)="direct-or",O946,0)</f>
        <v>0</v>
      </c>
      <c r="AH946" s="94">
        <f>AB946-AE946</f>
        <v>409.35652199999998</v>
      </c>
      <c r="AI946" s="94">
        <f>AG946+AH946</f>
        <v>409.35652199999998</v>
      </c>
      <c r="AJ946" s="107" t="s">
        <v>62</v>
      </c>
    </row>
    <row r="947" spans="1:36" outlineLevel="3" x14ac:dyDescent="0.25">
      <c r="A947" s="102" t="s">
        <v>164</v>
      </c>
      <c r="B947" s="10">
        <v>369.12</v>
      </c>
      <c r="C947" s="10">
        <v>369.12</v>
      </c>
      <c r="D947" s="10">
        <v>369.12</v>
      </c>
      <c r="N947" s="108">
        <f>D947</f>
        <v>369.12</v>
      </c>
      <c r="O947" s="108">
        <f>SUM(B947:M947)</f>
        <v>1107.3600000000001</v>
      </c>
      <c r="P947" s="129"/>
      <c r="Q947" s="130">
        <v>9.3100000000000002E-2</v>
      </c>
      <c r="R947" s="111">
        <f>IF(LEFT(AJ947,6)="Direct",N947,0)</f>
        <v>0</v>
      </c>
      <c r="S947" s="112">
        <f>N947-R947</f>
        <v>369.12</v>
      </c>
      <c r="T947" s="113">
        <f>R947+S947</f>
        <v>369.12</v>
      </c>
      <c r="U947" s="111">
        <f>IF(LEFT(AJ947,9)="direct-wa", N947,0)</f>
        <v>0</v>
      </c>
      <c r="V947" s="112">
        <f>IF(AJ947="direct-wa",0,N947*Q947)</f>
        <v>34.365071999999998</v>
      </c>
      <c r="W947" s="113">
        <f>U947+V947</f>
        <v>34.365071999999998</v>
      </c>
      <c r="X947" s="111">
        <f>IF(LEFT(AJ947,9)="direct-or",N947,0)</f>
        <v>0</v>
      </c>
      <c r="Y947" s="112">
        <f>S947-V947</f>
        <v>334.75492800000001</v>
      </c>
      <c r="Z947" s="113">
        <f>X947+Y947</f>
        <v>334.75492800000001</v>
      </c>
      <c r="AA947" s="93">
        <f>IF(LEFT(AJ947,6)="Direct",O947,0)</f>
        <v>0</v>
      </c>
      <c r="AB947" s="94">
        <f>O947-AA947</f>
        <v>1107.3600000000001</v>
      </c>
      <c r="AC947" s="95">
        <f>AA947+AB947</f>
        <v>1107.3600000000001</v>
      </c>
      <c r="AD947" s="93">
        <f>IF(LEFT(AJ947,9)="direct-wa", O947,0)</f>
        <v>0</v>
      </c>
      <c r="AE947" s="94">
        <f>IF(AJ947="direct-wa",0,O947*Q947)</f>
        <v>103.09521600000001</v>
      </c>
      <c r="AF947" s="95">
        <f>AD947+AE947</f>
        <v>103.09521600000001</v>
      </c>
      <c r="AG947" s="93">
        <f>IF(LEFT(AJ947,9)="direct-or",O947,0)</f>
        <v>0</v>
      </c>
      <c r="AH947" s="94">
        <f>AB947-AE947</f>
        <v>1004.2647840000001</v>
      </c>
      <c r="AI947" s="94">
        <f>AG947+AH947</f>
        <v>1004.2647840000001</v>
      </c>
      <c r="AJ947" s="107" t="s">
        <v>62</v>
      </c>
    </row>
    <row r="948" spans="1:36" outlineLevel="3" x14ac:dyDescent="0.25">
      <c r="A948" s="102" t="s">
        <v>164</v>
      </c>
      <c r="B948" s="10">
        <v>0</v>
      </c>
      <c r="C948" s="10">
        <v>753</v>
      </c>
      <c r="D948" s="10">
        <v>2634</v>
      </c>
      <c r="N948" s="108">
        <f>D948</f>
        <v>2634</v>
      </c>
      <c r="O948" s="108">
        <f>SUM(B948:M948)</f>
        <v>3387</v>
      </c>
      <c r="P948" s="129"/>
      <c r="Q948" s="130">
        <v>9.3100000000000002E-2</v>
      </c>
      <c r="R948" s="111">
        <f>IF(LEFT(AJ948,6)="Direct",N948,0)</f>
        <v>0</v>
      </c>
      <c r="S948" s="112">
        <f>N948-R948</f>
        <v>2634</v>
      </c>
      <c r="T948" s="113">
        <f>R948+S948</f>
        <v>2634</v>
      </c>
      <c r="U948" s="111">
        <f>IF(LEFT(AJ948,9)="direct-wa", N948,0)</f>
        <v>0</v>
      </c>
      <c r="V948" s="112">
        <f>IF(AJ948="direct-wa",0,N948*Q948)</f>
        <v>245.22540000000001</v>
      </c>
      <c r="W948" s="113">
        <f>U948+V948</f>
        <v>245.22540000000001</v>
      </c>
      <c r="X948" s="111">
        <f>IF(LEFT(AJ948,9)="direct-or",N948,0)</f>
        <v>0</v>
      </c>
      <c r="Y948" s="112">
        <f>S948-V948</f>
        <v>2388.7746000000002</v>
      </c>
      <c r="Z948" s="113">
        <f>X948+Y948</f>
        <v>2388.7746000000002</v>
      </c>
      <c r="AA948" s="93">
        <f>IF(LEFT(AJ948,6)="Direct",O948,0)</f>
        <v>0</v>
      </c>
      <c r="AB948" s="94">
        <f>O948-AA948</f>
        <v>3387</v>
      </c>
      <c r="AC948" s="95">
        <f>AA948+AB948</f>
        <v>3387</v>
      </c>
      <c r="AD948" s="93">
        <f>IF(LEFT(AJ948,9)="direct-wa", O948,0)</f>
        <v>0</v>
      </c>
      <c r="AE948" s="94">
        <f>IF(AJ948="direct-wa",0,O948*Q948)</f>
        <v>315.3297</v>
      </c>
      <c r="AF948" s="95">
        <f>AD948+AE948</f>
        <v>315.3297</v>
      </c>
      <c r="AG948" s="93">
        <f>IF(LEFT(AJ948,9)="direct-or",O948,0)</f>
        <v>0</v>
      </c>
      <c r="AH948" s="94">
        <f>AB948-AE948</f>
        <v>3071.6702999999998</v>
      </c>
      <c r="AI948" s="94">
        <f>AG948+AH948</f>
        <v>3071.6702999999998</v>
      </c>
      <c r="AJ948" s="107" t="s">
        <v>62</v>
      </c>
    </row>
    <row r="949" spans="1:36" outlineLevel="3" x14ac:dyDescent="0.25">
      <c r="A949" s="102" t="s">
        <v>164</v>
      </c>
      <c r="B949" s="10">
        <v>36421.31</v>
      </c>
      <c r="C949" s="10">
        <v>-30434.44</v>
      </c>
      <c r="D949" s="10">
        <v>4053.77</v>
      </c>
      <c r="N949" s="108">
        <f>D949</f>
        <v>4053.77</v>
      </c>
      <c r="O949" s="108">
        <f>SUM(B949:M949)</f>
        <v>10040.64</v>
      </c>
      <c r="P949" s="129"/>
      <c r="Q949" s="130">
        <v>9.3100000000000002E-2</v>
      </c>
      <c r="R949" s="111">
        <f>IF(LEFT(AJ949,6)="Direct",N949,0)</f>
        <v>0</v>
      </c>
      <c r="S949" s="112">
        <f>N949-R949</f>
        <v>4053.77</v>
      </c>
      <c r="T949" s="113">
        <f>R949+S949</f>
        <v>4053.77</v>
      </c>
      <c r="U949" s="111">
        <f>IF(LEFT(AJ949,9)="direct-wa", N949,0)</f>
        <v>0</v>
      </c>
      <c r="V949" s="112">
        <f>IF(AJ949="direct-wa",0,N949*Q949)</f>
        <v>377.40598699999998</v>
      </c>
      <c r="W949" s="113">
        <f>U949+V949</f>
        <v>377.40598699999998</v>
      </c>
      <c r="X949" s="111">
        <f>IF(LEFT(AJ949,9)="direct-or",N949,0)</f>
        <v>0</v>
      </c>
      <c r="Y949" s="112">
        <f>S949-V949</f>
        <v>3676.3640129999999</v>
      </c>
      <c r="Z949" s="113">
        <f>X949+Y949</f>
        <v>3676.3640129999999</v>
      </c>
      <c r="AA949" s="93">
        <f>IF(LEFT(AJ949,6)="Direct",O949,0)</f>
        <v>0</v>
      </c>
      <c r="AB949" s="94">
        <f>O949-AA949</f>
        <v>10040.64</v>
      </c>
      <c r="AC949" s="95">
        <f>AA949+AB949</f>
        <v>10040.64</v>
      </c>
      <c r="AD949" s="93">
        <f>IF(LEFT(AJ949,9)="direct-wa", O949,0)</f>
        <v>0</v>
      </c>
      <c r="AE949" s="94">
        <f>IF(AJ949="direct-wa",0,O949*Q949)</f>
        <v>934.78358400000002</v>
      </c>
      <c r="AF949" s="95">
        <f>AD949+AE949</f>
        <v>934.78358400000002</v>
      </c>
      <c r="AG949" s="93">
        <f>IF(LEFT(AJ949,9)="direct-or",O949,0)</f>
        <v>0</v>
      </c>
      <c r="AH949" s="94">
        <f>AB949-AE949</f>
        <v>9105.8564159999987</v>
      </c>
      <c r="AI949" s="94">
        <f>AG949+AH949</f>
        <v>9105.8564159999987</v>
      </c>
      <c r="AJ949" s="107" t="s">
        <v>62</v>
      </c>
    </row>
    <row r="950" spans="1:36" outlineLevel="2" x14ac:dyDescent="0.25">
      <c r="A950" s="102"/>
      <c r="B950" s="108"/>
      <c r="C950" s="108"/>
      <c r="D950" s="108"/>
      <c r="E950" s="101"/>
      <c r="F950" s="101"/>
      <c r="G950" s="101"/>
      <c r="H950" s="101"/>
      <c r="I950" s="101"/>
      <c r="J950" s="101"/>
      <c r="K950" s="101"/>
      <c r="L950" s="101"/>
      <c r="M950" s="101"/>
      <c r="N950" s="108"/>
      <c r="O950" s="108"/>
      <c r="P950" s="129"/>
      <c r="Q950" s="130"/>
      <c r="R950" s="111">
        <f t="shared" ref="R950:Z950" si="1010">SUBTOTAL(9,R946:R949)</f>
        <v>0</v>
      </c>
      <c r="S950" s="112">
        <f t="shared" si="1010"/>
        <v>7508.27</v>
      </c>
      <c r="T950" s="113">
        <f t="shared" si="1010"/>
        <v>7508.27</v>
      </c>
      <c r="U950" s="111">
        <f t="shared" si="1010"/>
        <v>0</v>
      </c>
      <c r="V950" s="112">
        <f t="shared" si="1010"/>
        <v>699.01993700000003</v>
      </c>
      <c r="W950" s="113">
        <f t="shared" si="1010"/>
        <v>699.01993700000003</v>
      </c>
      <c r="X950" s="111">
        <f t="shared" si="1010"/>
        <v>0</v>
      </c>
      <c r="Y950" s="112">
        <f t="shared" si="1010"/>
        <v>6809.2500629999995</v>
      </c>
      <c r="Z950" s="113">
        <f t="shared" si="1010"/>
        <v>6809.2500629999995</v>
      </c>
      <c r="AA950" s="93"/>
      <c r="AB950" s="94"/>
      <c r="AC950" s="95"/>
      <c r="AD950" s="93"/>
      <c r="AE950" s="94"/>
      <c r="AF950" s="95"/>
      <c r="AG950" s="93"/>
      <c r="AH950" s="94"/>
      <c r="AI950" s="94"/>
      <c r="AJ950" s="118" t="s">
        <v>265</v>
      </c>
    </row>
    <row r="951" spans="1:36" outlineLevel="3" x14ac:dyDescent="0.25">
      <c r="A951" s="102" t="s">
        <v>164</v>
      </c>
      <c r="C951" s="10">
        <v>330.25</v>
      </c>
      <c r="N951" s="108">
        <f>D951</f>
        <v>0</v>
      </c>
      <c r="O951" s="108">
        <f>SUM(B951:M951)</f>
        <v>330.25</v>
      </c>
      <c r="P951" s="129"/>
      <c r="Q951" s="130">
        <v>7.9699999999999993E-2</v>
      </c>
      <c r="R951" s="111">
        <f>IF(LEFT(AJ951,6)="Direct",N951,0)</f>
        <v>0</v>
      </c>
      <c r="S951" s="112">
        <f>N951-R951</f>
        <v>0</v>
      </c>
      <c r="T951" s="113">
        <f>R951+S951</f>
        <v>0</v>
      </c>
      <c r="U951" s="111">
        <f>IF(LEFT(AJ951,9)="direct-wa", N951,0)</f>
        <v>0</v>
      </c>
      <c r="V951" s="112">
        <f>IF(AJ951="direct-wa",0,N951*Q951)</f>
        <v>0</v>
      </c>
      <c r="W951" s="113">
        <f>U951+V951</f>
        <v>0</v>
      </c>
      <c r="X951" s="111">
        <f>IF(LEFT(AJ951,9)="direct-or",N951,0)</f>
        <v>0</v>
      </c>
      <c r="Y951" s="112">
        <f>S951-V951</f>
        <v>0</v>
      </c>
      <c r="Z951" s="113">
        <f>X951+Y951</f>
        <v>0</v>
      </c>
      <c r="AA951" s="93">
        <f>IF(LEFT(AJ951,6)="Direct",O951,0)</f>
        <v>0</v>
      </c>
      <c r="AB951" s="94">
        <f>O951-AA951</f>
        <v>330.25</v>
      </c>
      <c r="AC951" s="95">
        <f>AA951+AB951</f>
        <v>330.25</v>
      </c>
      <c r="AD951" s="93">
        <f>IF(LEFT(AJ951,9)="direct-wa", O951,0)</f>
        <v>0</v>
      </c>
      <c r="AE951" s="94">
        <f>IF(AJ951="direct-wa",0,O951*Q951)</f>
        <v>26.320924999999999</v>
      </c>
      <c r="AF951" s="95">
        <f>AD951+AE951</f>
        <v>26.320924999999999</v>
      </c>
      <c r="AG951" s="93">
        <f>IF(LEFT(AJ951,9)="direct-or",O951,0)</f>
        <v>0</v>
      </c>
      <c r="AH951" s="94">
        <f>AB951-AE951</f>
        <v>303.92907500000001</v>
      </c>
      <c r="AI951" s="94">
        <f>AG951+AH951</f>
        <v>303.92907500000001</v>
      </c>
      <c r="AJ951" s="107" t="s">
        <v>48</v>
      </c>
    </row>
    <row r="952" spans="1:36" outlineLevel="3" x14ac:dyDescent="0.25">
      <c r="A952" s="102" t="s">
        <v>164</v>
      </c>
      <c r="B952" s="10">
        <v>3369.63</v>
      </c>
      <c r="C952" s="10">
        <v>1903.66</v>
      </c>
      <c r="D952" s="10">
        <v>1630.92</v>
      </c>
      <c r="N952" s="108">
        <f>D952</f>
        <v>1630.92</v>
      </c>
      <c r="O952" s="108">
        <f>SUM(B952:M952)</f>
        <v>6904.21</v>
      </c>
      <c r="P952" s="129"/>
      <c r="Q952" s="130">
        <v>7.9699999999999993E-2</v>
      </c>
      <c r="R952" s="111">
        <f>IF(LEFT(AJ952,6)="Direct",N952,0)</f>
        <v>0</v>
      </c>
      <c r="S952" s="112">
        <f>N952-R952</f>
        <v>1630.92</v>
      </c>
      <c r="T952" s="113">
        <f>R952+S952</f>
        <v>1630.92</v>
      </c>
      <c r="U952" s="111">
        <f>IF(LEFT(AJ952,9)="direct-wa", N952,0)</f>
        <v>0</v>
      </c>
      <c r="V952" s="112">
        <f>IF(AJ952="direct-wa",0,N952*Q952)</f>
        <v>129.98432399999999</v>
      </c>
      <c r="W952" s="113">
        <f>U952+V952</f>
        <v>129.98432399999999</v>
      </c>
      <c r="X952" s="111">
        <f>IF(LEFT(AJ952,9)="direct-or",N952,0)</f>
        <v>0</v>
      </c>
      <c r="Y952" s="112">
        <f>S952-V952</f>
        <v>1500.9356760000001</v>
      </c>
      <c r="Z952" s="113">
        <f>X952+Y952</f>
        <v>1500.9356760000001</v>
      </c>
      <c r="AA952" s="93">
        <f>IF(LEFT(AJ952,6)="Direct",O952,0)</f>
        <v>0</v>
      </c>
      <c r="AB952" s="94">
        <f>O952-AA952</f>
        <v>6904.21</v>
      </c>
      <c r="AC952" s="95">
        <f>AA952+AB952</f>
        <v>6904.21</v>
      </c>
      <c r="AD952" s="93">
        <f>IF(LEFT(AJ952,9)="direct-wa", O952,0)</f>
        <v>0</v>
      </c>
      <c r="AE952" s="94">
        <f>IF(AJ952="direct-wa",0,O952*Q952)</f>
        <v>550.26553699999999</v>
      </c>
      <c r="AF952" s="95">
        <f>AD952+AE952</f>
        <v>550.26553699999999</v>
      </c>
      <c r="AG952" s="93">
        <f>IF(LEFT(AJ952,9)="direct-or",O952,0)</f>
        <v>0</v>
      </c>
      <c r="AH952" s="94">
        <f>AB952-AE952</f>
        <v>6353.9444629999998</v>
      </c>
      <c r="AI952" s="94">
        <f>AG952+AH952</f>
        <v>6353.9444629999998</v>
      </c>
      <c r="AJ952" s="107" t="s">
        <v>48</v>
      </c>
    </row>
    <row r="953" spans="1:36" outlineLevel="3" x14ac:dyDescent="0.25">
      <c r="A953" s="102" t="s">
        <v>164</v>
      </c>
      <c r="B953" s="10">
        <v>504.81</v>
      </c>
      <c r="C953" s="10">
        <v>2497.94</v>
      </c>
      <c r="D953" s="10">
        <v>1208.07</v>
      </c>
      <c r="N953" s="108">
        <f>D953</f>
        <v>1208.07</v>
      </c>
      <c r="O953" s="108">
        <f>SUM(B953:M953)</f>
        <v>4210.82</v>
      </c>
      <c r="P953" s="129"/>
      <c r="Q953" s="130">
        <v>7.9699999999999993E-2</v>
      </c>
      <c r="R953" s="111">
        <f>IF(LEFT(AJ953,6)="Direct",N953,0)</f>
        <v>0</v>
      </c>
      <c r="S953" s="112">
        <f>N953-R953</f>
        <v>1208.07</v>
      </c>
      <c r="T953" s="113">
        <f>R953+S953</f>
        <v>1208.07</v>
      </c>
      <c r="U953" s="111">
        <f>IF(LEFT(AJ953,9)="direct-wa", N953,0)</f>
        <v>0</v>
      </c>
      <c r="V953" s="112">
        <f>IF(AJ953="direct-wa",0,N953*Q953)</f>
        <v>96.28317899999999</v>
      </c>
      <c r="W953" s="113">
        <f>U953+V953</f>
        <v>96.28317899999999</v>
      </c>
      <c r="X953" s="111">
        <f>IF(LEFT(AJ953,9)="direct-or",N953,0)</f>
        <v>0</v>
      </c>
      <c r="Y953" s="112">
        <f>S953-V953</f>
        <v>1111.7868209999999</v>
      </c>
      <c r="Z953" s="113">
        <f>X953+Y953</f>
        <v>1111.7868209999999</v>
      </c>
      <c r="AA953" s="93">
        <f>IF(LEFT(AJ953,6)="Direct",O953,0)</f>
        <v>0</v>
      </c>
      <c r="AB953" s="94">
        <f>O953-AA953</f>
        <v>4210.82</v>
      </c>
      <c r="AC953" s="95">
        <f>AA953+AB953</f>
        <v>4210.82</v>
      </c>
      <c r="AD953" s="93">
        <f>IF(LEFT(AJ953,9)="direct-wa", O953,0)</f>
        <v>0</v>
      </c>
      <c r="AE953" s="94">
        <f>IF(AJ953="direct-wa",0,O953*Q953)</f>
        <v>335.60235399999993</v>
      </c>
      <c r="AF953" s="95">
        <f>AD953+AE953</f>
        <v>335.60235399999993</v>
      </c>
      <c r="AG953" s="93">
        <f>IF(LEFT(AJ953,9)="direct-or",O953,0)</f>
        <v>0</v>
      </c>
      <c r="AH953" s="94">
        <f>AB953-AE953</f>
        <v>3875.2176459999996</v>
      </c>
      <c r="AI953" s="94">
        <f>AG953+AH953</f>
        <v>3875.2176459999996</v>
      </c>
      <c r="AJ953" s="107" t="s">
        <v>48</v>
      </c>
    </row>
    <row r="954" spans="1:36" outlineLevel="3" x14ac:dyDescent="0.25">
      <c r="A954" s="102" t="s">
        <v>164</v>
      </c>
      <c r="D954" s="10">
        <v>384.15</v>
      </c>
      <c r="N954" s="108">
        <f>D954</f>
        <v>384.15</v>
      </c>
      <c r="O954" s="108">
        <f>SUM(B954:M954)</f>
        <v>384.15</v>
      </c>
      <c r="P954" s="129"/>
      <c r="Q954" s="130">
        <v>7.9699999999999993E-2</v>
      </c>
      <c r="R954" s="111">
        <f>IF(LEFT(AJ954,6)="Direct",N954,0)</f>
        <v>0</v>
      </c>
      <c r="S954" s="112">
        <f>N954-R954</f>
        <v>384.15</v>
      </c>
      <c r="T954" s="113">
        <f>R954+S954</f>
        <v>384.15</v>
      </c>
      <c r="U954" s="111">
        <f>IF(LEFT(AJ954,9)="direct-wa", N954,0)</f>
        <v>0</v>
      </c>
      <c r="V954" s="112">
        <f>IF(AJ954="direct-wa",0,N954*Q954)</f>
        <v>30.616754999999994</v>
      </c>
      <c r="W954" s="113">
        <f>U954+V954</f>
        <v>30.616754999999994</v>
      </c>
      <c r="X954" s="111">
        <f>IF(LEFT(AJ954,9)="direct-or",N954,0)</f>
        <v>0</v>
      </c>
      <c r="Y954" s="112">
        <f>S954-V954</f>
        <v>353.53324499999997</v>
      </c>
      <c r="Z954" s="113">
        <f>X954+Y954</f>
        <v>353.53324499999997</v>
      </c>
      <c r="AA954" s="93">
        <f>IF(LEFT(AJ954,6)="Direct",O954,0)</f>
        <v>0</v>
      </c>
      <c r="AB954" s="94">
        <f>O954-AA954</f>
        <v>384.15</v>
      </c>
      <c r="AC954" s="95">
        <f>AA954+AB954</f>
        <v>384.15</v>
      </c>
      <c r="AD954" s="93">
        <f>IF(LEFT(AJ954,9)="direct-wa", O954,0)</f>
        <v>0</v>
      </c>
      <c r="AE954" s="94">
        <f>IF(AJ954="direct-wa",0,O954*Q954)</f>
        <v>30.616754999999994</v>
      </c>
      <c r="AF954" s="95">
        <f>AD954+AE954</f>
        <v>30.616754999999994</v>
      </c>
      <c r="AG954" s="93">
        <f>IF(LEFT(AJ954,9)="direct-or",O954,0)</f>
        <v>0</v>
      </c>
      <c r="AH954" s="94">
        <f>AB954-AE954</f>
        <v>353.53324499999997</v>
      </c>
      <c r="AI954" s="94">
        <f>AG954+AH954</f>
        <v>353.53324499999997</v>
      </c>
      <c r="AJ954" s="107" t="s">
        <v>48</v>
      </c>
    </row>
    <row r="955" spans="1:36" outlineLevel="2" x14ac:dyDescent="0.25">
      <c r="A955" s="102"/>
      <c r="B955" s="108"/>
      <c r="C955" s="108"/>
      <c r="D955" s="108"/>
      <c r="E955" s="101"/>
      <c r="F955" s="101"/>
      <c r="G955" s="101"/>
      <c r="H955" s="101"/>
      <c r="I955" s="101"/>
      <c r="J955" s="101"/>
      <c r="K955" s="101"/>
      <c r="L955" s="101"/>
      <c r="M955" s="101"/>
      <c r="N955" s="108"/>
      <c r="O955" s="108"/>
      <c r="P955" s="129"/>
      <c r="Q955" s="130"/>
      <c r="R955" s="111">
        <f t="shared" ref="R955:Z955" si="1011">SUBTOTAL(9,R951:R954)</f>
        <v>0</v>
      </c>
      <c r="S955" s="112">
        <f t="shared" si="1011"/>
        <v>3223.14</v>
      </c>
      <c r="T955" s="113">
        <f t="shared" si="1011"/>
        <v>3223.14</v>
      </c>
      <c r="U955" s="111">
        <f t="shared" si="1011"/>
        <v>0</v>
      </c>
      <c r="V955" s="112">
        <f t="shared" si="1011"/>
        <v>256.88425799999999</v>
      </c>
      <c r="W955" s="113">
        <f t="shared" si="1011"/>
        <v>256.88425799999999</v>
      </c>
      <c r="X955" s="111">
        <f t="shared" si="1011"/>
        <v>0</v>
      </c>
      <c r="Y955" s="112">
        <f t="shared" si="1011"/>
        <v>2966.2557419999998</v>
      </c>
      <c r="Z955" s="113">
        <f t="shared" si="1011"/>
        <v>2966.2557419999998</v>
      </c>
      <c r="AA955" s="93"/>
      <c r="AB955" s="94"/>
      <c r="AC955" s="95"/>
      <c r="AD955" s="93"/>
      <c r="AE955" s="94"/>
      <c r="AF955" s="95"/>
      <c r="AG955" s="93"/>
      <c r="AH955" s="94"/>
      <c r="AI955" s="94"/>
      <c r="AJ955" s="118" t="s">
        <v>269</v>
      </c>
    </row>
    <row r="956" spans="1:36" outlineLevel="3" x14ac:dyDescent="0.25">
      <c r="A956" s="102" t="s">
        <v>164</v>
      </c>
      <c r="C956" s="10">
        <v>164.92</v>
      </c>
      <c r="N956" s="108">
        <f>D956</f>
        <v>0</v>
      </c>
      <c r="O956" s="108">
        <f>SUM(B956:M956)</f>
        <v>164.92</v>
      </c>
      <c r="P956" s="129"/>
      <c r="Q956" s="130">
        <v>1.17E-2</v>
      </c>
      <c r="R956" s="111">
        <f>IF(LEFT(AJ956,6)="Direct",N956,0)</f>
        <v>0</v>
      </c>
      <c r="S956" s="112">
        <f>N956-R956</f>
        <v>0</v>
      </c>
      <c r="T956" s="113">
        <f>R956+S956</f>
        <v>0</v>
      </c>
      <c r="U956" s="111">
        <f>IF(LEFT(AJ956,9)="direct-wa", N956,0)</f>
        <v>0</v>
      </c>
      <c r="V956" s="112">
        <f>IF(AJ956="direct-wa",0,N956*Q956)</f>
        <v>0</v>
      </c>
      <c r="W956" s="113">
        <f>U956+V956</f>
        <v>0</v>
      </c>
      <c r="X956" s="111">
        <f>IF(LEFT(AJ956,9)="direct-or",N956,0)</f>
        <v>0</v>
      </c>
      <c r="Y956" s="112">
        <f>S956-V956</f>
        <v>0</v>
      </c>
      <c r="Z956" s="113">
        <f>X956+Y956</f>
        <v>0</v>
      </c>
      <c r="AA956" s="93">
        <f>IF(LEFT(AJ956,6)="Direct",O956,0)</f>
        <v>0</v>
      </c>
      <c r="AB956" s="94">
        <f>O956-AA956</f>
        <v>164.92</v>
      </c>
      <c r="AC956" s="95">
        <f>AA956+AB956</f>
        <v>164.92</v>
      </c>
      <c r="AD956" s="93">
        <f>IF(LEFT(AJ956,9)="direct-wa", O956,0)</f>
        <v>0</v>
      </c>
      <c r="AE956" s="94">
        <f>IF(AJ956="direct-wa",0,O956*Q956)</f>
        <v>1.9295639999999998</v>
      </c>
      <c r="AF956" s="95">
        <f>AD956+AE956</f>
        <v>1.9295639999999998</v>
      </c>
      <c r="AG956" s="93">
        <f>IF(LEFT(AJ956,9)="direct-or",O956,0)</f>
        <v>0</v>
      </c>
      <c r="AH956" s="94">
        <f>AB956-AE956</f>
        <v>162.99043599999999</v>
      </c>
      <c r="AI956" s="94">
        <f>AG956+AH956</f>
        <v>162.99043599999999</v>
      </c>
      <c r="AJ956" s="107" t="s">
        <v>262</v>
      </c>
    </row>
    <row r="957" spans="1:36" outlineLevel="3" x14ac:dyDescent="0.25">
      <c r="A957" s="102" t="s">
        <v>164</v>
      </c>
      <c r="D957" s="10">
        <v>0</v>
      </c>
      <c r="N957" s="108">
        <f>D957</f>
        <v>0</v>
      </c>
      <c r="O957" s="108">
        <f>SUM(B957:M957)</f>
        <v>0</v>
      </c>
      <c r="P957" s="129"/>
      <c r="Q957" s="130">
        <v>1.17E-2</v>
      </c>
      <c r="R957" s="111">
        <f>IF(LEFT(AJ957,6)="Direct",N957,0)</f>
        <v>0</v>
      </c>
      <c r="S957" s="112">
        <f>N957-R957</f>
        <v>0</v>
      </c>
      <c r="T957" s="113">
        <f>R957+S957</f>
        <v>0</v>
      </c>
      <c r="U957" s="111">
        <f>IF(LEFT(AJ957,9)="direct-wa", N957,0)</f>
        <v>0</v>
      </c>
      <c r="V957" s="112">
        <f>IF(AJ957="direct-wa",0,N957*Q957)</f>
        <v>0</v>
      </c>
      <c r="W957" s="113">
        <f>U957+V957</f>
        <v>0</v>
      </c>
      <c r="X957" s="111">
        <f>IF(LEFT(AJ957,9)="direct-or",N957,0)</f>
        <v>0</v>
      </c>
      <c r="Y957" s="112">
        <f>S957-V957</f>
        <v>0</v>
      </c>
      <c r="Z957" s="113">
        <f>X957+Y957</f>
        <v>0</v>
      </c>
      <c r="AA957" s="93">
        <f>IF(LEFT(AJ957,6)="Direct",O957,0)</f>
        <v>0</v>
      </c>
      <c r="AB957" s="94">
        <f>O957-AA957</f>
        <v>0</v>
      </c>
      <c r="AC957" s="95">
        <f>AA957+AB957</f>
        <v>0</v>
      </c>
      <c r="AD957" s="93">
        <f>IF(LEFT(AJ957,9)="direct-wa", O957,0)</f>
        <v>0</v>
      </c>
      <c r="AE957" s="94">
        <f>IF(AJ957="direct-wa",0,O957*Q957)</f>
        <v>0</v>
      </c>
      <c r="AF957" s="95">
        <f>AD957+AE957</f>
        <v>0</v>
      </c>
      <c r="AG957" s="93">
        <f>IF(LEFT(AJ957,9)="direct-or",O957,0)</f>
        <v>0</v>
      </c>
      <c r="AH957" s="94">
        <f>AB957-AE957</f>
        <v>0</v>
      </c>
      <c r="AI957" s="94">
        <f>AG957+AH957</f>
        <v>0</v>
      </c>
      <c r="AJ957" s="107" t="s">
        <v>262</v>
      </c>
    </row>
    <row r="958" spans="1:36" outlineLevel="3" x14ac:dyDescent="0.25">
      <c r="A958" s="102" t="s">
        <v>164</v>
      </c>
      <c r="B958" s="10">
        <v>195.51</v>
      </c>
      <c r="N958" s="108">
        <f>D958</f>
        <v>0</v>
      </c>
      <c r="O958" s="108">
        <f>SUM(B958:M958)</f>
        <v>195.51</v>
      </c>
      <c r="P958" s="129"/>
      <c r="Q958" s="130">
        <v>1.17E-2</v>
      </c>
      <c r="R958" s="111">
        <f>IF(LEFT(AJ958,6)="Direct",N958,0)</f>
        <v>0</v>
      </c>
      <c r="S958" s="112">
        <f>N958-R958</f>
        <v>0</v>
      </c>
      <c r="T958" s="113">
        <f>R958+S958</f>
        <v>0</v>
      </c>
      <c r="U958" s="111">
        <f>IF(LEFT(AJ958,9)="direct-wa", N958,0)</f>
        <v>0</v>
      </c>
      <c r="V958" s="112">
        <f>IF(AJ958="direct-wa",0,N958*Q958)</f>
        <v>0</v>
      </c>
      <c r="W958" s="113">
        <f>U958+V958</f>
        <v>0</v>
      </c>
      <c r="X958" s="111">
        <f>IF(LEFT(AJ958,9)="direct-or",N958,0)</f>
        <v>0</v>
      </c>
      <c r="Y958" s="112">
        <f>S958-V958</f>
        <v>0</v>
      </c>
      <c r="Z958" s="113">
        <f>X958+Y958</f>
        <v>0</v>
      </c>
      <c r="AA958" s="93">
        <f>IF(LEFT(AJ958,6)="Direct",O958,0)</f>
        <v>0</v>
      </c>
      <c r="AB958" s="94">
        <f>O958-AA958</f>
        <v>195.51</v>
      </c>
      <c r="AC958" s="95">
        <f>AA958+AB958</f>
        <v>195.51</v>
      </c>
      <c r="AD958" s="93">
        <f>IF(LEFT(AJ958,9)="direct-wa", O958,0)</f>
        <v>0</v>
      </c>
      <c r="AE958" s="94">
        <f>IF(AJ958="direct-wa",0,O958*Q958)</f>
        <v>2.2874669999999999</v>
      </c>
      <c r="AF958" s="95">
        <f>AD958+AE958</f>
        <v>2.2874669999999999</v>
      </c>
      <c r="AG958" s="93">
        <f>IF(LEFT(AJ958,9)="direct-or",O958,0)</f>
        <v>0</v>
      </c>
      <c r="AH958" s="94">
        <f>AB958-AE958</f>
        <v>193.222533</v>
      </c>
      <c r="AI958" s="94">
        <f>AG958+AH958</f>
        <v>193.222533</v>
      </c>
      <c r="AJ958" s="107" t="s">
        <v>262</v>
      </c>
    </row>
    <row r="959" spans="1:36" outlineLevel="2" x14ac:dyDescent="0.25">
      <c r="A959" s="102"/>
      <c r="B959" s="108"/>
      <c r="C959" s="108"/>
      <c r="D959" s="108"/>
      <c r="E959" s="101"/>
      <c r="F959" s="101"/>
      <c r="G959" s="101"/>
      <c r="H959" s="101"/>
      <c r="I959" s="101"/>
      <c r="J959" s="101"/>
      <c r="K959" s="101"/>
      <c r="L959" s="101"/>
      <c r="M959" s="101"/>
      <c r="N959" s="108"/>
      <c r="O959" s="108"/>
      <c r="P959" s="129"/>
      <c r="Q959" s="130"/>
      <c r="R959" s="111">
        <f t="shared" ref="R959:Z959" si="1012">SUBTOTAL(9,R956:R958)</f>
        <v>0</v>
      </c>
      <c r="S959" s="112">
        <f t="shared" si="1012"/>
        <v>0</v>
      </c>
      <c r="T959" s="113">
        <f t="shared" si="1012"/>
        <v>0</v>
      </c>
      <c r="U959" s="111">
        <f t="shared" si="1012"/>
        <v>0</v>
      </c>
      <c r="V959" s="112">
        <f t="shared" si="1012"/>
        <v>0</v>
      </c>
      <c r="W959" s="113">
        <f t="shared" si="1012"/>
        <v>0</v>
      </c>
      <c r="X959" s="111">
        <f t="shared" si="1012"/>
        <v>0</v>
      </c>
      <c r="Y959" s="112">
        <f t="shared" si="1012"/>
        <v>0</v>
      </c>
      <c r="Z959" s="113">
        <f t="shared" si="1012"/>
        <v>0</v>
      </c>
      <c r="AA959" s="111"/>
      <c r="AB959" s="112"/>
      <c r="AC959" s="113"/>
      <c r="AD959" s="111"/>
      <c r="AE959" s="112"/>
      <c r="AF959" s="113"/>
      <c r="AG959" s="111"/>
      <c r="AH959" s="112"/>
      <c r="AI959" s="112"/>
      <c r="AJ959" s="118" t="s">
        <v>270</v>
      </c>
    </row>
    <row r="960" spans="1:36" outlineLevel="1" x14ac:dyDescent="0.25">
      <c r="A960" s="128" t="s">
        <v>163</v>
      </c>
      <c r="B960" s="132"/>
      <c r="C960" s="132"/>
      <c r="D960" s="132"/>
      <c r="E960" s="120"/>
      <c r="F960" s="120"/>
      <c r="G960" s="120"/>
      <c r="H960" s="120"/>
      <c r="I960" s="120"/>
      <c r="J960" s="120"/>
      <c r="K960" s="120"/>
      <c r="L960" s="120"/>
      <c r="M960" s="120"/>
      <c r="N960" s="132"/>
      <c r="O960" s="132"/>
      <c r="P960" s="133"/>
      <c r="Q960" s="134"/>
      <c r="R960" s="138">
        <f t="shared" ref="R960:Z960" si="1013">SUBTOTAL(9,R891:R958)</f>
        <v>27153.479999999996</v>
      </c>
      <c r="S960" s="132">
        <f t="shared" si="1013"/>
        <v>323317.90999999997</v>
      </c>
      <c r="T960" s="139">
        <f t="shared" si="1013"/>
        <v>350471.39</v>
      </c>
      <c r="U960" s="138">
        <f t="shared" si="1013"/>
        <v>4596.75</v>
      </c>
      <c r="V960" s="132">
        <f t="shared" si="1013"/>
        <v>33373.766086999996</v>
      </c>
      <c r="W960" s="139">
        <f t="shared" si="1013"/>
        <v>37970.516087000004</v>
      </c>
      <c r="X960" s="138">
        <f t="shared" si="1013"/>
        <v>22556.729999999996</v>
      </c>
      <c r="Y960" s="132">
        <f t="shared" si="1013"/>
        <v>289944.14391299989</v>
      </c>
      <c r="Z960" s="139">
        <f t="shared" si="1013"/>
        <v>312500.87391299993</v>
      </c>
      <c r="AA960" s="138"/>
      <c r="AB960" s="132"/>
      <c r="AC960" s="139"/>
      <c r="AD960" s="138"/>
      <c r="AE960" s="132"/>
      <c r="AF960" s="139"/>
      <c r="AG960" s="138"/>
      <c r="AH960" s="132"/>
      <c r="AI960" s="132"/>
      <c r="AJ960" s="127"/>
    </row>
    <row r="961" spans="1:36" x14ac:dyDescent="0.25">
      <c r="A961" s="100" t="s">
        <v>165</v>
      </c>
      <c r="B961" s="108"/>
      <c r="C961" s="108"/>
      <c r="D961" s="108"/>
      <c r="E961" s="101"/>
      <c r="F961" s="101"/>
      <c r="G961" s="101"/>
      <c r="H961" s="101"/>
      <c r="I961" s="101"/>
      <c r="J961" s="101"/>
      <c r="K961" s="101"/>
      <c r="L961" s="101"/>
      <c r="M961" s="101"/>
      <c r="N961" s="108"/>
      <c r="O961" s="108"/>
      <c r="P961" s="129"/>
      <c r="Q961" s="130"/>
      <c r="R961" s="145">
        <f t="shared" ref="R961:Z961" si="1014">SUBTOTAL(9,R8:R958)</f>
        <v>1065831.3499999999</v>
      </c>
      <c r="S961" s="145">
        <f t="shared" si="1014"/>
        <v>12777190.499999996</v>
      </c>
      <c r="T961" s="145">
        <f t="shared" si="1014"/>
        <v>13843021.850000001</v>
      </c>
      <c r="U961" s="145">
        <f t="shared" si="1014"/>
        <v>69724.009999999995</v>
      </c>
      <c r="V961" s="145">
        <f t="shared" si="1014"/>
        <v>1323947.8986791987</v>
      </c>
      <c r="W961" s="145">
        <f t="shared" si="1014"/>
        <v>1393671.9086791994</v>
      </c>
      <c r="X961" s="145">
        <f t="shared" si="1014"/>
        <v>996107.33999999985</v>
      </c>
      <c r="Y961" s="145">
        <f t="shared" si="1014"/>
        <v>11453242.60132079</v>
      </c>
      <c r="Z961" s="145">
        <f t="shared" si="1014"/>
        <v>12449349.941320801</v>
      </c>
      <c r="AA961" s="139"/>
      <c r="AB961" s="143"/>
      <c r="AC961" s="143"/>
      <c r="AD961" s="143"/>
      <c r="AE961" s="143"/>
      <c r="AF961" s="143"/>
      <c r="AG961" s="143"/>
      <c r="AH961" s="143"/>
      <c r="AI961" s="138"/>
      <c r="AJ961" s="114"/>
    </row>
    <row r="962" spans="1:36" x14ac:dyDescent="0.25">
      <c r="N962" s="108"/>
      <c r="O962" s="108"/>
      <c r="P962" s="129"/>
      <c r="Q962" s="130"/>
      <c r="R962" s="112"/>
      <c r="S962" s="112"/>
      <c r="T962" s="112"/>
      <c r="U962" s="112"/>
      <c r="V962" s="112"/>
      <c r="W962" s="112"/>
      <c r="X962" s="112"/>
      <c r="Y962" s="112"/>
      <c r="Z962" s="112"/>
      <c r="AA962" s="95"/>
      <c r="AB962" s="144"/>
      <c r="AC962" s="144"/>
      <c r="AD962" s="144"/>
      <c r="AE962" s="144"/>
      <c r="AF962" s="144"/>
      <c r="AG962" s="144"/>
      <c r="AH962" s="144"/>
      <c r="AI962" s="93"/>
      <c r="AJ962" s="106"/>
    </row>
    <row r="963" spans="1:36" x14ac:dyDescent="0.25">
      <c r="S963" s="106"/>
      <c r="T963" s="106"/>
      <c r="U963" s="106"/>
      <c r="V963" s="106"/>
      <c r="W963" s="106"/>
      <c r="X963" s="106"/>
      <c r="Y963" s="106"/>
      <c r="Z963" s="106"/>
    </row>
  </sheetData>
  <sortState ref="A8:AJ766">
    <sortCondition ref="A8:A766"/>
    <sortCondition ref="AJ8:AJ766"/>
  </sortState>
  <mergeCells count="3">
    <mergeCell ref="R5:T5"/>
    <mergeCell ref="U5:W5"/>
    <mergeCell ref="X5:Z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7"/>
  <sheetViews>
    <sheetView showGridLines="0" topLeftCell="C1" workbookViewId="0">
      <selection activeCell="R74" sqref="R74"/>
    </sheetView>
  </sheetViews>
  <sheetFormatPr defaultRowHeight="15" outlineLevelCol="1" x14ac:dyDescent="0.25"/>
  <cols>
    <col min="1" max="1" width="9.140625" hidden="1" customWidth="1" outlineLevel="1"/>
    <col min="2" max="2" width="53.85546875" hidden="1" customWidth="1" outlineLevel="1"/>
    <col min="3" max="3" width="1.5703125" customWidth="1" collapsed="1"/>
    <col min="4" max="4" width="2.42578125" customWidth="1"/>
    <col min="6" max="6" width="53.28515625" bestFit="1" customWidth="1"/>
    <col min="7" max="7" width="11.5703125" customWidth="1"/>
    <col min="8" max="8" width="4.42578125" customWidth="1"/>
    <col min="9" max="9" width="11.5703125" customWidth="1"/>
    <col min="10" max="10" width="4.7109375" customWidth="1"/>
    <col min="11" max="11" width="11.5703125" customWidth="1"/>
  </cols>
  <sheetData>
    <row r="1" spans="1:12" x14ac:dyDescent="0.25">
      <c r="A1" s="41"/>
      <c r="B1" s="41"/>
      <c r="C1" s="45" t="s">
        <v>171</v>
      </c>
      <c r="D1" s="45"/>
      <c r="E1" s="45"/>
      <c r="F1" s="46"/>
      <c r="G1" s="41"/>
      <c r="H1" s="41"/>
      <c r="I1" s="41"/>
      <c r="J1" s="41"/>
      <c r="K1" s="47"/>
      <c r="L1" s="41"/>
    </row>
    <row r="2" spans="1:12" x14ac:dyDescent="0.25">
      <c r="A2" s="48"/>
      <c r="B2" s="48"/>
      <c r="C2" s="45" t="s">
        <v>194</v>
      </c>
      <c r="D2" s="45"/>
      <c r="E2" s="45"/>
      <c r="F2" s="45"/>
      <c r="G2" s="48"/>
      <c r="H2" s="48"/>
      <c r="I2" s="48"/>
      <c r="J2" s="48"/>
      <c r="K2" s="47"/>
      <c r="L2" s="48"/>
    </row>
    <row r="3" spans="1:12" x14ac:dyDescent="0.25">
      <c r="A3" s="48"/>
      <c r="B3" s="48"/>
      <c r="C3" s="45" t="s">
        <v>195</v>
      </c>
      <c r="D3" s="45"/>
      <c r="E3" s="45"/>
      <c r="F3" s="45"/>
      <c r="G3" s="46"/>
      <c r="H3" s="48"/>
      <c r="I3" s="48"/>
      <c r="J3" s="48"/>
      <c r="K3" s="48"/>
      <c r="L3" s="48"/>
    </row>
    <row r="4" spans="1:12" x14ac:dyDescent="0.25">
      <c r="A4" s="48"/>
      <c r="B4" s="48"/>
      <c r="C4" s="104" t="s">
        <v>290</v>
      </c>
      <c r="D4" s="49"/>
      <c r="E4" s="49"/>
      <c r="F4" s="49"/>
      <c r="G4" s="44" t="s">
        <v>196</v>
      </c>
      <c r="H4" s="48"/>
      <c r="I4" s="48"/>
      <c r="J4" s="48"/>
      <c r="K4" s="48"/>
      <c r="L4" s="48"/>
    </row>
    <row r="5" spans="1:12" x14ac:dyDescent="0.25">
      <c r="A5" s="48"/>
      <c r="B5" s="48"/>
      <c r="C5" s="50"/>
      <c r="D5" s="50"/>
      <c r="E5" s="51"/>
      <c r="F5" s="52"/>
      <c r="G5" s="48"/>
      <c r="H5" s="48"/>
      <c r="I5" s="48"/>
      <c r="J5" s="48"/>
      <c r="K5" s="48"/>
      <c r="L5" s="48"/>
    </row>
    <row r="6" spans="1:12" x14ac:dyDescent="0.25">
      <c r="A6" s="48"/>
      <c r="B6" s="48"/>
      <c r="C6" s="41"/>
      <c r="D6" s="45"/>
      <c r="E6" s="45"/>
      <c r="F6" s="45"/>
      <c r="G6" s="54" t="s">
        <v>169</v>
      </c>
      <c r="H6" s="41"/>
      <c r="I6" s="54" t="s">
        <v>167</v>
      </c>
      <c r="J6" s="41"/>
      <c r="K6" s="55" t="s">
        <v>168</v>
      </c>
      <c r="L6" s="48"/>
    </row>
    <row r="7" spans="1:12" x14ac:dyDescent="0.25">
      <c r="A7" s="48"/>
      <c r="B7" s="48"/>
      <c r="C7" s="53" t="s">
        <v>197</v>
      </c>
      <c r="D7" s="45"/>
      <c r="E7" s="45"/>
      <c r="F7" s="45"/>
      <c r="G7" s="71"/>
      <c r="H7" s="41"/>
      <c r="I7" s="71"/>
      <c r="J7" s="41"/>
      <c r="K7" s="72"/>
      <c r="L7" s="48"/>
    </row>
    <row r="8" spans="1:12" x14ac:dyDescent="0.25">
      <c r="A8" s="48"/>
      <c r="B8" s="48"/>
      <c r="C8" s="52"/>
      <c r="D8" s="50" t="s">
        <v>198</v>
      </c>
      <c r="E8" s="56"/>
      <c r="F8" s="50"/>
      <c r="G8" s="57"/>
      <c r="H8" s="41"/>
      <c r="I8" s="57"/>
      <c r="J8" s="48"/>
      <c r="K8" s="48"/>
      <c r="L8" s="48"/>
    </row>
    <row r="9" spans="1:12" x14ac:dyDescent="0.25">
      <c r="A9" s="48"/>
      <c r="B9" s="48"/>
      <c r="C9" s="50"/>
      <c r="D9" s="50"/>
      <c r="E9" s="58" t="s">
        <v>199</v>
      </c>
      <c r="F9" s="58"/>
      <c r="G9" s="57"/>
      <c r="H9" s="41"/>
      <c r="I9" s="57"/>
      <c r="J9" s="48"/>
      <c r="K9" s="48"/>
      <c r="L9" s="48"/>
    </row>
    <row r="10" spans="1:12" x14ac:dyDescent="0.25">
      <c r="A10" s="44" t="s">
        <v>0</v>
      </c>
      <c r="B10" s="44" t="s">
        <v>72</v>
      </c>
      <c r="C10" s="50"/>
      <c r="D10" s="50"/>
      <c r="E10" s="51" t="s">
        <v>0</v>
      </c>
      <c r="F10" s="52" t="s">
        <v>200</v>
      </c>
      <c r="G10" s="59">
        <f>VLOOKUP(B10,'MAR Detail Report'!$A$7:$Z$910,20,FALSE)</f>
        <v>14655.34</v>
      </c>
      <c r="H10" s="41"/>
      <c r="I10" s="59">
        <f>VLOOKUP(B10,'MAR Detail Report'!$A$7:$Z$910,23,FALSE)</f>
        <v>1364.4121539999999</v>
      </c>
      <c r="J10" s="41"/>
      <c r="K10" s="59">
        <f>VLOOKUP(B10,'MAR Detail Report'!$A$7:$Z$910,26,FALSE)</f>
        <v>13290.927846</v>
      </c>
      <c r="L10" s="48"/>
    </row>
    <row r="11" spans="1:12" x14ac:dyDescent="0.25">
      <c r="A11" s="44" t="s">
        <v>1</v>
      </c>
      <c r="B11" s="44" t="s">
        <v>74</v>
      </c>
      <c r="C11" s="50"/>
      <c r="D11" s="50"/>
      <c r="E11" s="51" t="s">
        <v>1</v>
      </c>
      <c r="F11" s="60" t="s">
        <v>201</v>
      </c>
      <c r="G11" s="59">
        <v>0</v>
      </c>
      <c r="H11" s="41"/>
      <c r="I11" s="59">
        <v>0</v>
      </c>
      <c r="J11" s="41"/>
      <c r="K11" s="59">
        <v>0</v>
      </c>
      <c r="L11" s="48"/>
    </row>
    <row r="12" spans="1:12" x14ac:dyDescent="0.25">
      <c r="A12" s="44" t="s">
        <v>2</v>
      </c>
      <c r="B12" s="44" t="s">
        <v>75</v>
      </c>
      <c r="C12" s="50"/>
      <c r="D12" s="50"/>
      <c r="E12" s="61" t="s">
        <v>2</v>
      </c>
      <c r="F12" s="60" t="s">
        <v>202</v>
      </c>
      <c r="G12" s="59">
        <f>VLOOKUP(B12,'MAR Detail Report'!$A$7:$Z$910,20,FALSE)</f>
        <v>0.01</v>
      </c>
      <c r="H12" s="41"/>
      <c r="I12" s="59">
        <f>VLOOKUP(B12,'MAR Detail Report'!$A$7:$Z$910,23,FALSE)</f>
        <v>9.3100000000000008E-4</v>
      </c>
      <c r="J12" s="41"/>
      <c r="K12" s="59">
        <f>VLOOKUP(B12,'MAR Detail Report'!$A$7:$Z$910,26,FALSE)</f>
        <v>9.0690000000000007E-3</v>
      </c>
      <c r="L12" s="48"/>
    </row>
    <row r="13" spans="1:12" x14ac:dyDescent="0.25">
      <c r="A13" s="44" t="s">
        <v>3</v>
      </c>
      <c r="B13" s="44" t="s">
        <v>77</v>
      </c>
      <c r="C13" s="50"/>
      <c r="D13" s="50"/>
      <c r="E13" s="51" t="s">
        <v>3</v>
      </c>
      <c r="F13" s="60" t="s">
        <v>203</v>
      </c>
      <c r="G13" s="59">
        <f>VLOOKUP(B13,'MAR Detail Report'!$A$7:$Z$910,20,FALSE)</f>
        <v>186905.59</v>
      </c>
      <c r="H13" s="41"/>
      <c r="I13" s="59">
        <f>VLOOKUP(B13,'MAR Detail Report'!$A$7:$Z$910,23,FALSE)</f>
        <v>17451.964513999999</v>
      </c>
      <c r="J13" s="41"/>
      <c r="K13" s="59">
        <f>VLOOKUP(B13,'MAR Detail Report'!$A$7:$Z$910,26,FALSE)</f>
        <v>169453.625486</v>
      </c>
      <c r="L13" s="48"/>
    </row>
    <row r="14" spans="1:12" x14ac:dyDescent="0.25">
      <c r="A14" s="44" t="s">
        <v>4</v>
      </c>
      <c r="B14" s="44" t="s">
        <v>79</v>
      </c>
      <c r="C14" s="50"/>
      <c r="D14" s="50"/>
      <c r="E14" s="51" t="s">
        <v>4</v>
      </c>
      <c r="F14" s="52" t="s">
        <v>204</v>
      </c>
      <c r="G14" s="59">
        <f>VLOOKUP(B14,'MAR Detail Report'!$A$7:$Z$910,20,FALSE)</f>
        <v>1063.77</v>
      </c>
      <c r="H14" s="41"/>
      <c r="I14" s="59">
        <f>VLOOKUP(B14,'MAR Detail Report'!$A$7:$Z$910,23,FALSE)</f>
        <v>99.036986999999996</v>
      </c>
      <c r="J14" s="41"/>
      <c r="K14" s="59">
        <f>VLOOKUP(B14,'MAR Detail Report'!$A$7:$Z$910,26,FALSE)</f>
        <v>964.73301300000003</v>
      </c>
      <c r="L14" s="48"/>
    </row>
    <row r="15" spans="1:12" x14ac:dyDescent="0.25">
      <c r="A15" s="48"/>
      <c r="B15" s="48"/>
      <c r="C15" s="50"/>
      <c r="D15" s="50"/>
      <c r="E15" s="51"/>
      <c r="F15" s="52"/>
      <c r="G15" s="57"/>
      <c r="H15" s="41"/>
      <c r="I15" s="69"/>
      <c r="J15" s="41"/>
      <c r="K15" s="69"/>
      <c r="L15" s="48"/>
    </row>
    <row r="16" spans="1:12" x14ac:dyDescent="0.25">
      <c r="A16" s="41"/>
      <c r="B16" s="44" t="s">
        <v>205</v>
      </c>
      <c r="C16" s="50"/>
      <c r="D16" s="50"/>
      <c r="E16" s="58" t="s">
        <v>206</v>
      </c>
      <c r="F16" s="58"/>
      <c r="G16" s="57"/>
      <c r="H16" s="41"/>
      <c r="I16" s="69"/>
      <c r="J16" s="41"/>
      <c r="K16" s="69"/>
      <c r="L16" s="48"/>
    </row>
    <row r="17" spans="1:12" x14ac:dyDescent="0.25">
      <c r="A17" s="44" t="s">
        <v>5</v>
      </c>
      <c r="B17" s="44" t="s">
        <v>81</v>
      </c>
      <c r="C17" s="50"/>
      <c r="D17" s="50"/>
      <c r="E17" s="51" t="s">
        <v>5</v>
      </c>
      <c r="F17" s="52" t="s">
        <v>200</v>
      </c>
      <c r="G17" s="40">
        <f>VLOOKUP(B17,'MAR Detail Report'!$A$7:$Z$910,20,FALSE)</f>
        <v>34888.46</v>
      </c>
      <c r="H17" s="41"/>
      <c r="I17" s="40">
        <f>VLOOKUP(B17,'MAR Detail Report'!$A$7:$Z$910,23,FALSE)</f>
        <v>3248.1156259999998</v>
      </c>
      <c r="J17" s="41"/>
      <c r="K17" s="40">
        <f>VLOOKUP(B17,'MAR Detail Report'!$A$7:$Z$910,26,FALSE)</f>
        <v>31640.344374</v>
      </c>
      <c r="L17" s="48"/>
    </row>
    <row r="18" spans="1:12" x14ac:dyDescent="0.25">
      <c r="A18" s="48"/>
      <c r="B18" s="48"/>
      <c r="C18" s="50"/>
      <c r="D18" s="50"/>
      <c r="E18" s="51"/>
      <c r="F18" s="52" t="s">
        <v>207</v>
      </c>
      <c r="G18" s="57">
        <f>SUM(G10:G17)</f>
        <v>237513.16999999998</v>
      </c>
      <c r="H18" s="57"/>
      <c r="I18" s="57">
        <f>SUM(I10:I17)</f>
        <v>22163.530211999998</v>
      </c>
      <c r="J18" s="57"/>
      <c r="K18" s="57">
        <f>SUM(K10:K17)</f>
        <v>215349.639788</v>
      </c>
      <c r="L18" s="48"/>
    </row>
    <row r="19" spans="1:12" x14ac:dyDescent="0.25">
      <c r="A19" s="48"/>
      <c r="B19" s="48"/>
      <c r="C19" s="50"/>
      <c r="D19" s="50"/>
      <c r="E19" s="51"/>
      <c r="F19" s="52"/>
      <c r="G19" s="57"/>
      <c r="H19" s="41"/>
      <c r="I19" s="57"/>
      <c r="J19" s="41"/>
      <c r="K19" s="57"/>
      <c r="L19" s="48"/>
    </row>
    <row r="20" spans="1:12" x14ac:dyDescent="0.25">
      <c r="A20" s="48"/>
      <c r="B20" s="48"/>
      <c r="C20" s="52"/>
      <c r="D20" s="50" t="s">
        <v>208</v>
      </c>
      <c r="E20" s="56"/>
      <c r="F20" s="50"/>
      <c r="G20" s="57"/>
      <c r="H20" s="41"/>
      <c r="I20" s="57"/>
      <c r="J20" s="41"/>
      <c r="K20" s="57"/>
      <c r="L20" s="48"/>
    </row>
    <row r="21" spans="1:12" x14ac:dyDescent="0.25">
      <c r="A21" s="41"/>
      <c r="B21" s="44" t="s">
        <v>209</v>
      </c>
      <c r="C21" s="50"/>
      <c r="D21" s="50"/>
      <c r="E21" s="58" t="s">
        <v>199</v>
      </c>
      <c r="F21" s="58"/>
      <c r="G21" s="57"/>
      <c r="H21" s="41"/>
      <c r="I21" s="57"/>
      <c r="J21" s="41"/>
      <c r="K21" s="57"/>
      <c r="L21" s="48"/>
    </row>
    <row r="22" spans="1:12" x14ac:dyDescent="0.25">
      <c r="A22" s="44" t="s">
        <v>6</v>
      </c>
      <c r="B22" s="44" t="s">
        <v>83</v>
      </c>
      <c r="C22" s="50"/>
      <c r="D22" s="50"/>
      <c r="E22" s="51" t="s">
        <v>6</v>
      </c>
      <c r="F22" s="46" t="s">
        <v>210</v>
      </c>
      <c r="G22" s="40">
        <f>VLOOKUP(B22,'MAR Detail Report'!$A$7:$Z$910,20,FALSE)</f>
        <v>5984.96</v>
      </c>
      <c r="H22" s="41"/>
      <c r="I22" s="40">
        <f>VLOOKUP(B22,'MAR Detail Report'!$A$7:$Z$910,23,FALSE)</f>
        <v>557.19977600000004</v>
      </c>
      <c r="J22" s="41"/>
      <c r="K22" s="40">
        <f>VLOOKUP(B22,'MAR Detail Report'!$A$7:$Z$910,26,FALSE)</f>
        <v>5427.7602240000006</v>
      </c>
      <c r="L22" s="48"/>
    </row>
    <row r="23" spans="1:12" x14ac:dyDescent="0.25">
      <c r="A23" s="48"/>
      <c r="B23" s="48"/>
      <c r="C23" s="50"/>
      <c r="D23" s="50"/>
      <c r="E23" s="51"/>
      <c r="F23" s="60" t="s">
        <v>211</v>
      </c>
      <c r="G23" s="57">
        <f>G22</f>
        <v>5984.96</v>
      </c>
      <c r="H23" s="41"/>
      <c r="I23" s="57">
        <f>I22</f>
        <v>557.19977600000004</v>
      </c>
      <c r="J23" s="41"/>
      <c r="K23" s="57">
        <f>K22</f>
        <v>5427.7602240000006</v>
      </c>
      <c r="L23" s="48"/>
    </row>
    <row r="24" spans="1:12" x14ac:dyDescent="0.25">
      <c r="A24" s="48"/>
      <c r="B24" s="48"/>
      <c r="C24" s="50"/>
      <c r="D24" s="50"/>
      <c r="E24" s="51"/>
      <c r="F24" s="46"/>
      <c r="G24" s="57"/>
      <c r="H24" s="41"/>
      <c r="I24" s="57"/>
      <c r="J24" s="41"/>
      <c r="K24" s="57"/>
      <c r="L24" s="48"/>
    </row>
    <row r="25" spans="1:12" x14ac:dyDescent="0.25">
      <c r="A25" s="48"/>
      <c r="B25" s="48"/>
      <c r="C25" s="52"/>
      <c r="D25" s="50" t="s">
        <v>212</v>
      </c>
      <c r="E25" s="56"/>
      <c r="F25" s="50"/>
      <c r="G25" s="57"/>
      <c r="H25" s="41"/>
      <c r="I25" s="57"/>
      <c r="J25" s="41"/>
      <c r="K25" s="57"/>
      <c r="L25" s="48"/>
    </row>
    <row r="26" spans="1:12" x14ac:dyDescent="0.25">
      <c r="A26" s="48"/>
      <c r="B26" s="48"/>
      <c r="C26" s="50"/>
      <c r="D26" s="50"/>
      <c r="E26" s="58" t="s">
        <v>199</v>
      </c>
      <c r="F26" s="58"/>
      <c r="G26" s="57"/>
      <c r="H26" s="41"/>
      <c r="I26" s="57"/>
      <c r="J26" s="41"/>
      <c r="K26" s="57"/>
      <c r="L26" s="48"/>
    </row>
    <row r="27" spans="1:12" x14ac:dyDescent="0.25">
      <c r="A27" s="44" t="s">
        <v>7</v>
      </c>
      <c r="B27" s="44" t="s">
        <v>85</v>
      </c>
      <c r="C27" s="50"/>
      <c r="D27" s="50"/>
      <c r="E27" s="51" t="s">
        <v>7</v>
      </c>
      <c r="F27" s="46" t="s">
        <v>210</v>
      </c>
      <c r="G27" s="96">
        <f>VLOOKUP(B27,'MAR Detail Report'!$A$7:$Z$910,20,FALSE)</f>
        <v>113030.68000000001</v>
      </c>
      <c r="H27" s="97"/>
      <c r="I27" s="96">
        <f>VLOOKUP(B27,'MAR Detail Report'!$A$7:$Z$910,23,FALSE)</f>
        <v>10523.156308</v>
      </c>
      <c r="J27" s="97"/>
      <c r="K27" s="96">
        <f>VLOOKUP(B27,'MAR Detail Report'!$A$7:$Z$910,26,FALSE)</f>
        <v>102507.523692</v>
      </c>
      <c r="L27" s="48"/>
    </row>
    <row r="28" spans="1:12" x14ac:dyDescent="0.25">
      <c r="A28" s="44" t="s">
        <v>87</v>
      </c>
      <c r="B28" s="44" t="s">
        <v>88</v>
      </c>
      <c r="C28" s="50"/>
      <c r="D28" s="50"/>
      <c r="E28" s="61" t="s">
        <v>87</v>
      </c>
      <c r="F28" s="46" t="s">
        <v>213</v>
      </c>
      <c r="G28" s="59">
        <v>0</v>
      </c>
      <c r="H28" s="41"/>
      <c r="I28" s="59">
        <v>0</v>
      </c>
      <c r="J28" s="41"/>
      <c r="K28" s="59">
        <v>0</v>
      </c>
      <c r="L28" s="48"/>
    </row>
    <row r="29" spans="1:12" x14ac:dyDescent="0.25">
      <c r="A29" s="48"/>
      <c r="B29" s="48"/>
      <c r="C29" s="50"/>
      <c r="D29" s="50"/>
      <c r="E29" s="51"/>
      <c r="F29" s="52"/>
      <c r="G29" s="57"/>
      <c r="H29" s="41"/>
      <c r="I29" s="57"/>
      <c r="J29" s="41"/>
      <c r="K29" s="57"/>
      <c r="L29" s="48"/>
    </row>
    <row r="30" spans="1:12" x14ac:dyDescent="0.25">
      <c r="A30" s="48"/>
      <c r="B30" s="48"/>
      <c r="C30" s="50"/>
      <c r="D30" s="50"/>
      <c r="E30" s="58" t="s">
        <v>206</v>
      </c>
      <c r="F30" s="58"/>
      <c r="G30" s="57"/>
      <c r="H30" s="41"/>
      <c r="I30" s="57"/>
      <c r="J30" s="41"/>
      <c r="K30" s="57"/>
      <c r="L30" s="48"/>
    </row>
    <row r="31" spans="1:12" x14ac:dyDescent="0.25">
      <c r="A31" s="44" t="s">
        <v>8</v>
      </c>
      <c r="B31" s="44" t="s">
        <v>89</v>
      </c>
      <c r="C31" s="50"/>
      <c r="D31" s="50"/>
      <c r="E31" s="51" t="s">
        <v>8</v>
      </c>
      <c r="F31" s="46" t="s">
        <v>210</v>
      </c>
      <c r="G31" s="40">
        <f>VLOOKUP(B31,'MAR Detail Report'!$A$7:$Z$910,20,FALSE)</f>
        <v>86172.46</v>
      </c>
      <c r="H31" s="41"/>
      <c r="I31" s="40">
        <f>VLOOKUP(B31,'MAR Detail Report'!$A$7:$Z$910,23,FALSE)</f>
        <v>8022.6560260000006</v>
      </c>
      <c r="J31" s="41"/>
      <c r="K31" s="40">
        <f>VLOOKUP(B31,'MAR Detail Report'!$A$7:$Z$910,26,FALSE)</f>
        <v>78149.803973999995</v>
      </c>
      <c r="L31" s="48"/>
    </row>
    <row r="32" spans="1:12" x14ac:dyDescent="0.25">
      <c r="A32" s="48"/>
      <c r="B32" s="48"/>
      <c r="C32" s="50"/>
      <c r="D32" s="50"/>
      <c r="E32" s="51"/>
      <c r="F32" s="60" t="s">
        <v>214</v>
      </c>
      <c r="G32" s="57">
        <f>G27+G28+G31</f>
        <v>199203.14</v>
      </c>
      <c r="H32" s="57"/>
      <c r="I32" s="57">
        <f>I27+I28+I31</f>
        <v>18545.812334000002</v>
      </c>
      <c r="J32" s="57"/>
      <c r="K32" s="57">
        <f>K27+K28+K31</f>
        <v>180657.327666</v>
      </c>
      <c r="L32" s="48"/>
    </row>
    <row r="33" spans="1:12" x14ac:dyDescent="0.25">
      <c r="A33" s="48"/>
      <c r="B33" s="48"/>
      <c r="C33" s="50"/>
      <c r="D33" s="50"/>
      <c r="E33" s="51"/>
      <c r="F33" s="46"/>
      <c r="G33" s="62"/>
      <c r="H33" s="41"/>
      <c r="I33" s="62"/>
      <c r="J33" s="41"/>
      <c r="K33" s="62"/>
      <c r="L33" s="48"/>
    </row>
    <row r="34" spans="1:12" x14ac:dyDescent="0.25">
      <c r="A34" s="48"/>
      <c r="B34" s="48"/>
      <c r="C34" s="50"/>
      <c r="D34" s="50"/>
      <c r="E34" s="51"/>
      <c r="F34" s="60" t="s">
        <v>215</v>
      </c>
      <c r="G34" s="57">
        <f>G32+G23+G18</f>
        <v>442701.27</v>
      </c>
      <c r="H34" s="57"/>
      <c r="I34" s="57">
        <f>I32+I23+I18</f>
        <v>41266.542322000001</v>
      </c>
      <c r="J34" s="57"/>
      <c r="K34" s="57">
        <f>K32+K23+K18</f>
        <v>401434.727678</v>
      </c>
      <c r="L34" s="48"/>
    </row>
    <row r="35" spans="1:12" x14ac:dyDescent="0.25">
      <c r="A35" s="48"/>
      <c r="B35" s="48"/>
      <c r="C35" s="50"/>
      <c r="D35" s="50"/>
      <c r="E35" s="51"/>
      <c r="F35" s="46"/>
      <c r="G35" s="57"/>
      <c r="H35" s="41"/>
      <c r="I35" s="57"/>
      <c r="J35" s="41"/>
      <c r="K35" s="57"/>
      <c r="L35" s="48"/>
    </row>
    <row r="36" spans="1:12" x14ac:dyDescent="0.25">
      <c r="A36" s="48"/>
      <c r="B36" s="48"/>
      <c r="C36" s="50" t="s">
        <v>216</v>
      </c>
      <c r="D36" s="50"/>
      <c r="E36" s="56"/>
      <c r="F36" s="50"/>
      <c r="G36" s="57"/>
      <c r="H36" s="41"/>
      <c r="I36" s="57"/>
      <c r="J36" s="41"/>
      <c r="K36" s="57"/>
      <c r="L36" s="48"/>
    </row>
    <row r="37" spans="1:12" x14ac:dyDescent="0.25">
      <c r="A37" s="48"/>
      <c r="B37" s="48"/>
      <c r="C37" s="50"/>
      <c r="D37" s="50"/>
      <c r="E37" s="58" t="s">
        <v>199</v>
      </c>
      <c r="F37" s="58"/>
      <c r="G37" s="57"/>
      <c r="H37" s="41"/>
      <c r="I37" s="57"/>
      <c r="J37" s="41"/>
      <c r="K37" s="57"/>
      <c r="L37" s="48"/>
    </row>
    <row r="38" spans="1:12" x14ac:dyDescent="0.25">
      <c r="A38" s="44" t="s">
        <v>9</v>
      </c>
      <c r="B38" s="44" t="s">
        <v>91</v>
      </c>
      <c r="C38" s="50"/>
      <c r="D38" s="50"/>
      <c r="E38" s="51" t="s">
        <v>9</v>
      </c>
      <c r="F38" s="60" t="s">
        <v>217</v>
      </c>
      <c r="G38" s="96">
        <f>VLOOKUP(B38,'MAR Detail Report'!$A$7:$Z$910,20,FALSE)</f>
        <v>126879.15999999999</v>
      </c>
      <c r="H38" s="97"/>
      <c r="I38" s="96">
        <f>VLOOKUP(B38,'MAR Detail Report'!$A$7:$Z$910,23,FALSE)</f>
        <v>4198.3981249999997</v>
      </c>
      <c r="J38" s="97"/>
      <c r="K38" s="96">
        <f>VLOOKUP(B38,'MAR Detail Report'!$A$7:$Z$910,26,FALSE)</f>
        <v>122680.761875</v>
      </c>
      <c r="L38" s="48"/>
    </row>
    <row r="39" spans="1:12" x14ac:dyDescent="0.25">
      <c r="A39" s="48"/>
      <c r="B39" s="48"/>
      <c r="C39" s="50"/>
      <c r="D39" s="50"/>
      <c r="E39" s="51"/>
      <c r="F39" s="46"/>
      <c r="G39" s="57"/>
      <c r="H39" s="41"/>
      <c r="I39" s="57"/>
      <c r="J39" s="41"/>
      <c r="K39" s="57"/>
      <c r="L39" s="48"/>
    </row>
    <row r="40" spans="1:12" x14ac:dyDescent="0.25">
      <c r="A40" s="48"/>
      <c r="B40" s="48"/>
      <c r="C40" s="50"/>
      <c r="D40" s="50"/>
      <c r="E40" s="58" t="s">
        <v>206</v>
      </c>
      <c r="F40" s="58"/>
      <c r="G40" s="57"/>
      <c r="H40" s="41"/>
      <c r="I40" s="57"/>
      <c r="J40" s="41"/>
      <c r="K40" s="57"/>
      <c r="L40" s="48"/>
    </row>
    <row r="41" spans="1:12" x14ac:dyDescent="0.25">
      <c r="A41" s="44" t="s">
        <v>10</v>
      </c>
      <c r="B41" s="44" t="s">
        <v>93</v>
      </c>
      <c r="C41" s="50"/>
      <c r="D41" s="50"/>
      <c r="E41" s="51" t="s">
        <v>10</v>
      </c>
      <c r="F41" s="52" t="s">
        <v>218</v>
      </c>
      <c r="G41" s="40">
        <f>VLOOKUP(B41,'MAR Detail Report'!$A$7:$Z$910,20,FALSE)</f>
        <v>5191.82</v>
      </c>
      <c r="H41" s="41"/>
      <c r="I41" s="40">
        <f>VLOOKUP(B41,'MAR Detail Report'!$A$7:$Z$910,23,FALSE)</f>
        <v>434.87013400000001</v>
      </c>
      <c r="J41" s="41"/>
      <c r="K41" s="40">
        <f>VLOOKUP(B41,'MAR Detail Report'!$A$7:$Z$910,26,FALSE)</f>
        <v>4756.9498660000008</v>
      </c>
      <c r="L41" s="48"/>
    </row>
    <row r="42" spans="1:12" x14ac:dyDescent="0.25">
      <c r="A42" s="48"/>
      <c r="B42" s="48"/>
      <c r="C42" s="50"/>
      <c r="D42" s="50"/>
      <c r="E42" s="51"/>
      <c r="F42" s="60" t="s">
        <v>219</v>
      </c>
      <c r="G42" s="57">
        <f>SUM(G38:G41)</f>
        <v>132070.97999999998</v>
      </c>
      <c r="H42" s="57"/>
      <c r="I42" s="57">
        <f>SUM(I38:I41)</f>
        <v>4633.2682589999995</v>
      </c>
      <c r="J42" s="57"/>
      <c r="K42" s="57">
        <f>SUM(K38:K41)</f>
        <v>127437.71174099999</v>
      </c>
      <c r="L42" s="48"/>
    </row>
    <row r="43" spans="1:12" x14ac:dyDescent="0.25">
      <c r="A43" s="48"/>
      <c r="B43" s="48"/>
      <c r="C43" s="50"/>
      <c r="D43" s="50"/>
      <c r="E43" s="51"/>
      <c r="F43" s="52"/>
      <c r="G43" s="57"/>
      <c r="H43" s="41"/>
      <c r="I43" s="57"/>
      <c r="J43" s="41"/>
      <c r="K43" s="57"/>
      <c r="L43" s="48"/>
    </row>
    <row r="44" spans="1:12" x14ac:dyDescent="0.25">
      <c r="A44" s="48"/>
      <c r="B44" s="48"/>
      <c r="C44" s="50" t="s">
        <v>220</v>
      </c>
      <c r="D44" s="50"/>
      <c r="E44" s="56"/>
      <c r="F44" s="50"/>
      <c r="G44" s="57"/>
      <c r="H44" s="41"/>
      <c r="I44" s="57"/>
      <c r="J44" s="41"/>
      <c r="K44" s="57"/>
      <c r="L44" s="48"/>
    </row>
    <row r="45" spans="1:12" x14ac:dyDescent="0.25">
      <c r="A45" s="48"/>
      <c r="B45" s="48"/>
      <c r="C45" s="50"/>
      <c r="D45" s="50"/>
      <c r="E45" s="58" t="s">
        <v>199</v>
      </c>
      <c r="F45" s="58"/>
      <c r="G45" s="57"/>
      <c r="H45" s="41"/>
      <c r="I45" s="57"/>
      <c r="J45" s="41"/>
      <c r="K45" s="57"/>
      <c r="L45" s="48"/>
    </row>
    <row r="46" spans="1:12" x14ac:dyDescent="0.25">
      <c r="A46" s="44" t="s">
        <v>11</v>
      </c>
      <c r="B46" s="44" t="s">
        <v>95</v>
      </c>
      <c r="C46" s="50"/>
      <c r="D46" s="50"/>
      <c r="E46" s="51" t="s">
        <v>11</v>
      </c>
      <c r="F46" s="52" t="s">
        <v>210</v>
      </c>
      <c r="G46" s="96">
        <f>VLOOKUP(B46,'MAR Detail Report'!$A$7:$Z$910,20,FALSE)</f>
        <v>266371.37</v>
      </c>
      <c r="H46" s="97"/>
      <c r="I46" s="96">
        <f>VLOOKUP(B46,'MAR Detail Report'!$A$7:$Z$910,23,FALSE)</f>
        <v>23173.751664999996</v>
      </c>
      <c r="J46" s="97"/>
      <c r="K46" s="96">
        <f>VLOOKUP(B46,'MAR Detail Report'!$A$7:$Z$910,26,FALSE)</f>
        <v>243197.61833500001</v>
      </c>
      <c r="L46" s="48"/>
    </row>
    <row r="47" spans="1:12" x14ac:dyDescent="0.25">
      <c r="A47" s="44" t="s">
        <v>12</v>
      </c>
      <c r="B47" s="44" t="s">
        <v>97</v>
      </c>
      <c r="C47" s="50"/>
      <c r="D47" s="50"/>
      <c r="E47" s="51" t="s">
        <v>12</v>
      </c>
      <c r="F47" s="60" t="s">
        <v>221</v>
      </c>
      <c r="G47" s="96">
        <f>VLOOKUP(B47,'MAR Detail Report'!$A$7:$Z$910,20,FALSE)</f>
        <v>1283560.2900000003</v>
      </c>
      <c r="H47" s="97"/>
      <c r="I47" s="96">
        <f>VLOOKUP(B47,'MAR Detail Report'!$A$7:$Z$910,23,FALSE)</f>
        <v>145146.03791100005</v>
      </c>
      <c r="J47" s="97"/>
      <c r="K47" s="96">
        <f>VLOOKUP(B47,'MAR Detail Report'!$A$7:$Z$910,26,FALSE)</f>
        <v>1138414.2520890001</v>
      </c>
      <c r="L47" s="48"/>
    </row>
    <row r="48" spans="1:12" x14ac:dyDescent="0.25">
      <c r="A48" s="44" t="s">
        <v>13</v>
      </c>
      <c r="B48" s="44" t="s">
        <v>99</v>
      </c>
      <c r="C48" s="50"/>
      <c r="D48" s="50"/>
      <c r="E48" s="51" t="s">
        <v>13</v>
      </c>
      <c r="F48" s="60" t="s">
        <v>222</v>
      </c>
      <c r="G48" s="96">
        <f>VLOOKUP(B48,'MAR Detail Report'!$A$7:$Z$910,20,FALSE)</f>
        <v>19040.379999999997</v>
      </c>
      <c r="H48" s="97"/>
      <c r="I48" s="96">
        <f>VLOOKUP(B48,'MAR Detail Report'!$A$7:$Z$910,23,FALSE)</f>
        <v>1734.0505900000001</v>
      </c>
      <c r="J48" s="97"/>
      <c r="K48" s="96">
        <f>VLOOKUP(B48,'MAR Detail Report'!$A$7:$Z$910,26,FALSE)</f>
        <v>17306.329410000002</v>
      </c>
      <c r="L48" s="48"/>
    </row>
    <row r="49" spans="1:12" x14ac:dyDescent="0.25">
      <c r="A49" s="44" t="s">
        <v>14</v>
      </c>
      <c r="B49" s="44" t="s">
        <v>101</v>
      </c>
      <c r="C49" s="50"/>
      <c r="D49" s="50"/>
      <c r="E49" s="51" t="s">
        <v>14</v>
      </c>
      <c r="F49" s="60" t="s">
        <v>223</v>
      </c>
      <c r="G49" s="96">
        <f>VLOOKUP(B49,'MAR Detail Report'!$A$7:$Z$910,20,FALSE)</f>
        <v>41516.339999999997</v>
      </c>
      <c r="H49" s="97"/>
      <c r="I49" s="96">
        <f>VLOOKUP(B49,'MAR Detail Report'!$A$7:$Z$910,23,FALSE)</f>
        <v>3402.1297369999997</v>
      </c>
      <c r="J49" s="97"/>
      <c r="K49" s="96">
        <f>VLOOKUP(B49,'MAR Detail Report'!$A$7:$Z$910,26,FALSE)</f>
        <v>38114.210263000001</v>
      </c>
      <c r="L49" s="48"/>
    </row>
    <row r="50" spans="1:12" x14ac:dyDescent="0.25">
      <c r="A50" s="44" t="s">
        <v>15</v>
      </c>
      <c r="B50" s="44" t="s">
        <v>103</v>
      </c>
      <c r="C50" s="50"/>
      <c r="D50" s="50"/>
      <c r="E50" s="51" t="s">
        <v>15</v>
      </c>
      <c r="F50" s="52" t="s">
        <v>224</v>
      </c>
      <c r="G50" s="96">
        <f>VLOOKUP(B50,'MAR Detail Report'!$A$7:$Z$910,20,FALSE)</f>
        <v>490163.17</v>
      </c>
      <c r="H50" s="97"/>
      <c r="I50" s="96">
        <f>VLOOKUP(B50,'MAR Detail Report'!$A$7:$Z$910,23,FALSE)</f>
        <v>52968.710072999995</v>
      </c>
      <c r="J50" s="97"/>
      <c r="K50" s="96">
        <f>VLOOKUP(B50,'MAR Detail Report'!$A$7:$Z$910,26,FALSE)</f>
        <v>437194.45992700005</v>
      </c>
      <c r="L50" s="48"/>
    </row>
    <row r="51" spans="1:12" x14ac:dyDescent="0.25">
      <c r="A51" s="44" t="s">
        <v>16</v>
      </c>
      <c r="B51" s="44" t="s">
        <v>105</v>
      </c>
      <c r="C51" s="50"/>
      <c r="D51" s="50"/>
      <c r="E51" s="51" t="s">
        <v>16</v>
      </c>
      <c r="F51" s="52" t="s">
        <v>225</v>
      </c>
      <c r="G51" s="96">
        <f>VLOOKUP(B51,'MAR Detail Report'!$A$7:$Z$910,20,FALSE)</f>
        <v>853891.3899999999</v>
      </c>
      <c r="H51" s="97"/>
      <c r="I51" s="96">
        <f>VLOOKUP(B51,'MAR Detail Report'!$A$7:$Z$910,23,FALSE)</f>
        <v>92096.697191000014</v>
      </c>
      <c r="J51" s="97"/>
      <c r="K51" s="96">
        <f>VLOOKUP(B51,'MAR Detail Report'!$A$7:$Z$910,26,FALSE)</f>
        <v>761794.69280900003</v>
      </c>
      <c r="L51" s="48"/>
    </row>
    <row r="52" spans="1:12" x14ac:dyDescent="0.25">
      <c r="A52" s="44" t="s">
        <v>17</v>
      </c>
      <c r="B52" s="44" t="s">
        <v>107</v>
      </c>
      <c r="C52" s="50"/>
      <c r="D52" s="50"/>
      <c r="E52" s="51" t="s">
        <v>17</v>
      </c>
      <c r="F52" s="52" t="s">
        <v>226</v>
      </c>
      <c r="G52" s="96">
        <f>VLOOKUP(B52,'MAR Detail Report'!$A$7:$Z$910,20,FALSE)</f>
        <v>210191.28</v>
      </c>
      <c r="H52" s="97"/>
      <c r="I52" s="96">
        <f>VLOOKUP(B52,'MAR Detail Report'!$A$7:$Z$910,23,FALSE)</f>
        <v>22672.518908000002</v>
      </c>
      <c r="J52" s="97"/>
      <c r="K52" s="96">
        <f>VLOOKUP(B52,'MAR Detail Report'!$A$7:$Z$910,26,FALSE)</f>
        <v>187518.76109199997</v>
      </c>
      <c r="L52" s="48"/>
    </row>
    <row r="53" spans="1:12" x14ac:dyDescent="0.25">
      <c r="A53" s="44" t="s">
        <v>18</v>
      </c>
      <c r="B53" s="44" t="s">
        <v>109</v>
      </c>
      <c r="C53" s="50"/>
      <c r="D53" s="50"/>
      <c r="E53" s="51" t="s">
        <v>18</v>
      </c>
      <c r="F53" s="60" t="s">
        <v>227</v>
      </c>
      <c r="G53" s="96">
        <f>VLOOKUP(B53,'MAR Detail Report'!$A$7:$Z$910,20,FALSE)</f>
        <v>6040.8799999999992</v>
      </c>
      <c r="H53" s="97"/>
      <c r="I53" s="96">
        <f>VLOOKUP(B53,'MAR Detail Report'!$A$7:$Z$910,23,FALSE)</f>
        <v>977.52402199999995</v>
      </c>
      <c r="J53" s="97"/>
      <c r="K53" s="96">
        <f>VLOOKUP(B53,'MAR Detail Report'!$A$7:$Z$910,26,FALSE)</f>
        <v>5063.3559779999996</v>
      </c>
      <c r="L53" s="48"/>
    </row>
    <row r="54" spans="1:12" x14ac:dyDescent="0.25">
      <c r="A54" s="48"/>
      <c r="B54" s="48"/>
      <c r="C54" s="50"/>
      <c r="D54" s="50"/>
      <c r="E54" s="51"/>
      <c r="F54" s="46"/>
      <c r="G54" s="96"/>
      <c r="H54" s="97"/>
      <c r="I54" s="96"/>
      <c r="J54" s="97"/>
      <c r="K54" s="96"/>
      <c r="L54" s="48"/>
    </row>
    <row r="55" spans="1:12" x14ac:dyDescent="0.25">
      <c r="A55" s="48"/>
      <c r="B55" s="48"/>
      <c r="C55" s="50"/>
      <c r="D55" s="50"/>
      <c r="E55" s="51"/>
      <c r="F55" s="46"/>
      <c r="G55" s="96"/>
      <c r="H55" s="97"/>
      <c r="I55" s="96"/>
      <c r="J55" s="97"/>
      <c r="K55" s="96"/>
      <c r="L55" s="48"/>
    </row>
    <row r="56" spans="1:12" x14ac:dyDescent="0.25">
      <c r="A56" s="48"/>
      <c r="B56" s="48"/>
      <c r="C56" s="50"/>
      <c r="D56" s="50"/>
      <c r="E56" s="58" t="s">
        <v>206</v>
      </c>
      <c r="F56" s="58"/>
      <c r="G56" s="96"/>
      <c r="H56" s="97"/>
      <c r="I56" s="96"/>
      <c r="J56" s="97"/>
      <c r="K56" s="96"/>
      <c r="L56" s="48"/>
    </row>
    <row r="57" spans="1:12" x14ac:dyDescent="0.25">
      <c r="A57" s="44" t="s">
        <v>19</v>
      </c>
      <c r="B57" s="44" t="s">
        <v>111</v>
      </c>
      <c r="C57" s="50"/>
      <c r="D57" s="50"/>
      <c r="E57" s="51" t="s">
        <v>19</v>
      </c>
      <c r="F57" s="52" t="s">
        <v>210</v>
      </c>
      <c r="G57" s="96">
        <f>VLOOKUP(B57,'MAR Detail Report'!$A$7:$Z$910,20,FALSE)</f>
        <v>781859.35</v>
      </c>
      <c r="H57" s="97"/>
      <c r="I57" s="96">
        <f>VLOOKUP(B57,'MAR Detail Report'!$A$7:$Z$910,23,FALSE)</f>
        <v>19168.697316000005</v>
      </c>
      <c r="J57" s="97"/>
      <c r="K57" s="96">
        <f>VLOOKUP(B57,'MAR Detail Report'!$A$7:$Z$910,26,FALSE)</f>
        <v>762690.65268399997</v>
      </c>
      <c r="L57" s="48"/>
    </row>
    <row r="58" spans="1:12" x14ac:dyDescent="0.25">
      <c r="A58" s="44" t="s">
        <v>20</v>
      </c>
      <c r="B58" s="44" t="s">
        <v>113</v>
      </c>
      <c r="C58" s="50"/>
      <c r="D58" s="50"/>
      <c r="E58" s="51" t="s">
        <v>20</v>
      </c>
      <c r="F58" s="60" t="s">
        <v>228</v>
      </c>
      <c r="G58" s="96">
        <f>VLOOKUP(B58,'MAR Detail Report'!$A$7:$Z$910,20,FALSE)</f>
        <v>205930.30999999997</v>
      </c>
      <c r="H58" s="97"/>
      <c r="I58" s="96">
        <f>VLOOKUP(B58,'MAR Detail Report'!$A$7:$Z$910,23,FALSE)</f>
        <v>18332.253616999995</v>
      </c>
      <c r="J58" s="97"/>
      <c r="K58" s="96">
        <f>VLOOKUP(B58,'MAR Detail Report'!$A$7:$Z$910,26,FALSE)</f>
        <v>187598.05638300002</v>
      </c>
      <c r="L58" s="48"/>
    </row>
    <row r="59" spans="1:12" x14ac:dyDescent="0.25">
      <c r="A59" s="44" t="s">
        <v>21</v>
      </c>
      <c r="B59" s="44" t="s">
        <v>115</v>
      </c>
      <c r="C59" s="50"/>
      <c r="D59" s="50"/>
      <c r="E59" s="51" t="s">
        <v>21</v>
      </c>
      <c r="F59" s="60" t="s">
        <v>222</v>
      </c>
      <c r="G59" s="96">
        <f>VLOOKUP(B59,'MAR Detail Report'!$A$7:$Z$910,20,FALSE)</f>
        <v>136307.32</v>
      </c>
      <c r="H59" s="97"/>
      <c r="I59" s="96">
        <f>VLOOKUP(B59,'MAR Detail Report'!$A$7:$Z$910,23,FALSE)</f>
        <v>11577.577580000001</v>
      </c>
      <c r="J59" s="97"/>
      <c r="K59" s="96">
        <f>VLOOKUP(B59,'MAR Detail Report'!$A$7:$Z$910,26,FALSE)</f>
        <v>124729.74242</v>
      </c>
      <c r="L59" s="48"/>
    </row>
    <row r="60" spans="1:12" x14ac:dyDescent="0.25">
      <c r="A60" s="44" t="s">
        <v>22</v>
      </c>
      <c r="B60" s="44" t="s">
        <v>117</v>
      </c>
      <c r="C60" s="50"/>
      <c r="D60" s="50"/>
      <c r="E60" s="51" t="s">
        <v>22</v>
      </c>
      <c r="F60" s="60" t="s">
        <v>223</v>
      </c>
      <c r="G60" s="96">
        <f>VLOOKUP(B60,'MAR Detail Report'!$A$7:$Z$910,20,FALSE)</f>
        <v>29152.289999999997</v>
      </c>
      <c r="H60" s="97"/>
      <c r="I60" s="96">
        <f>VLOOKUP(B60,'MAR Detail Report'!$A$7:$Z$910,23,FALSE)</f>
        <v>2329.4852969999997</v>
      </c>
      <c r="J60" s="97"/>
      <c r="K60" s="96">
        <f>VLOOKUP(B60,'MAR Detail Report'!$A$7:$Z$910,26,FALSE)</f>
        <v>26822.804703000002</v>
      </c>
      <c r="L60" s="48"/>
    </row>
    <row r="61" spans="1:12" x14ac:dyDescent="0.25">
      <c r="A61" s="44" t="s">
        <v>23</v>
      </c>
      <c r="B61" s="44" t="s">
        <v>119</v>
      </c>
      <c r="C61" s="50"/>
      <c r="D61" s="50"/>
      <c r="E61" s="51" t="s">
        <v>23</v>
      </c>
      <c r="F61" s="52" t="s">
        <v>229</v>
      </c>
      <c r="G61" s="96">
        <f>VLOOKUP(B61,'MAR Detail Report'!$A$7:$Z$910,20,FALSE)</f>
        <v>66649.959999999992</v>
      </c>
      <c r="H61" s="97"/>
      <c r="I61" s="96">
        <f>VLOOKUP(B61,'MAR Detail Report'!$A$7:$Z$910,23,FALSE)</f>
        <v>5328.0348249999997</v>
      </c>
      <c r="J61" s="97"/>
      <c r="K61" s="96">
        <f>VLOOKUP(B61,'MAR Detail Report'!$A$7:$Z$910,26,FALSE)</f>
        <v>61321.925175000004</v>
      </c>
      <c r="L61" s="48"/>
    </row>
    <row r="62" spans="1:12" x14ac:dyDescent="0.25">
      <c r="A62" s="44" t="s">
        <v>24</v>
      </c>
      <c r="B62" s="44" t="s">
        <v>121</v>
      </c>
      <c r="C62" s="50"/>
      <c r="D62" s="50"/>
      <c r="E62" s="51" t="s">
        <v>24</v>
      </c>
      <c r="F62" s="52" t="s">
        <v>230</v>
      </c>
      <c r="G62" s="96">
        <f>VLOOKUP(B62,'MAR Detail Report'!$A$7:$Z$910,20,FALSE)</f>
        <v>274774.89000000007</v>
      </c>
      <c r="H62" s="97"/>
      <c r="I62" s="96">
        <f>VLOOKUP(B62,'MAR Detail Report'!$A$7:$Z$910,23,FALSE)</f>
        <v>26451.094022000001</v>
      </c>
      <c r="J62" s="97"/>
      <c r="K62" s="96">
        <f>VLOOKUP(B62,'MAR Detail Report'!$A$7:$Z$910,26,FALSE)</f>
        <v>248323.79597800007</v>
      </c>
      <c r="L62" s="48"/>
    </row>
    <row r="63" spans="1:12" x14ac:dyDescent="0.25">
      <c r="A63" s="44" t="s">
        <v>25</v>
      </c>
      <c r="B63" s="44" t="s">
        <v>123</v>
      </c>
      <c r="C63" s="50"/>
      <c r="D63" s="50"/>
      <c r="E63" s="51" t="s">
        <v>25</v>
      </c>
      <c r="F63" s="52" t="s">
        <v>231</v>
      </c>
      <c r="G63" s="96">
        <f>VLOOKUP(B63,'MAR Detail Report'!$A$7:$Z$910,20,FALSE)</f>
        <v>2269.13</v>
      </c>
      <c r="H63" s="97"/>
      <c r="I63" s="96">
        <f>VLOOKUP(B63,'MAR Detail Report'!$A$7:$Z$910,23,FALSE)</f>
        <v>169.50741299999999</v>
      </c>
      <c r="J63" s="97"/>
      <c r="K63" s="96">
        <f>VLOOKUP(B63,'MAR Detail Report'!$A$7:$Z$910,26,FALSE)</f>
        <v>2099.6225869999998</v>
      </c>
      <c r="L63" s="48"/>
    </row>
    <row r="64" spans="1:12" x14ac:dyDescent="0.25">
      <c r="A64" s="48"/>
      <c r="B64" s="48"/>
      <c r="C64" s="50"/>
      <c r="D64" s="50"/>
      <c r="E64" s="51"/>
      <c r="F64" s="60" t="s">
        <v>232</v>
      </c>
      <c r="G64" s="98">
        <f>SUM(G46:G63)</f>
        <v>4667718.3499999996</v>
      </c>
      <c r="H64" s="57"/>
      <c r="I64" s="98">
        <f>SUM(I46:I63)</f>
        <v>425528.07016700006</v>
      </c>
      <c r="J64" s="57"/>
      <c r="K64" s="98">
        <f>SUM(K46:K63)</f>
        <v>4242190.2798330011</v>
      </c>
      <c r="L64" s="48"/>
    </row>
    <row r="65" spans="1:12" x14ac:dyDescent="0.25">
      <c r="A65" s="48"/>
      <c r="B65" s="48"/>
      <c r="C65" s="50"/>
      <c r="D65" s="50"/>
      <c r="E65" s="51"/>
      <c r="F65" s="52"/>
      <c r="G65" s="57"/>
      <c r="H65" s="41"/>
      <c r="I65" s="57"/>
      <c r="J65" s="41"/>
      <c r="K65" s="57"/>
      <c r="L65" s="48"/>
    </row>
    <row r="66" spans="1:12" x14ac:dyDescent="0.25">
      <c r="A66" s="48"/>
      <c r="B66" s="48"/>
      <c r="C66" s="50" t="s">
        <v>233</v>
      </c>
      <c r="D66" s="50"/>
      <c r="E66" s="56"/>
      <c r="F66" s="50"/>
      <c r="G66" s="48"/>
      <c r="H66" s="48"/>
      <c r="I66" s="48"/>
      <c r="J66" s="48"/>
      <c r="K66" s="48"/>
      <c r="L66" s="48"/>
    </row>
    <row r="67" spans="1:12" x14ac:dyDescent="0.25">
      <c r="A67" s="48"/>
      <c r="B67" s="48"/>
      <c r="C67" s="50"/>
      <c r="D67" s="50"/>
      <c r="E67" s="58" t="s">
        <v>199</v>
      </c>
      <c r="F67" s="58"/>
      <c r="G67" s="57"/>
      <c r="H67" s="41"/>
      <c r="I67" s="57"/>
      <c r="J67" s="41"/>
      <c r="K67" s="57"/>
      <c r="L67" s="48"/>
    </row>
    <row r="68" spans="1:12" x14ac:dyDescent="0.25">
      <c r="A68" s="44" t="s">
        <v>26</v>
      </c>
      <c r="B68" s="44" t="s">
        <v>125</v>
      </c>
      <c r="C68" s="50"/>
      <c r="D68" s="50"/>
      <c r="E68" s="51" t="s">
        <v>26</v>
      </c>
      <c r="F68" s="60" t="s">
        <v>234</v>
      </c>
      <c r="G68" s="96">
        <f>VLOOKUP(B68,'MAR Detail Report'!$A$7:$Z$910,20,FALSE)</f>
        <v>139081.65</v>
      </c>
      <c r="H68" s="97"/>
      <c r="I68" s="96">
        <f>VLOOKUP(B68,'MAR Detail Report'!$A$7:$Z$910,23,FALSE)</f>
        <v>15104.26719</v>
      </c>
      <c r="J68" s="97"/>
      <c r="K68" s="96">
        <f>VLOOKUP(B68,'MAR Detail Report'!$A$7:$Z$910,26,FALSE)</f>
        <v>123977.38281</v>
      </c>
      <c r="L68" s="48"/>
    </row>
    <row r="69" spans="1:12" x14ac:dyDescent="0.25">
      <c r="A69" s="44" t="s">
        <v>27</v>
      </c>
      <c r="B69" s="44" t="s">
        <v>127</v>
      </c>
      <c r="C69" s="50"/>
      <c r="D69" s="50"/>
      <c r="E69" s="51" t="s">
        <v>27</v>
      </c>
      <c r="F69" s="52" t="s">
        <v>235</v>
      </c>
      <c r="G69" s="57">
        <f>VLOOKUP(B69,'MAR Detail Report'!$A$7:$Z$910,20,FALSE)</f>
        <v>75040.45</v>
      </c>
      <c r="H69" s="41"/>
      <c r="I69" s="69">
        <f>VLOOKUP(B69,'MAR Detail Report'!$A$7:$Z$910,23,FALSE)</f>
        <v>8149.3928699999997</v>
      </c>
      <c r="J69" s="41"/>
      <c r="K69" s="69">
        <f>VLOOKUP(B69,'MAR Detail Report'!$A$7:$Z$910,26,FALSE)</f>
        <v>66891.057130000001</v>
      </c>
      <c r="L69" s="48"/>
    </row>
    <row r="70" spans="1:12" x14ac:dyDescent="0.25">
      <c r="A70" s="44" t="s">
        <v>28</v>
      </c>
      <c r="B70" s="44" t="s">
        <v>129</v>
      </c>
      <c r="C70" s="50"/>
      <c r="D70" s="50"/>
      <c r="E70" s="51" t="s">
        <v>28</v>
      </c>
      <c r="F70" s="60" t="s">
        <v>236</v>
      </c>
      <c r="G70" s="57">
        <f>VLOOKUP(B70,'MAR Detail Report'!$A$7:$Z$910,20,FALSE)</f>
        <v>1794403.6599999997</v>
      </c>
      <c r="H70" s="41"/>
      <c r="I70" s="69">
        <f>VLOOKUP(B70,'MAR Detail Report'!$A$7:$Z$910,23,FALSE)</f>
        <v>193572.96645100001</v>
      </c>
      <c r="J70" s="41"/>
      <c r="K70" s="69">
        <f>VLOOKUP(B70,'MAR Detail Report'!$A$7:$Z$910,26,FALSE)</f>
        <v>1600830.6935490002</v>
      </c>
      <c r="L70" s="48"/>
    </row>
    <row r="71" spans="1:12" x14ac:dyDescent="0.25">
      <c r="A71" s="44" t="s">
        <v>29</v>
      </c>
      <c r="B71" s="44" t="s">
        <v>131</v>
      </c>
      <c r="C71" s="50"/>
      <c r="D71" s="50"/>
      <c r="E71" s="51" t="s">
        <v>29</v>
      </c>
      <c r="F71" s="52" t="s">
        <v>237</v>
      </c>
      <c r="G71" s="62">
        <f>VLOOKUP(B71,'MAR Detail Report'!$A$7:$Z$910,20,FALSE)</f>
        <v>91368.02</v>
      </c>
      <c r="H71" s="41"/>
      <c r="I71" s="62">
        <f>VLOOKUP(B71,'MAR Detail Report'!$A$7:$Z$910,23,FALSE)</f>
        <v>9791.9534669999994</v>
      </c>
      <c r="J71" s="41"/>
      <c r="K71" s="62">
        <f>VLOOKUP(B71,'MAR Detail Report'!$A$7:$Z$910,26,FALSE)</f>
        <v>81576.06653299999</v>
      </c>
      <c r="L71" s="48"/>
    </row>
    <row r="72" spans="1:12" x14ac:dyDescent="0.25">
      <c r="A72" s="48"/>
      <c r="B72" s="48"/>
      <c r="C72" s="50"/>
      <c r="D72" s="50"/>
      <c r="E72" s="51"/>
      <c r="F72" s="60" t="s">
        <v>238</v>
      </c>
      <c r="G72" s="57">
        <f>SUM(G68:G71)</f>
        <v>2099893.7799999998</v>
      </c>
      <c r="H72" s="57"/>
      <c r="I72" s="57">
        <f>SUM(I68:I71)</f>
        <v>226618.57997800002</v>
      </c>
      <c r="J72" s="57"/>
      <c r="K72" s="57">
        <f>SUM(K68:K71)</f>
        <v>1873275.2000220001</v>
      </c>
      <c r="L72" s="48"/>
    </row>
    <row r="73" spans="1:12" x14ac:dyDescent="0.25">
      <c r="A73" s="48"/>
      <c r="B73" s="48"/>
      <c r="C73" s="50"/>
      <c r="D73" s="50"/>
      <c r="E73" s="51"/>
      <c r="F73" s="52"/>
      <c r="G73" s="57"/>
      <c r="H73" s="41"/>
      <c r="I73" s="57"/>
      <c r="J73" s="41"/>
      <c r="K73" s="57"/>
      <c r="L73" s="48"/>
    </row>
    <row r="74" spans="1:12" x14ac:dyDescent="0.25">
      <c r="A74" s="48"/>
      <c r="B74" s="48"/>
      <c r="C74" s="50" t="s">
        <v>239</v>
      </c>
      <c r="D74" s="50"/>
      <c r="E74" s="56"/>
      <c r="F74" s="50"/>
      <c r="G74" s="57"/>
      <c r="H74" s="41"/>
      <c r="I74" s="57"/>
      <c r="J74" s="41"/>
      <c r="K74" s="57"/>
      <c r="L74" s="48"/>
    </row>
    <row r="75" spans="1:12" x14ac:dyDescent="0.25">
      <c r="A75" s="48"/>
      <c r="B75" s="48"/>
      <c r="C75" s="50"/>
      <c r="D75" s="50"/>
      <c r="E75" s="58" t="s">
        <v>199</v>
      </c>
      <c r="F75" s="58"/>
      <c r="G75" s="57"/>
      <c r="H75" s="41"/>
      <c r="I75" s="57"/>
      <c r="J75" s="41"/>
      <c r="K75" s="57"/>
      <c r="L75" s="48"/>
    </row>
    <row r="76" spans="1:12" x14ac:dyDescent="0.25">
      <c r="A76" s="44" t="s">
        <v>30</v>
      </c>
      <c r="B76" s="44" t="s">
        <v>133</v>
      </c>
      <c r="C76" s="50"/>
      <c r="D76" s="50"/>
      <c r="E76" s="51" t="s">
        <v>30</v>
      </c>
      <c r="F76" s="52" t="s">
        <v>234</v>
      </c>
      <c r="G76" s="57">
        <f>VLOOKUP(B76,'MAR Detail Report'!$A$7:$Z$910,20,FALSE)</f>
        <v>64.5</v>
      </c>
      <c r="H76" s="41"/>
      <c r="I76" s="69">
        <f>VLOOKUP(B76,'MAR Detail Report'!$A$7:$Z$910,23,FALSE)</f>
        <v>7.0820999999999996</v>
      </c>
      <c r="J76" s="41"/>
      <c r="K76" s="69">
        <f>VLOOKUP(B76,'MAR Detail Report'!$A$7:$Z$910,26,FALSE)</f>
        <v>57.417900000000003</v>
      </c>
      <c r="L76" s="48"/>
    </row>
    <row r="77" spans="1:12" x14ac:dyDescent="0.25">
      <c r="A77" s="44" t="s">
        <v>31</v>
      </c>
      <c r="B77" s="44" t="s">
        <v>135</v>
      </c>
      <c r="C77" s="50"/>
      <c r="D77" s="50"/>
      <c r="E77" s="51" t="s">
        <v>31</v>
      </c>
      <c r="F77" s="60" t="s">
        <v>240</v>
      </c>
      <c r="G77" s="57">
        <f>VLOOKUP(B77,'MAR Detail Report'!$A$7:$Z$910,20,FALSE)</f>
        <v>151828.13999999998</v>
      </c>
      <c r="H77" s="41"/>
      <c r="I77" s="69">
        <f>VLOOKUP(B77,'MAR Detail Report'!$A$7:$Z$910,23,FALSE)</f>
        <v>16195.778083999996</v>
      </c>
      <c r="J77" s="41"/>
      <c r="K77" s="69">
        <f>VLOOKUP(B77,'MAR Detail Report'!$A$7:$Z$910,26,FALSE)</f>
        <v>135632.36191599999</v>
      </c>
      <c r="L77" s="48"/>
    </row>
    <row r="78" spans="1:12" x14ac:dyDescent="0.25">
      <c r="A78" s="44" t="s">
        <v>32</v>
      </c>
      <c r="B78" s="44" t="s">
        <v>137</v>
      </c>
      <c r="C78" s="48"/>
      <c r="D78" s="48"/>
      <c r="E78" s="61" t="s">
        <v>32</v>
      </c>
      <c r="F78" s="60" t="s">
        <v>241</v>
      </c>
      <c r="G78" s="57">
        <f>VLOOKUP(B78,'MAR Detail Report'!$A$7:$Z$910,20,FALSE)</f>
        <v>291959.04000000004</v>
      </c>
      <c r="H78" s="41"/>
      <c r="I78" s="69">
        <f>VLOOKUP(B78,'MAR Detail Report'!$A$7:$Z$910,23,FALSE)</f>
        <v>31706.751743999997</v>
      </c>
      <c r="J78" s="41"/>
      <c r="K78" s="69">
        <f>VLOOKUP(B78,'MAR Detail Report'!$A$7:$Z$910,26,FALSE)</f>
        <v>260252.28825600003</v>
      </c>
      <c r="L78" s="48"/>
    </row>
    <row r="79" spans="1:12" x14ac:dyDescent="0.25">
      <c r="A79" s="44" t="s">
        <v>33</v>
      </c>
      <c r="B79" s="44" t="s">
        <v>139</v>
      </c>
      <c r="C79" s="50"/>
      <c r="D79" s="50"/>
      <c r="E79" s="51" t="s">
        <v>33</v>
      </c>
      <c r="F79" s="60" t="s">
        <v>242</v>
      </c>
      <c r="G79" s="62">
        <f>VLOOKUP(B79,'MAR Detail Report'!$A$7:$Z$910,20,FALSE)</f>
        <v>19775.560000000001</v>
      </c>
      <c r="H79" s="41"/>
      <c r="I79" s="62">
        <f>VLOOKUP(B79,'MAR Detail Report'!$A$7:$Z$910,23,FALSE)</f>
        <v>2171.3564879999999</v>
      </c>
      <c r="J79" s="41"/>
      <c r="K79" s="62">
        <f>VLOOKUP(B79,'MAR Detail Report'!$A$7:$Z$910,26,FALSE)</f>
        <v>17604.203512</v>
      </c>
      <c r="L79" s="48"/>
    </row>
    <row r="80" spans="1:12" x14ac:dyDescent="0.25">
      <c r="A80" s="48"/>
      <c r="B80" s="48"/>
      <c r="C80" s="50"/>
      <c r="D80" s="50"/>
      <c r="E80" s="51"/>
      <c r="F80" s="60" t="s">
        <v>243</v>
      </c>
      <c r="G80" s="57">
        <f>SUM(G76:G79)</f>
        <v>463627.24000000005</v>
      </c>
      <c r="H80" s="57"/>
      <c r="I80" s="57">
        <f>SUM(I76:I79)</f>
        <v>50080.968415999989</v>
      </c>
      <c r="J80" s="57"/>
      <c r="K80" s="57">
        <f>SUM(K76:K79)</f>
        <v>413546.27158400003</v>
      </c>
      <c r="L80" s="48"/>
    </row>
    <row r="81" spans="1:12" x14ac:dyDescent="0.25">
      <c r="A81" s="48"/>
      <c r="B81" s="48"/>
      <c r="C81" s="50"/>
      <c r="D81" s="50"/>
      <c r="E81" s="51"/>
      <c r="F81" s="52"/>
      <c r="G81" s="57"/>
      <c r="H81" s="41"/>
      <c r="I81" s="57"/>
      <c r="J81" s="41"/>
      <c r="K81" s="57"/>
      <c r="L81" s="48"/>
    </row>
    <row r="82" spans="1:12" x14ac:dyDescent="0.25">
      <c r="A82" s="48"/>
      <c r="B82" s="48"/>
      <c r="C82" s="50" t="s">
        <v>244</v>
      </c>
      <c r="D82" s="50"/>
      <c r="E82" s="56"/>
      <c r="F82" s="50"/>
      <c r="G82" s="57"/>
      <c r="H82" s="41"/>
      <c r="I82" s="57"/>
      <c r="J82" s="41"/>
      <c r="K82" s="57"/>
      <c r="L82" s="48"/>
    </row>
    <row r="83" spans="1:12" x14ac:dyDescent="0.25">
      <c r="A83" s="48"/>
      <c r="B83" s="48"/>
      <c r="C83" s="50"/>
      <c r="D83" s="50"/>
      <c r="E83" s="58" t="s">
        <v>199</v>
      </c>
      <c r="F83" s="58"/>
      <c r="G83" s="57"/>
      <c r="H83" s="41"/>
      <c r="I83" s="57"/>
      <c r="J83" s="41"/>
      <c r="K83" s="57"/>
      <c r="L83" s="48"/>
    </row>
    <row r="84" spans="1:12" x14ac:dyDescent="0.25">
      <c r="A84" s="44" t="s">
        <v>34</v>
      </c>
      <c r="B84" s="44" t="s">
        <v>141</v>
      </c>
      <c r="C84" s="50"/>
      <c r="D84" s="50"/>
      <c r="E84" s="51" t="s">
        <v>34</v>
      </c>
      <c r="F84" s="60" t="s">
        <v>234</v>
      </c>
      <c r="G84" s="57">
        <f>VLOOKUP(B84,'MAR Detail Report'!$A$7:$Z$910,20,FALSE)</f>
        <v>15288.43</v>
      </c>
      <c r="H84" s="41"/>
      <c r="I84" s="69">
        <f>VLOOKUP(B84,'MAR Detail Report'!$A$7:$Z$910,23,FALSE)</f>
        <v>1660.323498</v>
      </c>
      <c r="J84" s="41"/>
      <c r="K84" s="69">
        <f>VLOOKUP(B84,'MAR Detail Report'!$A$7:$Z$910,26,FALSE)</f>
        <v>13628.106502000001</v>
      </c>
      <c r="L84" s="48"/>
    </row>
    <row r="85" spans="1:12" x14ac:dyDescent="0.25">
      <c r="A85" s="44" t="s">
        <v>35</v>
      </c>
      <c r="B85" s="44" t="s">
        <v>143</v>
      </c>
      <c r="C85" s="50"/>
      <c r="D85" s="50"/>
      <c r="E85" s="51" t="s">
        <v>35</v>
      </c>
      <c r="F85" s="60" t="s">
        <v>245</v>
      </c>
      <c r="G85" s="57">
        <f>VLOOKUP(B85,'MAR Detail Report'!$A$7:$Z$910,20,FALSE)</f>
        <v>304499.31000000006</v>
      </c>
      <c r="H85" s="41"/>
      <c r="I85" s="69">
        <f>VLOOKUP(B85,'MAR Detail Report'!$A$7:$Z$910,23,FALSE)</f>
        <v>33067.131870999998</v>
      </c>
      <c r="J85" s="41"/>
      <c r="K85" s="69">
        <f>VLOOKUP(B85,'MAR Detail Report'!$A$7:$Z$910,26,FALSE)</f>
        <v>271432.17812900001</v>
      </c>
      <c r="L85" s="48"/>
    </row>
    <row r="86" spans="1:12" x14ac:dyDescent="0.25">
      <c r="A86" s="44" t="s">
        <v>36</v>
      </c>
      <c r="B86" s="44" t="s">
        <v>145</v>
      </c>
      <c r="C86" s="50"/>
      <c r="D86" s="50"/>
      <c r="E86" s="51" t="s">
        <v>36</v>
      </c>
      <c r="F86" s="52" t="s">
        <v>246</v>
      </c>
      <c r="G86" s="57">
        <f>VLOOKUP(B86,'MAR Detail Report'!$A$7:$Z$910,20,FALSE)</f>
        <v>43176.09</v>
      </c>
      <c r="H86" s="41"/>
      <c r="I86" s="69">
        <f>VLOOKUP(B86,'MAR Detail Report'!$A$7:$Z$910,23,FALSE)</f>
        <v>4688.923374</v>
      </c>
      <c r="J86" s="41"/>
      <c r="K86" s="69">
        <f>VLOOKUP(B86,'MAR Detail Report'!$A$7:$Z$910,26,FALSE)</f>
        <v>38487.166625999998</v>
      </c>
      <c r="L86" s="48"/>
    </row>
    <row r="87" spans="1:12" x14ac:dyDescent="0.25">
      <c r="A87" s="44" t="s">
        <v>147</v>
      </c>
      <c r="B87" s="44" t="s">
        <v>148</v>
      </c>
      <c r="C87" s="50"/>
      <c r="D87" s="50"/>
      <c r="E87" s="51" t="s">
        <v>147</v>
      </c>
      <c r="F87" s="60" t="s">
        <v>247</v>
      </c>
      <c r="G87" s="62">
        <v>0</v>
      </c>
      <c r="H87" s="41"/>
      <c r="I87" s="62">
        <v>0</v>
      </c>
      <c r="J87" s="41"/>
      <c r="K87" s="62">
        <v>0</v>
      </c>
      <c r="L87" s="48"/>
    </row>
    <row r="88" spans="1:12" x14ac:dyDescent="0.25">
      <c r="A88" s="48"/>
      <c r="B88" s="48"/>
      <c r="C88" s="50"/>
      <c r="D88" s="50"/>
      <c r="E88" s="51"/>
      <c r="F88" s="60" t="s">
        <v>248</v>
      </c>
      <c r="G88" s="57">
        <f>SUM(G84:G87)</f>
        <v>362963.83000000007</v>
      </c>
      <c r="H88" s="57"/>
      <c r="I88" s="57">
        <f>SUM(I84:I87)</f>
        <v>39416.378742999994</v>
      </c>
      <c r="J88" s="57"/>
      <c r="K88" s="57">
        <f>SUM(K84:K87)</f>
        <v>323547.45125700004</v>
      </c>
      <c r="L88" s="48"/>
    </row>
    <row r="89" spans="1:12" x14ac:dyDescent="0.25">
      <c r="A89" s="48"/>
      <c r="B89" s="48"/>
      <c r="C89" s="50"/>
      <c r="D89" s="50"/>
      <c r="E89" s="51"/>
      <c r="F89" s="46"/>
      <c r="G89" s="57"/>
      <c r="H89" s="41"/>
      <c r="I89" s="57"/>
      <c r="J89" s="41"/>
      <c r="K89" s="57"/>
      <c r="L89" s="48"/>
    </row>
    <row r="90" spans="1:12" x14ac:dyDescent="0.25">
      <c r="A90" s="48"/>
      <c r="B90" s="48"/>
      <c r="C90" s="50" t="s">
        <v>249</v>
      </c>
      <c r="D90" s="50"/>
      <c r="E90" s="56"/>
      <c r="F90" s="50"/>
      <c r="G90" s="57"/>
      <c r="H90" s="41"/>
      <c r="I90" s="57"/>
      <c r="J90" s="41"/>
      <c r="K90" s="57"/>
      <c r="L90" s="48"/>
    </row>
    <row r="91" spans="1:12" x14ac:dyDescent="0.25">
      <c r="A91" s="48"/>
      <c r="B91" s="48"/>
      <c r="C91" s="50"/>
      <c r="D91" s="50"/>
      <c r="E91" s="58" t="s">
        <v>199</v>
      </c>
      <c r="F91" s="58"/>
      <c r="G91" s="57"/>
      <c r="H91" s="41"/>
      <c r="I91" s="57"/>
      <c r="J91" s="41"/>
      <c r="K91" s="57"/>
      <c r="L91" s="48"/>
    </row>
    <row r="92" spans="1:12" x14ac:dyDescent="0.25">
      <c r="A92" s="44" t="s">
        <v>37</v>
      </c>
      <c r="B92" s="44" t="s">
        <v>149</v>
      </c>
      <c r="C92" s="50"/>
      <c r="D92" s="50"/>
      <c r="E92" s="51" t="s">
        <v>37</v>
      </c>
      <c r="F92" s="60" t="s">
        <v>250</v>
      </c>
      <c r="G92" s="57">
        <f>VLOOKUP(B92,'MAR Detail Report'!$A$7:$Z$910,20,FALSE)</f>
        <v>5969838.4700000007</v>
      </c>
      <c r="H92" s="41"/>
      <c r="I92" s="69">
        <f>VLOOKUP(B92,'MAR Detail Report'!$A$7:$Z$910,23,FALSE)</f>
        <v>637836.10856700002</v>
      </c>
      <c r="J92" s="41"/>
      <c r="K92" s="69">
        <f>VLOOKUP(B92,'MAR Detail Report'!$A$7:$Z$910,26,FALSE)</f>
        <v>5332002.3614329975</v>
      </c>
      <c r="L92" s="48"/>
    </row>
    <row r="93" spans="1:12" x14ac:dyDescent="0.25">
      <c r="A93" s="44" t="s">
        <v>38</v>
      </c>
      <c r="B93" s="44" t="s">
        <v>151</v>
      </c>
      <c r="C93" s="50"/>
      <c r="D93" s="50"/>
      <c r="E93" s="51" t="s">
        <v>38</v>
      </c>
      <c r="F93" s="52" t="s">
        <v>251</v>
      </c>
      <c r="G93" s="57">
        <f>VLOOKUP(B93,'MAR Detail Report'!$A$7:$Z$910,20,FALSE)</f>
        <v>-1794501.45</v>
      </c>
      <c r="H93" s="41"/>
      <c r="I93" s="69">
        <f>VLOOKUP(B93,'MAR Detail Report'!$A$7:$Z$910,23,FALSE)</f>
        <v>-186440.92295179999</v>
      </c>
      <c r="J93" s="41"/>
      <c r="K93" s="69">
        <f>VLOOKUP(B93,'MAR Detail Report'!$A$7:$Z$910,26,FALSE)</f>
        <v>-1608060.5270481999</v>
      </c>
      <c r="L93" s="48"/>
    </row>
    <row r="94" spans="1:12" x14ac:dyDescent="0.25">
      <c r="A94" s="44" t="s">
        <v>39</v>
      </c>
      <c r="B94" s="44" t="s">
        <v>153</v>
      </c>
      <c r="C94" s="50"/>
      <c r="D94" s="50"/>
      <c r="E94" s="51" t="s">
        <v>39</v>
      </c>
      <c r="F94" s="52" t="s">
        <v>252</v>
      </c>
      <c r="G94" s="57">
        <f>VLOOKUP(B94,'MAR Detail Report'!$A$7:$Z$910,20,FALSE)</f>
        <v>205985.68</v>
      </c>
      <c r="H94" s="41"/>
      <c r="I94" s="69">
        <f>VLOOKUP(B94,'MAR Detail Report'!$A$7:$Z$910,23,FALSE)</f>
        <v>20866.349384000001</v>
      </c>
      <c r="J94" s="41"/>
      <c r="K94" s="69">
        <f>VLOOKUP(B94,'MAR Detail Report'!$A$7:$Z$910,26,FALSE)</f>
        <v>185119.33061599999</v>
      </c>
      <c r="L94" s="48"/>
    </row>
    <row r="95" spans="1:12" x14ac:dyDescent="0.25">
      <c r="A95" s="44" t="s">
        <v>40</v>
      </c>
      <c r="B95" s="44" t="s">
        <v>155</v>
      </c>
      <c r="C95" s="50"/>
      <c r="D95" s="50"/>
      <c r="E95" s="51" t="s">
        <v>40</v>
      </c>
      <c r="F95" s="52" t="s">
        <v>253</v>
      </c>
      <c r="G95" s="57">
        <f>VLOOKUP(B95,'MAR Detail Report'!$A$7:$Z$910,20,FALSE)</f>
        <v>55996.999999999993</v>
      </c>
      <c r="H95" s="41"/>
      <c r="I95" s="69">
        <f>VLOOKUP(B95,'MAR Detail Report'!$A$7:$Z$910,23,FALSE)</f>
        <v>6785.0507520000001</v>
      </c>
      <c r="J95" s="41"/>
      <c r="K95" s="69">
        <f>VLOOKUP(B95,'MAR Detail Report'!$A$7:$Z$910,26,FALSE)</f>
        <v>49211.949247999997</v>
      </c>
      <c r="L95" s="48"/>
    </row>
    <row r="96" spans="1:12" x14ac:dyDescent="0.25">
      <c r="A96" s="44" t="s">
        <v>41</v>
      </c>
      <c r="B96" s="44" t="s">
        <v>157</v>
      </c>
      <c r="C96" s="50"/>
      <c r="D96" s="50"/>
      <c r="E96" s="51" t="s">
        <v>41</v>
      </c>
      <c r="F96" s="52" t="s">
        <v>254</v>
      </c>
      <c r="G96" s="57">
        <f>VLOOKUP(B96,'MAR Detail Report'!$A$7:$Z$910,20,FALSE)</f>
        <v>112892.02000000002</v>
      </c>
      <c r="H96" s="41"/>
      <c r="I96" s="69">
        <f>VLOOKUP(B96,'MAR Detail Report'!$A$7:$Z$910,23,FALSE)</f>
        <v>11155.340988000016</v>
      </c>
      <c r="J96" s="41"/>
      <c r="K96" s="69">
        <f>VLOOKUP(B96,'MAR Detail Report'!$A$7:$Z$910,26,FALSE)</f>
        <v>101736.67901199995</v>
      </c>
      <c r="L96" s="48"/>
    </row>
    <row r="97" spans="1:12" x14ac:dyDescent="0.25">
      <c r="A97" s="44" t="s">
        <v>255</v>
      </c>
      <c r="B97" s="44" t="s">
        <v>256</v>
      </c>
      <c r="C97" s="50"/>
      <c r="D97" s="50"/>
      <c r="E97" s="51" t="s">
        <v>255</v>
      </c>
      <c r="F97" s="60" t="s">
        <v>257</v>
      </c>
      <c r="G97" s="57">
        <v>0</v>
      </c>
      <c r="H97" s="41"/>
      <c r="I97" s="69">
        <v>0</v>
      </c>
      <c r="J97" s="41"/>
      <c r="K97" s="69">
        <v>0</v>
      </c>
      <c r="L97" s="48"/>
    </row>
    <row r="98" spans="1:12" x14ac:dyDescent="0.25">
      <c r="A98" s="44" t="s">
        <v>42</v>
      </c>
      <c r="B98" s="44" t="s">
        <v>159</v>
      </c>
      <c r="C98" s="50"/>
      <c r="D98" s="50"/>
      <c r="E98" s="51" t="s">
        <v>42</v>
      </c>
      <c r="F98" s="60" t="s">
        <v>258</v>
      </c>
      <c r="G98" s="57">
        <f>VLOOKUP(B98,'MAR Detail Report'!$A$7:$Z$910,20,FALSE)</f>
        <v>383992.41000000003</v>
      </c>
      <c r="H98" s="41"/>
      <c r="I98" s="69">
        <f>VLOOKUP(B98,'MAR Detail Report'!$A$7:$Z$910,23,FALSE)</f>
        <v>38898.314758</v>
      </c>
      <c r="J98" s="41"/>
      <c r="K98" s="69">
        <f>VLOOKUP(B98,'MAR Detail Report'!$A$7:$Z$910,26,FALSE)</f>
        <v>345094.09524200007</v>
      </c>
      <c r="L98" s="48"/>
    </row>
    <row r="99" spans="1:12" x14ac:dyDescent="0.25">
      <c r="A99" s="44" t="s">
        <v>43</v>
      </c>
      <c r="B99" s="44" t="s">
        <v>161</v>
      </c>
      <c r="C99" s="50"/>
      <c r="D99" s="50"/>
      <c r="E99" s="51" t="s">
        <v>43</v>
      </c>
      <c r="F99" s="60" t="s">
        <v>227</v>
      </c>
      <c r="G99" s="57">
        <f>VLOOKUP(B99,'MAR Detail Report'!$A$7:$Z$910,20,FALSE)</f>
        <v>389370.88</v>
      </c>
      <c r="H99" s="41"/>
      <c r="I99" s="69">
        <f>VLOOKUP(B99,'MAR Detail Report'!$A$7:$Z$910,23,FALSE)</f>
        <v>39057.343209999992</v>
      </c>
      <c r="J99" s="41"/>
      <c r="K99" s="69">
        <f>VLOOKUP(B99,'MAR Detail Report'!$A$7:$Z$910,26,FALSE)</f>
        <v>350313.53678999998</v>
      </c>
      <c r="L99" s="48"/>
    </row>
    <row r="100" spans="1:12" x14ac:dyDescent="0.25">
      <c r="A100" s="48"/>
      <c r="B100" s="48"/>
      <c r="C100" s="50"/>
      <c r="D100" s="50"/>
      <c r="E100" s="51"/>
      <c r="F100" s="46"/>
      <c r="G100" s="57"/>
      <c r="H100" s="41"/>
      <c r="I100" s="57"/>
      <c r="J100" s="41"/>
      <c r="K100" s="57"/>
      <c r="L100" s="48"/>
    </row>
    <row r="101" spans="1:12" x14ac:dyDescent="0.25">
      <c r="A101" s="48"/>
      <c r="B101" s="48"/>
      <c r="C101" s="50"/>
      <c r="D101" s="50"/>
      <c r="E101" s="58" t="s">
        <v>206</v>
      </c>
      <c r="F101" s="58"/>
      <c r="G101" s="57"/>
      <c r="H101" s="41"/>
      <c r="I101" s="57"/>
      <c r="J101" s="41"/>
      <c r="K101" s="57"/>
      <c r="L101" s="48"/>
    </row>
    <row r="102" spans="1:12" x14ac:dyDescent="0.25">
      <c r="A102" s="44" t="s">
        <v>44</v>
      </c>
      <c r="B102" s="44" t="s">
        <v>163</v>
      </c>
      <c r="C102" s="50"/>
      <c r="D102" s="50"/>
      <c r="E102" s="51" t="s">
        <v>44</v>
      </c>
      <c r="F102" s="52" t="s">
        <v>259</v>
      </c>
      <c r="G102" s="62">
        <f>VLOOKUP(B102,'MAR Detail Report'!$A$7:$Z$961,20,FALSE)</f>
        <v>350471.39</v>
      </c>
      <c r="H102" s="41"/>
      <c r="I102" s="62">
        <f>VLOOKUP(B102,'MAR Detail Report'!$A$7:$Z$961,23,FALSE)</f>
        <v>37970.516087000004</v>
      </c>
      <c r="J102" s="41"/>
      <c r="K102" s="62">
        <f>VLOOKUP(B102,'MAR Detail Report'!$A$7:$Z$961,26,FALSE)</f>
        <v>312500.87391299993</v>
      </c>
      <c r="L102" s="48"/>
    </row>
    <row r="103" spans="1:12" x14ac:dyDescent="0.25">
      <c r="A103" s="48"/>
      <c r="B103" s="48"/>
      <c r="C103" s="50"/>
      <c r="D103" s="50"/>
      <c r="E103" s="51"/>
      <c r="F103" s="52"/>
      <c r="G103" s="57"/>
      <c r="H103" s="41"/>
      <c r="I103" s="57"/>
      <c r="J103" s="41"/>
      <c r="K103" s="57"/>
      <c r="L103" s="48"/>
    </row>
    <row r="104" spans="1:12" x14ac:dyDescent="0.25">
      <c r="A104" s="48"/>
      <c r="B104" s="48"/>
      <c r="C104" s="50"/>
      <c r="D104" s="50"/>
      <c r="E104" s="51"/>
      <c r="F104" s="60" t="s">
        <v>260</v>
      </c>
      <c r="G104" s="62">
        <f>SUM(G92:G102)</f>
        <v>5674046.4000000004</v>
      </c>
      <c r="H104" s="69"/>
      <c r="I104" s="62">
        <f>SUM(I92:I102)</f>
        <v>606128.10079420009</v>
      </c>
      <c r="J104" s="69"/>
      <c r="K104" s="62">
        <f>SUM(K92:K102)</f>
        <v>5067918.2992057987</v>
      </c>
      <c r="L104" s="48"/>
    </row>
    <row r="105" spans="1:12" x14ac:dyDescent="0.25">
      <c r="A105" s="48"/>
      <c r="B105" s="48"/>
      <c r="C105" s="50"/>
      <c r="D105" s="50"/>
      <c r="E105" s="51"/>
      <c r="F105" s="52"/>
      <c r="G105" s="57"/>
      <c r="H105" s="41"/>
      <c r="I105" s="57"/>
      <c r="J105" s="41"/>
      <c r="K105" s="57"/>
      <c r="L105" s="48"/>
    </row>
    <row r="106" spans="1:12" ht="15.75" thickBot="1" x14ac:dyDescent="0.3">
      <c r="A106" s="48"/>
      <c r="B106" s="48"/>
      <c r="C106" s="50"/>
      <c r="D106" s="50"/>
      <c r="E106" s="51"/>
      <c r="F106" s="60" t="s">
        <v>261</v>
      </c>
      <c r="G106" s="4">
        <f>G104+G88+G80+G72+G64+G42+G34</f>
        <v>13843021.85</v>
      </c>
      <c r="H106" s="41"/>
      <c r="I106" s="63">
        <f>I104+I88+I80+I72+I64+I42+I34</f>
        <v>1393671.9086792003</v>
      </c>
      <c r="J106" s="41"/>
      <c r="K106" s="63">
        <f>K104+K88+K80+K72+K64+K42+K34</f>
        <v>12449349.941320799</v>
      </c>
      <c r="L106" s="48"/>
    </row>
    <row r="107" spans="1:12" ht="15.75" thickTop="1" x14ac:dyDescent="0.25">
      <c r="A107" s="48"/>
      <c r="B107" s="48"/>
      <c r="C107" s="50"/>
      <c r="D107" s="50"/>
      <c r="E107" s="51"/>
      <c r="F107" s="46"/>
      <c r="G107" s="57"/>
      <c r="H107" s="41"/>
      <c r="I107" s="64">
        <f>I106/$G$106</f>
        <v>0.10067685537021676</v>
      </c>
      <c r="J107" s="64"/>
      <c r="K107" s="64">
        <f>K106/$G$106</f>
        <v>0.89932314462978324</v>
      </c>
      <c r="L107" s="48"/>
    </row>
    <row r="108" spans="1:12" x14ac:dyDescent="0.25">
      <c r="A108" s="48"/>
      <c r="B108" s="48"/>
      <c r="C108" s="65"/>
      <c r="D108" s="41"/>
      <c r="E108" s="66"/>
      <c r="F108" s="41"/>
      <c r="G108" s="85"/>
      <c r="H108" s="43"/>
      <c r="I108" s="59"/>
      <c r="J108" s="43"/>
      <c r="K108" s="59"/>
      <c r="L108" s="48"/>
    </row>
    <row r="109" spans="1:12" x14ac:dyDescent="0.25">
      <c r="A109" s="48"/>
      <c r="B109" s="48"/>
      <c r="C109" s="48"/>
      <c r="D109" s="48"/>
      <c r="E109" s="66"/>
      <c r="F109" s="70"/>
      <c r="G109" s="67"/>
      <c r="H109" s="41"/>
      <c r="I109" s="67"/>
      <c r="J109" s="48"/>
      <c r="K109" s="41"/>
      <c r="L109" s="48"/>
    </row>
    <row r="110" spans="1:12" x14ac:dyDescent="0.25">
      <c r="A110" s="48"/>
      <c r="B110" s="48"/>
      <c r="C110" s="48"/>
      <c r="D110" s="48"/>
      <c r="E110" s="66"/>
      <c r="F110" s="41"/>
      <c r="G110" s="67"/>
      <c r="H110" s="41"/>
      <c r="I110" s="67"/>
      <c r="J110" s="48"/>
      <c r="K110" s="48"/>
      <c r="L110" s="48"/>
    </row>
    <row r="111" spans="1:12" x14ac:dyDescent="0.25">
      <c r="A111" s="48"/>
      <c r="B111" s="48"/>
      <c r="C111" s="48"/>
      <c r="D111" s="48"/>
      <c r="E111" s="66"/>
      <c r="F111" s="48"/>
      <c r="G111" s="48"/>
      <c r="H111" s="48"/>
      <c r="I111" s="48"/>
      <c r="J111" s="48"/>
      <c r="K111" s="48"/>
      <c r="L111" s="48"/>
    </row>
    <row r="112" spans="1:12" x14ac:dyDescent="0.25">
      <c r="A112" s="48"/>
      <c r="B112" s="48"/>
      <c r="C112" s="48"/>
      <c r="D112" s="48"/>
      <c r="E112" s="66"/>
      <c r="F112" s="44"/>
      <c r="G112" s="48"/>
      <c r="H112" s="48"/>
      <c r="I112" s="48"/>
      <c r="J112" s="48"/>
      <c r="K112" s="48"/>
      <c r="L112" s="48"/>
    </row>
    <row r="113" spans="1:12" x14ac:dyDescent="0.25">
      <c r="A113" s="48"/>
      <c r="B113" s="48"/>
      <c r="C113" s="48"/>
      <c r="D113" s="48"/>
      <c r="E113" s="66"/>
      <c r="F113" s="44"/>
      <c r="G113" s="84"/>
      <c r="H113" s="48"/>
      <c r="I113" s="48"/>
      <c r="J113" s="48"/>
      <c r="K113" s="48"/>
      <c r="L113" s="48"/>
    </row>
    <row r="114" spans="1:12" x14ac:dyDescent="0.25">
      <c r="A114" s="48"/>
      <c r="B114" s="48"/>
      <c r="C114" s="48"/>
      <c r="D114" s="48"/>
      <c r="E114" s="68"/>
      <c r="F114" s="48"/>
      <c r="G114" s="48"/>
      <c r="H114" s="48"/>
      <c r="I114" s="48"/>
      <c r="J114" s="48"/>
      <c r="K114" s="48"/>
      <c r="L114" s="48"/>
    </row>
    <row r="116" spans="1:12" x14ac:dyDescent="0.25">
      <c r="A116" s="41"/>
      <c r="B116" s="41"/>
      <c r="C116" s="41"/>
      <c r="D116" s="41"/>
      <c r="E116" s="41"/>
      <c r="F116" s="44"/>
      <c r="G116" s="41"/>
      <c r="H116" s="41"/>
      <c r="I116" s="41"/>
      <c r="J116" s="41"/>
      <c r="K116" s="41"/>
      <c r="L116" s="41"/>
    </row>
    <row r="117" spans="1:12" x14ac:dyDescent="0.25">
      <c r="A117" s="41"/>
      <c r="B117" s="41"/>
      <c r="C117" s="41"/>
      <c r="D117" s="41"/>
      <c r="E117" s="41"/>
      <c r="F117" s="44"/>
      <c r="G117" s="41"/>
      <c r="H117" s="41"/>
      <c r="I117" s="41"/>
      <c r="J117" s="41"/>
      <c r="K117" s="41"/>
      <c r="L117" s="4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2017-05-15T07:00:00+00:00</OpenedDate>
    <Date1 xmlns="dc463f71-b30c-4ab2-9473-d307f9d35888">2017-05-15T07:00:00+00:00</Date1>
    <IsDocumentOrder xmlns="dc463f71-b30c-4ab2-9473-d307f9d35888" xsi:nil="true"/>
    <IsHighlyConfidential xmlns="dc463f71-b30c-4ab2-9473-d307f9d35888">false</IsHighlyConfidential>
    <CaseCompanyNames xmlns="dc463f71-b30c-4ab2-9473-d307f9d35888">Northwest Natural Gas Company</CaseCompanyNames>
    <Nickname xmlns="http://schemas.microsoft.com/sharepoint/v3" xsi:nil="true"/>
    <DocketNumber xmlns="dc463f71-b30c-4ab2-9473-d307f9d35888">170380</DocketNumber>
    <DelegatedOrder xmlns="dc463f71-b30c-4ab2-9473-d307f9d35888">false</DelegatedOrder>
    <SignificantOrder xmlns="dc463f71-b30c-4ab2-9473-d307f9d35888">false</SignificantOrder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D0CEA002A60634A9AE0F05FE24EA351" ma:contentTypeVersion="92" ma:contentTypeDescription="" ma:contentTypeScope="" ma:versionID="d687c457a40af1adf1cf560517ab849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D8631655-4449-42C3-ABAB-9CA117F1D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C732DF-0085-4FA8-A870-D9B68E43B282}">
  <ds:schemaRefs>
    <ds:schemaRef ds:uri="http://purl.org/dc/elements/1.1/"/>
    <ds:schemaRef ds:uri="http://schemas.microsoft.com/office/2006/metadata/properties"/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BE6D179-E70B-44F9-A01F-38F272460D89}"/>
</file>

<file path=customXml/itemProps4.xml><?xml version="1.0" encoding="utf-8"?>
<ds:datastoreItem xmlns:ds="http://schemas.openxmlformats.org/officeDocument/2006/customXml" ds:itemID="{E5B98304-F5B1-4FAF-A8F5-0F100150323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JAN Detail Report</vt:lpstr>
      <vt:lpstr>Jan Short Report</vt:lpstr>
      <vt:lpstr>FEB Detail Report</vt:lpstr>
      <vt:lpstr>Feb Short Report</vt:lpstr>
      <vt:lpstr>MAR Detail Report</vt:lpstr>
      <vt:lpstr>Mar Short Report</vt:lpstr>
      <vt:lpstr>'Jan Short Report'!Print_Area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Walker, Kyle T.</dc:creator>
  <cp:lastModifiedBy>Huff, Ashley (UTC)</cp:lastModifiedBy>
  <cp:lastPrinted>2017-03-02T19:06:18Z</cp:lastPrinted>
  <dcterms:created xsi:type="dcterms:W3CDTF">2016-05-09T16:48:00Z</dcterms:created>
  <dcterms:modified xsi:type="dcterms:W3CDTF">2017-05-17T15:32:37Z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0x0101006E56B4D1795A2E4DB2F0B01679ED314A004D0CEA002A60634A9AE0F05FE24EA351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