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1. Monday\UG-170310 NW Natural\"/>
    </mc:Choice>
  </mc:AlternateContent>
  <bookViews>
    <workbookView xWindow="0" yWindow="0" windowWidth="27495" windowHeight="13995"/>
  </bookViews>
  <sheets>
    <sheet name="2016 Income Statement" sheetId="1" r:id="rId1"/>
  </sheets>
  <definedNames>
    <definedName name="_xlnm.Print_Area" localSheetId="0">'2016 Income Statement'!$A$1:$F$91</definedName>
  </definedNames>
  <calcPr calcId="152511"/>
</workbook>
</file>

<file path=xl/calcChain.xml><?xml version="1.0" encoding="utf-8"?>
<calcChain xmlns="http://schemas.openxmlformats.org/spreadsheetml/2006/main">
  <c r="E12" i="1" l="1"/>
  <c r="F12" i="1" s="1"/>
  <c r="F25" i="1"/>
  <c r="F26" i="1"/>
  <c r="E24" i="1"/>
  <c r="F24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4" i="1"/>
  <c r="F64" i="1" s="1"/>
  <c r="E65" i="1"/>
  <c r="F65" i="1" s="1"/>
  <c r="E66" i="1"/>
  <c r="F66" i="1" s="1"/>
  <c r="E68" i="1"/>
  <c r="F68" i="1" s="1"/>
  <c r="E70" i="1"/>
  <c r="F70" i="1" s="1"/>
  <c r="E74" i="1"/>
  <c r="F74" i="1" s="1"/>
  <c r="E76" i="1"/>
  <c r="F76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7" i="1"/>
  <c r="F87" i="1" s="1"/>
  <c r="E89" i="1"/>
  <c r="F89" i="1" s="1"/>
  <c r="E91" i="1"/>
  <c r="F91" i="1" s="1"/>
  <c r="E9" i="1"/>
  <c r="F9" i="1" s="1"/>
  <c r="E10" i="1"/>
  <c r="F10" i="1" s="1"/>
  <c r="E11" i="1"/>
  <c r="F11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1" i="1"/>
  <c r="F21" i="1" s="1"/>
  <c r="E22" i="1"/>
  <c r="F22" i="1" s="1"/>
  <c r="E8" i="1"/>
  <c r="F8" i="1" s="1"/>
</calcChain>
</file>

<file path=xl/sharedStrings.xml><?xml version="1.0" encoding="utf-8"?>
<sst xmlns="http://schemas.openxmlformats.org/spreadsheetml/2006/main" count="96" uniqueCount="93">
  <si>
    <t>$</t>
  </si>
  <si>
    <t>%</t>
  </si>
  <si>
    <t>GAS SALES - RES-GAS SALES</t>
  </si>
  <si>
    <t>GAS SALES - RES-WARM ADJUSTMENT</t>
  </si>
  <si>
    <t>GAS SALES - COML &amp; IND-GAS SALES</t>
  </si>
  <si>
    <t>GAS SALES - COML &amp; IND-WARM ADJUSTMENT</t>
  </si>
  <si>
    <t>OTHER GAS REVENUES-WARM ADJUSTMENT</t>
  </si>
  <si>
    <t>OTHER GAS REVENUES-P/M WARM ADJUSTMENT</t>
  </si>
  <si>
    <t>OTHER GAS REVENUES-UNBILLED REVS-BILLING</t>
  </si>
  <si>
    <t>OTHER GAS REVENUES-P/M UNBILLED REVS-BIL</t>
  </si>
  <si>
    <t>OTHER GAS REVENUES-UNBILLED REVS-TEMP IN</t>
  </si>
  <si>
    <t>TRANSPORTATION REVENUES-TRANSPORTATION R</t>
  </si>
  <si>
    <t>OTHER GAS REVENUES-INST STRG O&amp;M EXPENSE</t>
  </si>
  <si>
    <t>EARNINGS TEST ADJUSTMENT</t>
  </si>
  <si>
    <t>OTHER GAS REVENUES-COOS BAY AMORTIZATION</t>
  </si>
  <si>
    <t>OTHER GAS REVENUES-DECOUPLING DEFERRAL</t>
  </si>
  <si>
    <t>OTHER GAS REVENUES-DECOUPLING AMORTIZATI</t>
  </si>
  <si>
    <t>OTHER GAS REVENUES-DSM - AMORTIZATION</t>
  </si>
  <si>
    <t>OTHER GAS REVENUES-WARM DEFERRALS</t>
  </si>
  <si>
    <t>OTHER GAS REVENUES-INTERVENER FUND AMORT</t>
  </si>
  <si>
    <t>Other Gas Revenues-OR Working Gas</t>
  </si>
  <si>
    <t>Residual Amortization</t>
  </si>
  <si>
    <t>Other Gas Revenues-OR Gas Reserves</t>
  </si>
  <si>
    <t>OTHER GAS REVENUES-OREGON AMOR</t>
  </si>
  <si>
    <t>OTHER GAS REVENUES-PROPERTY GAIN</t>
  </si>
  <si>
    <t>OTHER GAS REV - ALBANY PROP GAIN - AMORT</t>
  </si>
  <si>
    <t>OTHER GAS REVENUES-WA GREAT</t>
  </si>
  <si>
    <t>Gasco Cost of Service Reserve</t>
  </si>
  <si>
    <t>GRC REVENUE INCREASE</t>
  </si>
  <si>
    <t>FORFEITED DISCOUNTS-LATE PAYMENT CHARGE</t>
  </si>
  <si>
    <t>MISC SERVICE REVENUES-AUTOMATED PAYMENT</t>
  </si>
  <si>
    <t>MISC SERVICE REVENUES-FIELD COLLECTION C</t>
  </si>
  <si>
    <t>MISC SERVICE REVENUES-GAS DIVERSIONS</t>
  </si>
  <si>
    <t>MISC SERVICE REVENUES-RECONN CHG-CR-AFTE</t>
  </si>
  <si>
    <t>MISC SERVICE REVENUES-RECONN CHG-CR-DURI</t>
  </si>
  <si>
    <t>MISC SERVICE REVENUES-RECONN CHG-SEAS-AF</t>
  </si>
  <si>
    <t>MISC SERVICE REVENUES-RECONN CHG-SEAS-DU</t>
  </si>
  <si>
    <t>MISC SERVICE REVENUES-DELINQ RECONN FEE</t>
  </si>
  <si>
    <t>MISC SERVICE REVENUES-SEAS RECONN FEE</t>
  </si>
  <si>
    <t>MISC SERVICE REVENUES-RETURNED CHECK CHA</t>
  </si>
  <si>
    <t>MISC SERVICE REVENUES-SUMMARY BILL SVCS</t>
  </si>
  <si>
    <t>RENT FROM GAS PROPERTY-RENT - UTILITY PR</t>
  </si>
  <si>
    <t>OTHER GAS REVENUES-METER RENTALS</t>
  </si>
  <si>
    <t>OTHER GAS REV-LNG SALES &amp; OTHER MISC REV</t>
  </si>
  <si>
    <t>OTHER GAS REVENUES-MULTIPLE CALL OUT FEE</t>
  </si>
  <si>
    <t>OTHER GAS REVENUES-PRIORITY SCHEDULING F</t>
  </si>
  <si>
    <t>Non-AMR Install/Remove Charge</t>
  </si>
  <si>
    <t>Non-AMR Read Charge</t>
  </si>
  <si>
    <t>TAXES OTHER THAN INCOME-TAXES-FRANCHISE</t>
  </si>
  <si>
    <t>TAXES OTHER THAN INCOME-TAXES-FRANCHISE-</t>
  </si>
  <si>
    <t>TAXES OTHER THAN INCOME-DEPT OF ENERGY F</t>
  </si>
  <si>
    <t>TAXES OTHER THAN INCOME-MULT CO BUS TAX</t>
  </si>
  <si>
    <t>TAXES OTHER THAN INCOME-TAXES-OTHER</t>
  </si>
  <si>
    <t>TAXES OTHER THAN INCOME-TAXES-PAYROLL</t>
  </si>
  <si>
    <t>TAXES OTHER THAN INCOME-TAXES-PROPERTY</t>
  </si>
  <si>
    <t>PROPERTY TAX CREDITS</t>
  </si>
  <si>
    <t>TAXES OTHER THAN INCOME-TAXES-REG COMM F</t>
  </si>
  <si>
    <t>$ VARIANCE</t>
  </si>
  <si>
    <t>% VARIANCE</t>
  </si>
  <si>
    <t>NW NATURAL</t>
  </si>
  <si>
    <t>12 Month Income Statement</t>
  </si>
  <si>
    <t>For the Twelve Months ended December 31, 2016 and 2015</t>
  </si>
  <si>
    <t>2016 YTD ACTUAL AMOUNT</t>
  </si>
  <si>
    <t>2015 YTD ACTUAL AMOUNT</t>
  </si>
  <si>
    <t xml:space="preserve">   TOTAL GAS SALES REVENUE</t>
  </si>
  <si>
    <t xml:space="preserve">   TOTAL UNBILLED REVENUE</t>
  </si>
  <si>
    <t xml:space="preserve">   TOTAL TRANSPORTATION REVENUE</t>
  </si>
  <si>
    <t xml:space="preserve">   TOTAL RATE ADJUSTMENTS</t>
  </si>
  <si>
    <t xml:space="preserve">   TOTAL MISCELLANEOUS REVENUE</t>
  </si>
  <si>
    <t xml:space="preserve">   TOTAL REVENUE TAXES</t>
  </si>
  <si>
    <t xml:space="preserve">   TOTAL OPERATING REVENUES</t>
  </si>
  <si>
    <t xml:space="preserve">   TOTAL COST OF GAS</t>
  </si>
  <si>
    <t xml:space="preserve">   TOTAL NET OPERATING REVENUES</t>
  </si>
  <si>
    <t xml:space="preserve">   TOTAL O&amp;M EXPENSE</t>
  </si>
  <si>
    <t xml:space="preserve">   TOTAL ENVIRONMENTAL REMEDIATION</t>
  </si>
  <si>
    <t xml:space="preserve">   TOTAL GENERAL TAXES</t>
  </si>
  <si>
    <t xml:space="preserve">   TOTAL DEPRECIATION</t>
  </si>
  <si>
    <t xml:space="preserve">   TOTAL OPERATING EXPENSE</t>
  </si>
  <si>
    <t xml:space="preserve">   TOTAL OPERATING INCOME</t>
  </si>
  <si>
    <t>OPERATING REVENUES:</t>
  </si>
  <si>
    <t>UNBILLED REVENUE:</t>
  </si>
  <si>
    <t>TRANSPORTATION REVENUE:</t>
  </si>
  <si>
    <t>RATE ADJUSTMENTS:</t>
  </si>
  <si>
    <t>MISCELLANEOUS REVENUE:</t>
  </si>
  <si>
    <t>REVENUE TAXES:</t>
  </si>
  <si>
    <t>COST OF GAS:</t>
  </si>
  <si>
    <t>NET OPERATING REVENUES:</t>
  </si>
  <si>
    <t>O&amp;M EXPENSE:</t>
  </si>
  <si>
    <t>ENVIRONMENTAL REMEDIATION:</t>
  </si>
  <si>
    <t>GENERAL TAXES:</t>
  </si>
  <si>
    <t>DEPRECIATION:</t>
  </si>
  <si>
    <t>OPERATING EXPENSE:</t>
  </si>
  <si>
    <t>OPERATING INCOME: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</si>
</sst>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(&quot;#,##0&quot;)&quot;;#,##0;@"/>
    <numFmt numFmtId="165" formatCode="#,##0.00;&quot;(&quot;#,##0.00&quot;)&quot;;#,##0.00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0" fontId="0" fillId="0" borderId="0" xfId="42" applyNumberFormat="1" applyFont="1"/>
    <xf numFmtId="0" fontId="16" fillId="0" borderId="0" xfId="0" applyFont="1" applyFill="1" applyBorder="1"/>
    <xf numFmtId="49" fontId="19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2" xfId="0" applyFill="1" applyBorder="1" applyAlignment="1">
      <alignment horizontal="center"/>
    </xf>
    <xf numFmtId="0" fontId="16" fillId="0" borderId="0" xfId="0" applyFont="1"/>
    <xf numFmtId="0" fontId="16" fillId="0" borderId="10" xfId="0" applyFont="1" applyBorder="1"/>
    <xf numFmtId="0" fontId="0" fillId="0" borderId="0" xfId="0" applyFill="1" applyBorder="1" applyAlignment="1">
      <alignment horizontal="left"/>
    </xf>
    <xf numFmtId="0" fontId="18" fillId="0" borderId="11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16" fillId="0" borderId="0" xfId="0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showGridLines="0" tabSelected="1" topLeftCell="A72" zoomScaleNormal="100" workbookViewId="0">
      <selection activeCell="A91" sqref="A1:F91"/>
    </sheetView>
  </sheetViews>
  <sheetFormatPr defaultRowHeight="15" x14ac:dyDescent="0.25"/>
  <cols>
    <col min="1" max="1" width="2" style="22" customWidth="1"/>
    <col min="2" max="2" width="38.140625" style="17" customWidth="1"/>
    <col min="3" max="4" width="22.28515625" style="4" bestFit="1" customWidth="1"/>
    <col min="5" max="5" width="14.140625" style="4" customWidth="1"/>
    <col min="6" max="6" width="14.5703125" style="4" customWidth="1"/>
    <col min="7" max="16384" width="9.140625" style="13"/>
  </cols>
  <sheetData>
    <row r="1" spans="1:8" customFormat="1" x14ac:dyDescent="0.25">
      <c r="A1" s="2" t="s">
        <v>59</v>
      </c>
      <c r="B1" s="17"/>
      <c r="C1" s="4"/>
      <c r="D1" s="4"/>
      <c r="E1" s="4"/>
      <c r="F1" s="4"/>
    </row>
    <row r="2" spans="1:8" customFormat="1" x14ac:dyDescent="0.25">
      <c r="A2" s="2" t="s">
        <v>60</v>
      </c>
      <c r="B2" s="17"/>
      <c r="C2" s="4"/>
      <c r="D2" s="4"/>
      <c r="E2" s="4"/>
      <c r="F2" s="4"/>
    </row>
    <row r="3" spans="1:8" customFormat="1" ht="15.75" customHeight="1" x14ac:dyDescent="0.25">
      <c r="A3" s="2" t="s">
        <v>61</v>
      </c>
      <c r="B3" s="17"/>
      <c r="C3" s="4"/>
      <c r="D3" s="4"/>
      <c r="E3" s="4"/>
      <c r="F3" s="4"/>
    </row>
    <row r="4" spans="1:8" customFormat="1" x14ac:dyDescent="0.25">
      <c r="A4" s="15"/>
      <c r="B4" s="18"/>
      <c r="C4" s="5"/>
      <c r="D4" s="5"/>
      <c r="E4" s="5"/>
      <c r="F4" s="5"/>
    </row>
    <row r="5" spans="1:8" customFormat="1" x14ac:dyDescent="0.25">
      <c r="A5" s="16"/>
      <c r="B5" s="19"/>
      <c r="C5" s="6" t="s">
        <v>62</v>
      </c>
      <c r="D5" s="6" t="s">
        <v>63</v>
      </c>
      <c r="E5" s="6" t="s">
        <v>57</v>
      </c>
      <c r="F5" s="6" t="s">
        <v>58</v>
      </c>
    </row>
    <row r="6" spans="1:8" customFormat="1" x14ac:dyDescent="0.25">
      <c r="A6" s="16"/>
      <c r="B6" s="3"/>
      <c r="C6" s="7" t="s">
        <v>0</v>
      </c>
      <c r="D6" s="7" t="s">
        <v>0</v>
      </c>
      <c r="E6" s="7" t="s">
        <v>0</v>
      </c>
      <c r="F6" s="7" t="s">
        <v>1</v>
      </c>
    </row>
    <row r="7" spans="1:8" customFormat="1" x14ac:dyDescent="0.25">
      <c r="A7" s="16" t="s">
        <v>79</v>
      </c>
      <c r="B7" s="3"/>
      <c r="C7" s="7"/>
      <c r="D7" s="7"/>
      <c r="E7" s="7"/>
      <c r="F7" s="7"/>
    </row>
    <row r="8" spans="1:8" customFormat="1" x14ac:dyDescent="0.25">
      <c r="A8" s="16"/>
      <c r="B8" s="20" t="s">
        <v>2</v>
      </c>
      <c r="C8" s="8">
        <v>-384412850.06999999</v>
      </c>
      <c r="D8" s="8">
        <v>-397699011.11000001</v>
      </c>
      <c r="E8" s="8">
        <f>C8-D8</f>
        <v>13286161.040000021</v>
      </c>
      <c r="F8" s="9">
        <f>IFERROR((E8/D8)*100,"")</f>
        <v>-3.3407578768973072</v>
      </c>
      <c r="H8" s="1"/>
    </row>
    <row r="9" spans="1:8" customFormat="1" x14ac:dyDescent="0.25">
      <c r="A9" s="16"/>
      <c r="B9" s="3" t="s">
        <v>3</v>
      </c>
      <c r="C9" s="8">
        <v>-16481944.789999999</v>
      </c>
      <c r="D9" s="8">
        <v>-16279703</v>
      </c>
      <c r="E9" s="8">
        <f t="shared" ref="E9:E68" si="0">C9-D9</f>
        <v>-202241.78999999911</v>
      </c>
      <c r="F9" s="9">
        <f t="shared" ref="F9:F68" si="1">IFERROR((E9/D9)*100,"")</f>
        <v>1.2422941008198927</v>
      </c>
    </row>
    <row r="10" spans="1:8" customFormat="1" x14ac:dyDescent="0.25">
      <c r="A10" s="16"/>
      <c r="B10" s="3" t="s">
        <v>4</v>
      </c>
      <c r="C10" s="8">
        <v>-231606007.27000001</v>
      </c>
      <c r="D10" s="8">
        <v>-261217322.72999999</v>
      </c>
      <c r="E10" s="8">
        <f t="shared" si="0"/>
        <v>29611315.459999979</v>
      </c>
      <c r="F10" s="9">
        <f t="shared" si="1"/>
        <v>-11.335892715892694</v>
      </c>
    </row>
    <row r="11" spans="1:8" customFormat="1" x14ac:dyDescent="0.25">
      <c r="A11" s="16"/>
      <c r="B11" s="3" t="s">
        <v>5</v>
      </c>
      <c r="C11" s="8">
        <v>-6463222.4699999997</v>
      </c>
      <c r="D11" s="8">
        <v>-7080870.4100000001</v>
      </c>
      <c r="E11" s="8">
        <f t="shared" si="0"/>
        <v>617647.94000000041</v>
      </c>
      <c r="F11" s="9">
        <f t="shared" si="1"/>
        <v>-8.7227685896881191</v>
      </c>
    </row>
    <row r="12" spans="1:8" customFormat="1" x14ac:dyDescent="0.25">
      <c r="A12" s="16"/>
      <c r="B12" s="3" t="s">
        <v>64</v>
      </c>
      <c r="C12" s="8">
        <v>-638964024.60000002</v>
      </c>
      <c r="D12" s="8">
        <v>-682276907.25</v>
      </c>
      <c r="E12" s="8">
        <f t="shared" ref="E12" si="2">C12-D12</f>
        <v>43312882.649999976</v>
      </c>
      <c r="F12" s="9">
        <f t="shared" ref="F12" si="3">IFERROR((E12/D12)*100,"")</f>
        <v>-6.3482850129836299</v>
      </c>
    </row>
    <row r="13" spans="1:8" customFormat="1" x14ac:dyDescent="0.25">
      <c r="A13" s="16" t="s">
        <v>80</v>
      </c>
      <c r="B13" s="3"/>
      <c r="C13" s="8"/>
      <c r="D13" s="8"/>
      <c r="E13" s="8"/>
      <c r="F13" s="9"/>
    </row>
    <row r="14" spans="1:8" customFormat="1" x14ac:dyDescent="0.25">
      <c r="A14" s="16"/>
      <c r="B14" s="3" t="s">
        <v>6</v>
      </c>
      <c r="C14" s="8">
        <v>-12185047.98</v>
      </c>
      <c r="D14" s="8">
        <v>-10676841.02</v>
      </c>
      <c r="E14" s="8">
        <f t="shared" si="0"/>
        <v>-1508206.9600000009</v>
      </c>
      <c r="F14" s="9">
        <f t="shared" si="1"/>
        <v>14.125966258885073</v>
      </c>
    </row>
    <row r="15" spans="1:8" customFormat="1" x14ac:dyDescent="0.25">
      <c r="A15" s="16"/>
      <c r="B15" s="3" t="s">
        <v>7</v>
      </c>
      <c r="C15" s="8">
        <v>17125272.809999999</v>
      </c>
      <c r="D15" s="8">
        <v>13278172.41</v>
      </c>
      <c r="E15" s="8">
        <f t="shared" si="0"/>
        <v>3847100.3999999985</v>
      </c>
      <c r="F15" s="9">
        <f t="shared" si="1"/>
        <v>28.973116790550833</v>
      </c>
    </row>
    <row r="16" spans="1:8" customFormat="1" x14ac:dyDescent="0.25">
      <c r="A16" s="16"/>
      <c r="B16" s="3" t="s">
        <v>8</v>
      </c>
      <c r="C16" s="8">
        <v>-344239987.88999999</v>
      </c>
      <c r="D16" s="8">
        <v>-334582975.57999998</v>
      </c>
      <c r="E16" s="8">
        <f t="shared" si="0"/>
        <v>-9657012.3100000024</v>
      </c>
      <c r="F16" s="9">
        <f t="shared" si="1"/>
        <v>2.8862832286249951</v>
      </c>
    </row>
    <row r="17" spans="1:6" customFormat="1" x14ac:dyDescent="0.25">
      <c r="A17" s="16"/>
      <c r="B17" s="3" t="s">
        <v>9</v>
      </c>
      <c r="C17" s="8">
        <v>332143455.13999999</v>
      </c>
      <c r="D17" s="8">
        <v>332170121.94</v>
      </c>
      <c r="E17" s="8">
        <f t="shared" si="0"/>
        <v>-26666.800000011921</v>
      </c>
      <c r="F17" s="9">
        <f t="shared" si="1"/>
        <v>-8.0280549750434069E-3</v>
      </c>
    </row>
    <row r="18" spans="1:6" customFormat="1" x14ac:dyDescent="0.25">
      <c r="A18" s="16"/>
      <c r="B18" s="3" t="s">
        <v>10</v>
      </c>
      <c r="C18" s="8">
        <v>53979</v>
      </c>
      <c r="D18" s="8">
        <v>-280158</v>
      </c>
      <c r="E18" s="8">
        <f t="shared" si="0"/>
        <v>334137</v>
      </c>
      <c r="F18" s="9">
        <f t="shared" si="1"/>
        <v>-119.2673419998715</v>
      </c>
    </row>
    <row r="19" spans="1:6" customFormat="1" x14ac:dyDescent="0.25">
      <c r="A19" s="16"/>
      <c r="B19" s="3" t="s">
        <v>65</v>
      </c>
      <c r="C19" s="8">
        <v>-7102328.9199999999</v>
      </c>
      <c r="D19" s="8">
        <v>-91680.25</v>
      </c>
      <c r="E19" s="8">
        <f t="shared" si="0"/>
        <v>-7010648.6699999999</v>
      </c>
      <c r="F19" s="9">
        <f t="shared" si="1"/>
        <v>7646.8472435448202</v>
      </c>
    </row>
    <row r="20" spans="1:6" customFormat="1" x14ac:dyDescent="0.25">
      <c r="A20" s="16" t="s">
        <v>81</v>
      </c>
      <c r="B20" s="3"/>
      <c r="C20" s="8"/>
      <c r="D20" s="8"/>
      <c r="E20" s="8"/>
      <c r="F20" s="9"/>
    </row>
    <row r="21" spans="1:6" customFormat="1" ht="22.5" x14ac:dyDescent="0.25">
      <c r="A21" s="16"/>
      <c r="B21" s="3" t="s">
        <v>11</v>
      </c>
      <c r="C21" s="8">
        <v>-19876955.98</v>
      </c>
      <c r="D21" s="8">
        <v>-17759308.390000001</v>
      </c>
      <c r="E21" s="8">
        <f t="shared" si="0"/>
        <v>-2117647.59</v>
      </c>
      <c r="F21" s="9">
        <f t="shared" si="1"/>
        <v>11.924155735661504</v>
      </c>
    </row>
    <row r="22" spans="1:6" customFormat="1" x14ac:dyDescent="0.25">
      <c r="A22" s="16"/>
      <c r="B22" s="3" t="s">
        <v>66</v>
      </c>
      <c r="C22" s="8">
        <v>-19876955.98</v>
      </c>
      <c r="D22" s="8">
        <v>-17759308.390000001</v>
      </c>
      <c r="E22" s="8">
        <f t="shared" si="0"/>
        <v>-2117647.59</v>
      </c>
      <c r="F22" s="9">
        <f t="shared" si="1"/>
        <v>11.924155735661504</v>
      </c>
    </row>
    <row r="23" spans="1:6" customFormat="1" x14ac:dyDescent="0.25">
      <c r="A23" s="16" t="s">
        <v>82</v>
      </c>
      <c r="B23" s="3"/>
      <c r="C23" s="8"/>
      <c r="D23" s="8"/>
      <c r="E23" s="8"/>
      <c r="F23" s="9"/>
    </row>
    <row r="24" spans="1:6" customFormat="1" x14ac:dyDescent="0.25">
      <c r="A24" s="16"/>
      <c r="B24" s="3" t="s">
        <v>12</v>
      </c>
      <c r="C24" s="8">
        <v>-9286152.4100000001</v>
      </c>
      <c r="D24" s="8">
        <v>-9541238.9900000002</v>
      </c>
      <c r="E24" s="10">
        <f t="shared" si="0"/>
        <v>255086.58000000007</v>
      </c>
      <c r="F24" s="9">
        <f t="shared" si="1"/>
        <v>-2.6735163039868479</v>
      </c>
    </row>
    <row r="25" spans="1:6" customFormat="1" x14ac:dyDescent="0.25">
      <c r="A25" s="16"/>
      <c r="B25" s="3" t="s">
        <v>13</v>
      </c>
      <c r="C25" s="10"/>
      <c r="D25" s="10"/>
      <c r="E25" s="10"/>
      <c r="F25" s="9" t="str">
        <f t="shared" si="1"/>
        <v/>
      </c>
    </row>
    <row r="26" spans="1:6" customFormat="1" ht="22.5" x14ac:dyDescent="0.25">
      <c r="A26" s="16"/>
      <c r="B26" s="3" t="s">
        <v>14</v>
      </c>
      <c r="C26" s="10"/>
      <c r="D26" s="10"/>
      <c r="E26" s="10"/>
      <c r="F26" s="9" t="str">
        <f t="shared" si="1"/>
        <v/>
      </c>
    </row>
    <row r="27" spans="1:6" customFormat="1" x14ac:dyDescent="0.25">
      <c r="A27" s="16"/>
      <c r="B27" s="3" t="s">
        <v>15</v>
      </c>
      <c r="C27" s="8">
        <v>-9936977.3300000001</v>
      </c>
      <c r="D27" s="8">
        <v>-17948954.27</v>
      </c>
      <c r="E27" s="8">
        <f t="shared" si="0"/>
        <v>8011976.9399999995</v>
      </c>
      <c r="F27" s="9">
        <f t="shared" si="1"/>
        <v>-44.637569517859163</v>
      </c>
    </row>
    <row r="28" spans="1:6" customFormat="1" x14ac:dyDescent="0.25">
      <c r="A28" s="16"/>
      <c r="B28" s="3" t="s">
        <v>16</v>
      </c>
      <c r="C28" s="8">
        <v>16991256.079999998</v>
      </c>
      <c r="D28" s="8">
        <v>7761046.71</v>
      </c>
      <c r="E28" s="8">
        <f t="shared" si="0"/>
        <v>9230209.3699999973</v>
      </c>
      <c r="F28" s="9">
        <f t="shared" si="1"/>
        <v>118.92995513230196</v>
      </c>
    </row>
    <row r="29" spans="1:6" customFormat="1" x14ac:dyDescent="0.25">
      <c r="A29" s="16"/>
      <c r="B29" s="3" t="s">
        <v>17</v>
      </c>
      <c r="C29" s="8">
        <v>1262665.1599999999</v>
      </c>
      <c r="D29" s="8">
        <v>1129284.4099999999</v>
      </c>
      <c r="E29" s="8">
        <f t="shared" si="0"/>
        <v>133380.75</v>
      </c>
      <c r="F29" s="9">
        <f t="shared" si="1"/>
        <v>11.811085747655014</v>
      </c>
    </row>
    <row r="30" spans="1:6" customFormat="1" x14ac:dyDescent="0.25">
      <c r="A30" s="16"/>
      <c r="B30" s="3" t="s">
        <v>18</v>
      </c>
      <c r="C30" s="8">
        <v>-401559.81</v>
      </c>
      <c r="D30" s="8">
        <v>359072.6</v>
      </c>
      <c r="E30" s="8">
        <f t="shared" si="0"/>
        <v>-760632.40999999992</v>
      </c>
      <c r="F30" s="9">
        <f t="shared" si="1"/>
        <v>-211.83248457275772</v>
      </c>
    </row>
    <row r="31" spans="1:6" customFormat="1" x14ac:dyDescent="0.25">
      <c r="A31" s="16"/>
      <c r="B31" s="3" t="s">
        <v>19</v>
      </c>
      <c r="C31" s="8">
        <v>162029.57999999999</v>
      </c>
      <c r="D31" s="8">
        <v>108911.69</v>
      </c>
      <c r="E31" s="8">
        <f t="shared" si="0"/>
        <v>53117.889999999985</v>
      </c>
      <c r="F31" s="9">
        <f t="shared" si="1"/>
        <v>48.771523056891311</v>
      </c>
    </row>
    <row r="32" spans="1:6" customFormat="1" x14ac:dyDescent="0.25">
      <c r="A32" s="16"/>
      <c r="B32" s="3" t="s">
        <v>20</v>
      </c>
      <c r="C32" s="10"/>
      <c r="D32" s="8">
        <v>-32002.880000000001</v>
      </c>
      <c r="E32" s="10">
        <f t="shared" si="0"/>
        <v>32002.880000000001</v>
      </c>
      <c r="F32" s="9">
        <f t="shared" si="1"/>
        <v>-100</v>
      </c>
    </row>
    <row r="33" spans="1:6" customFormat="1" x14ac:dyDescent="0.25">
      <c r="A33" s="16"/>
      <c r="B33" s="3" t="s">
        <v>21</v>
      </c>
      <c r="C33" s="8">
        <v>-16226.14</v>
      </c>
      <c r="D33" s="8">
        <v>-12252.24</v>
      </c>
      <c r="E33" s="8">
        <f t="shared" si="0"/>
        <v>-3973.8999999999996</v>
      </c>
      <c r="F33" s="9">
        <f t="shared" si="1"/>
        <v>32.434069198775077</v>
      </c>
    </row>
    <row r="34" spans="1:6" customFormat="1" x14ac:dyDescent="0.25">
      <c r="A34" s="16"/>
      <c r="B34" s="3" t="s">
        <v>22</v>
      </c>
      <c r="C34" s="10"/>
      <c r="D34" s="8">
        <v>-384633.76</v>
      </c>
      <c r="E34" s="10">
        <f t="shared" si="0"/>
        <v>384633.76</v>
      </c>
      <c r="F34" s="9">
        <f t="shared" si="1"/>
        <v>-100</v>
      </c>
    </row>
    <row r="35" spans="1:6" customFormat="1" x14ac:dyDescent="0.25">
      <c r="A35" s="16"/>
      <c r="B35" s="3" t="s">
        <v>23</v>
      </c>
      <c r="C35" s="8">
        <v>2951288.59</v>
      </c>
      <c r="D35" s="8">
        <v>1930761.04</v>
      </c>
      <c r="E35" s="8">
        <f t="shared" si="0"/>
        <v>1020527.5499999998</v>
      </c>
      <c r="F35" s="9">
        <f t="shared" si="1"/>
        <v>52.856232794090339</v>
      </c>
    </row>
    <row r="36" spans="1:6" customFormat="1" x14ac:dyDescent="0.25">
      <c r="A36" s="16"/>
      <c r="B36" s="3" t="s">
        <v>24</v>
      </c>
      <c r="C36" s="10"/>
      <c r="D36" s="8">
        <v>65680.100000000006</v>
      </c>
      <c r="E36" s="10">
        <f t="shared" si="0"/>
        <v>-65680.100000000006</v>
      </c>
      <c r="F36" s="9">
        <f t="shared" si="1"/>
        <v>-100</v>
      </c>
    </row>
    <row r="37" spans="1:6" customFormat="1" x14ac:dyDescent="0.25">
      <c r="A37" s="16"/>
      <c r="B37" s="3" t="s">
        <v>25</v>
      </c>
      <c r="C37" s="8">
        <v>60168.78</v>
      </c>
      <c r="D37" s="8">
        <v>61137.73</v>
      </c>
      <c r="E37" s="8">
        <f t="shared" si="0"/>
        <v>-968.95000000000437</v>
      </c>
      <c r="F37" s="9">
        <f t="shared" si="1"/>
        <v>-1.5848642074215127</v>
      </c>
    </row>
    <row r="38" spans="1:6" customFormat="1" x14ac:dyDescent="0.25">
      <c r="A38" s="16"/>
      <c r="B38" s="3" t="s">
        <v>26</v>
      </c>
      <c r="C38" s="8">
        <v>366591.8</v>
      </c>
      <c r="D38" s="8">
        <v>300227.01</v>
      </c>
      <c r="E38" s="8">
        <f t="shared" si="0"/>
        <v>66364.789999999979</v>
      </c>
      <c r="F38" s="9">
        <f t="shared" si="1"/>
        <v>22.104869911604546</v>
      </c>
    </row>
    <row r="39" spans="1:6" customFormat="1" x14ac:dyDescent="0.25">
      <c r="A39" s="16"/>
      <c r="B39" s="3" t="s">
        <v>27</v>
      </c>
      <c r="C39" s="10"/>
      <c r="D39" s="10"/>
      <c r="E39" s="10">
        <f t="shared" si="0"/>
        <v>0</v>
      </c>
      <c r="F39" s="9" t="str">
        <f t="shared" si="1"/>
        <v/>
      </c>
    </row>
    <row r="40" spans="1:6" customFormat="1" x14ac:dyDescent="0.25">
      <c r="A40" s="16"/>
      <c r="B40" s="3" t="s">
        <v>28</v>
      </c>
      <c r="C40" s="10"/>
      <c r="D40" s="10"/>
      <c r="E40" s="10">
        <f t="shared" si="0"/>
        <v>0</v>
      </c>
      <c r="F40" s="9" t="str">
        <f t="shared" si="1"/>
        <v/>
      </c>
    </row>
    <row r="41" spans="1:6" customFormat="1" x14ac:dyDescent="0.25">
      <c r="A41" s="16"/>
      <c r="B41" s="3" t="s">
        <v>67</v>
      </c>
      <c r="C41" s="8">
        <v>2153084.2999999998</v>
      </c>
      <c r="D41" s="8">
        <v>-16202960.85</v>
      </c>
      <c r="E41" s="8">
        <f t="shared" si="0"/>
        <v>18356045.149999999</v>
      </c>
      <c r="F41" s="9">
        <f t="shared" si="1"/>
        <v>-113.28821515976198</v>
      </c>
    </row>
    <row r="42" spans="1:6" customFormat="1" x14ac:dyDescent="0.25">
      <c r="A42" s="16" t="s">
        <v>83</v>
      </c>
      <c r="B42" s="3"/>
      <c r="C42" s="8"/>
      <c r="D42" s="8"/>
      <c r="E42" s="8"/>
      <c r="F42" s="9"/>
    </row>
    <row r="43" spans="1:6" customFormat="1" x14ac:dyDescent="0.25">
      <c r="A43" s="16"/>
      <c r="B43" s="3" t="s">
        <v>29</v>
      </c>
      <c r="C43" s="8">
        <v>-2000025.47</v>
      </c>
      <c r="D43" s="8">
        <v>-2103713.79</v>
      </c>
      <c r="E43" s="8">
        <f t="shared" si="0"/>
        <v>103688.32000000007</v>
      </c>
      <c r="F43" s="9">
        <f t="shared" si="1"/>
        <v>-4.9288225657350502</v>
      </c>
    </row>
    <row r="44" spans="1:6" customFormat="1" x14ac:dyDescent="0.25">
      <c r="A44" s="16"/>
      <c r="B44" s="3" t="s">
        <v>30</v>
      </c>
      <c r="C44" s="8">
        <v>-46413.17</v>
      </c>
      <c r="D44" s="8">
        <v>-60852.5</v>
      </c>
      <c r="E44" s="8">
        <f t="shared" si="0"/>
        <v>14439.330000000002</v>
      </c>
      <c r="F44" s="9">
        <f t="shared" si="1"/>
        <v>-23.728408857483259</v>
      </c>
    </row>
    <row r="45" spans="1:6" customFormat="1" x14ac:dyDescent="0.25">
      <c r="A45" s="16"/>
      <c r="B45" s="3" t="s">
        <v>31</v>
      </c>
      <c r="C45" s="8">
        <v>-355335</v>
      </c>
      <c r="D45" s="8">
        <v>-408285</v>
      </c>
      <c r="E45" s="8">
        <f t="shared" si="0"/>
        <v>52950</v>
      </c>
      <c r="F45" s="9">
        <f t="shared" si="1"/>
        <v>-12.968882030934273</v>
      </c>
    </row>
    <row r="46" spans="1:6" customFormat="1" x14ac:dyDescent="0.25">
      <c r="A46" s="16"/>
      <c r="B46" s="3" t="s">
        <v>32</v>
      </c>
      <c r="C46" s="8">
        <v>-4824.51</v>
      </c>
      <c r="D46" s="10"/>
      <c r="E46" s="8">
        <f t="shared" si="0"/>
        <v>-4824.51</v>
      </c>
      <c r="F46" s="9" t="str">
        <f t="shared" si="1"/>
        <v/>
      </c>
    </row>
    <row r="47" spans="1:6" customFormat="1" x14ac:dyDescent="0.25">
      <c r="A47" s="16"/>
      <c r="B47" s="3" t="s">
        <v>33</v>
      </c>
      <c r="C47" s="8">
        <v>-31900</v>
      </c>
      <c r="D47" s="8">
        <v>-40630</v>
      </c>
      <c r="E47" s="8">
        <f t="shared" si="0"/>
        <v>8730</v>
      </c>
      <c r="F47" s="9">
        <f t="shared" si="1"/>
        <v>-21.486586266305686</v>
      </c>
    </row>
    <row r="48" spans="1:6" customFormat="1" x14ac:dyDescent="0.25">
      <c r="A48" s="16"/>
      <c r="B48" s="3" t="s">
        <v>34</v>
      </c>
      <c r="C48" s="8">
        <v>-245975</v>
      </c>
      <c r="D48" s="8">
        <v>-277305</v>
      </c>
      <c r="E48" s="8">
        <f t="shared" si="0"/>
        <v>31330</v>
      </c>
      <c r="F48" s="9">
        <f t="shared" si="1"/>
        <v>-11.298029245776311</v>
      </c>
    </row>
    <row r="49" spans="1:6" customFormat="1" x14ac:dyDescent="0.25">
      <c r="A49" s="16"/>
      <c r="B49" s="3" t="s">
        <v>35</v>
      </c>
      <c r="C49" s="8">
        <v>-1540</v>
      </c>
      <c r="D49" s="8">
        <v>-3830</v>
      </c>
      <c r="E49" s="8">
        <f t="shared" si="0"/>
        <v>2290</v>
      </c>
      <c r="F49" s="9">
        <f t="shared" si="1"/>
        <v>-59.791122715404697</v>
      </c>
    </row>
    <row r="50" spans="1:6" customFormat="1" x14ac:dyDescent="0.25">
      <c r="A50" s="16"/>
      <c r="B50" s="3" t="s">
        <v>36</v>
      </c>
      <c r="C50" s="8">
        <v>-14285</v>
      </c>
      <c r="D50" s="8">
        <v>-16795</v>
      </c>
      <c r="E50" s="8">
        <f t="shared" si="0"/>
        <v>2510</v>
      </c>
      <c r="F50" s="9">
        <f t="shared" si="1"/>
        <v>-14.944924084548973</v>
      </c>
    </row>
    <row r="51" spans="1:6" customFormat="1" x14ac:dyDescent="0.25">
      <c r="A51" s="16"/>
      <c r="B51" s="3" t="s">
        <v>37</v>
      </c>
      <c r="C51" s="8">
        <v>-269530</v>
      </c>
      <c r="D51" s="8">
        <v>-294430</v>
      </c>
      <c r="E51" s="8">
        <f t="shared" si="0"/>
        <v>24900</v>
      </c>
      <c r="F51" s="9">
        <f t="shared" si="1"/>
        <v>-8.4570186461977386</v>
      </c>
    </row>
    <row r="52" spans="1:6" customFormat="1" x14ac:dyDescent="0.25">
      <c r="A52" s="16"/>
      <c r="B52" s="3" t="s">
        <v>38</v>
      </c>
      <c r="C52" s="8">
        <v>-13750</v>
      </c>
      <c r="D52" s="8">
        <v>-22700</v>
      </c>
      <c r="E52" s="8">
        <f t="shared" si="0"/>
        <v>8950</v>
      </c>
      <c r="F52" s="9">
        <f t="shared" si="1"/>
        <v>-39.4273127753304</v>
      </c>
    </row>
    <row r="53" spans="1:6" customFormat="1" x14ac:dyDescent="0.25">
      <c r="A53" s="16"/>
      <c r="B53" s="3" t="s">
        <v>39</v>
      </c>
      <c r="C53" s="8">
        <v>-103500</v>
      </c>
      <c r="D53" s="8">
        <v>-104820</v>
      </c>
      <c r="E53" s="8">
        <f t="shared" si="0"/>
        <v>1320</v>
      </c>
      <c r="F53" s="9">
        <f t="shared" si="1"/>
        <v>-1.2593016599885518</v>
      </c>
    </row>
    <row r="54" spans="1:6" customFormat="1" x14ac:dyDescent="0.25">
      <c r="A54" s="16"/>
      <c r="B54" s="3" t="s">
        <v>40</v>
      </c>
      <c r="C54" s="8">
        <v>-11816</v>
      </c>
      <c r="D54" s="8">
        <v>-11193</v>
      </c>
      <c r="E54" s="8">
        <f t="shared" si="0"/>
        <v>-623</v>
      </c>
      <c r="F54" s="9">
        <f t="shared" si="1"/>
        <v>5.5659787367104441</v>
      </c>
    </row>
    <row r="55" spans="1:6" customFormat="1" x14ac:dyDescent="0.25">
      <c r="A55" s="16"/>
      <c r="B55" s="3" t="s">
        <v>41</v>
      </c>
      <c r="C55" s="8">
        <v>-385831.55</v>
      </c>
      <c r="D55" s="8">
        <v>-291567.32</v>
      </c>
      <c r="E55" s="8">
        <f t="shared" si="0"/>
        <v>-94264.229999999981</v>
      </c>
      <c r="F55" s="9">
        <f t="shared" si="1"/>
        <v>32.330176783872759</v>
      </c>
    </row>
    <row r="56" spans="1:6" customFormat="1" x14ac:dyDescent="0.25">
      <c r="A56" s="16"/>
      <c r="B56" s="3" t="s">
        <v>42</v>
      </c>
      <c r="C56" s="8">
        <v>-203525.1</v>
      </c>
      <c r="D56" s="8">
        <v>-207765.64</v>
      </c>
      <c r="E56" s="8">
        <f t="shared" si="0"/>
        <v>4240.5400000000081</v>
      </c>
      <c r="F56" s="9">
        <f t="shared" si="1"/>
        <v>-2.0410208348213921</v>
      </c>
    </row>
    <row r="57" spans="1:6" customFormat="1" x14ac:dyDescent="0.25">
      <c r="A57" s="16"/>
      <c r="B57" s="3" t="s">
        <v>43</v>
      </c>
      <c r="C57" s="8">
        <v>-53722.38</v>
      </c>
      <c r="D57" s="8">
        <v>-16493.919999999998</v>
      </c>
      <c r="E57" s="8">
        <f t="shared" si="0"/>
        <v>-37228.46</v>
      </c>
      <c r="F57" s="9">
        <f t="shared" si="1"/>
        <v>225.7102010922813</v>
      </c>
    </row>
    <row r="58" spans="1:6" customFormat="1" x14ac:dyDescent="0.25">
      <c r="A58" s="16"/>
      <c r="B58" s="3" t="s">
        <v>44</v>
      </c>
      <c r="C58" s="8">
        <v>-52250.48</v>
      </c>
      <c r="D58" s="8">
        <v>-50861</v>
      </c>
      <c r="E58" s="8">
        <f t="shared" si="0"/>
        <v>-1389.4800000000032</v>
      </c>
      <c r="F58" s="9">
        <f t="shared" si="1"/>
        <v>2.7319163995989131</v>
      </c>
    </row>
    <row r="59" spans="1:6" customFormat="1" x14ac:dyDescent="0.25">
      <c r="A59" s="16"/>
      <c r="B59" s="3" t="s">
        <v>45</v>
      </c>
      <c r="C59" s="10"/>
      <c r="D59" s="10"/>
      <c r="E59" s="10">
        <f t="shared" si="0"/>
        <v>0</v>
      </c>
      <c r="F59" s="9" t="str">
        <f t="shared" si="1"/>
        <v/>
      </c>
    </row>
    <row r="60" spans="1:6" customFormat="1" x14ac:dyDescent="0.25">
      <c r="A60" s="16"/>
      <c r="B60" s="3" t="s">
        <v>46</v>
      </c>
      <c r="C60" s="8">
        <v>-344</v>
      </c>
      <c r="D60" s="8">
        <v>-516</v>
      </c>
      <c r="E60" s="10">
        <f t="shared" si="0"/>
        <v>172</v>
      </c>
      <c r="F60" s="9">
        <f t="shared" si="1"/>
        <v>-33.333333333333329</v>
      </c>
    </row>
    <row r="61" spans="1:6" customFormat="1" x14ac:dyDescent="0.25">
      <c r="A61" s="16"/>
      <c r="B61" s="3" t="s">
        <v>47</v>
      </c>
      <c r="C61" s="8">
        <v>-2283.3000000000002</v>
      </c>
      <c r="D61" s="8">
        <v>-1725.75</v>
      </c>
      <c r="E61" s="8">
        <f t="shared" si="0"/>
        <v>-557.55000000000018</v>
      </c>
      <c r="F61" s="9">
        <f t="shared" si="1"/>
        <v>32.307692307692321</v>
      </c>
    </row>
    <row r="62" spans="1:6" customFormat="1" x14ac:dyDescent="0.25">
      <c r="A62" s="16"/>
      <c r="B62" s="3" t="s">
        <v>68</v>
      </c>
      <c r="C62" s="8">
        <v>-3796850.96</v>
      </c>
      <c r="D62" s="8">
        <v>-3913483.92</v>
      </c>
      <c r="E62" s="8">
        <f t="shared" si="0"/>
        <v>116632.95999999996</v>
      </c>
      <c r="F62" s="9">
        <f t="shared" si="1"/>
        <v>-2.9802846359976858</v>
      </c>
    </row>
    <row r="63" spans="1:6" customFormat="1" x14ac:dyDescent="0.25">
      <c r="A63" s="16" t="s">
        <v>84</v>
      </c>
      <c r="B63" s="3"/>
      <c r="C63" s="8"/>
      <c r="D63" s="8"/>
      <c r="E63" s="8"/>
      <c r="F63" s="9"/>
    </row>
    <row r="64" spans="1:6" customFormat="1" x14ac:dyDescent="0.25">
      <c r="A64" s="16"/>
      <c r="B64" s="3" t="s">
        <v>48</v>
      </c>
      <c r="C64" s="8">
        <v>17228077.699999999</v>
      </c>
      <c r="D64" s="8">
        <v>18095346.329999998</v>
      </c>
      <c r="E64" s="8">
        <f t="shared" si="0"/>
        <v>-867268.62999999896</v>
      </c>
      <c r="F64" s="9">
        <f t="shared" si="1"/>
        <v>-4.792771656225046</v>
      </c>
    </row>
    <row r="65" spans="1:6" customFormat="1" x14ac:dyDescent="0.25">
      <c r="A65" s="16"/>
      <c r="B65" s="3" t="s">
        <v>49</v>
      </c>
      <c r="C65" s="8">
        <v>-117857.46</v>
      </c>
      <c r="D65" s="8">
        <v>-61153.43</v>
      </c>
      <c r="E65" s="8">
        <f t="shared" si="0"/>
        <v>-56704.030000000006</v>
      </c>
      <c r="F65" s="9">
        <f t="shared" si="1"/>
        <v>92.724202060293266</v>
      </c>
    </row>
    <row r="66" spans="1:6" customFormat="1" x14ac:dyDescent="0.25">
      <c r="A66" s="16"/>
      <c r="B66" s="3" t="s">
        <v>69</v>
      </c>
      <c r="C66" s="8">
        <v>17110220.239999998</v>
      </c>
      <c r="D66" s="8">
        <v>18034192.899999999</v>
      </c>
      <c r="E66" s="8">
        <f t="shared" si="0"/>
        <v>-923972.66000000015</v>
      </c>
      <c r="F66" s="9">
        <f t="shared" si="1"/>
        <v>-5.1234489124267943</v>
      </c>
    </row>
    <row r="67" spans="1:6" customFormat="1" x14ac:dyDescent="0.25">
      <c r="A67" s="16" t="s">
        <v>79</v>
      </c>
      <c r="B67" s="3"/>
      <c r="C67" s="8"/>
      <c r="D67" s="8"/>
      <c r="E67" s="8"/>
      <c r="F67" s="9"/>
    </row>
    <row r="68" spans="1:6" customFormat="1" x14ac:dyDescent="0.25">
      <c r="A68" s="16"/>
      <c r="B68" s="19" t="s">
        <v>70</v>
      </c>
      <c r="C68" s="11">
        <v>-650476855.91999996</v>
      </c>
      <c r="D68" s="11">
        <v>-702210147.75999999</v>
      </c>
      <c r="E68" s="11">
        <f t="shared" si="0"/>
        <v>51733291.840000033</v>
      </c>
      <c r="F68" s="12">
        <f t="shared" si="1"/>
        <v>-7.3672093752882279</v>
      </c>
    </row>
    <row r="69" spans="1:6" customFormat="1" x14ac:dyDescent="0.25">
      <c r="A69" s="16" t="s">
        <v>85</v>
      </c>
      <c r="B69" s="19"/>
      <c r="C69" s="11"/>
      <c r="D69" s="11"/>
      <c r="E69" s="11"/>
      <c r="F69" s="12"/>
    </row>
    <row r="70" spans="1:6" customFormat="1" x14ac:dyDescent="0.25">
      <c r="A70" s="16"/>
      <c r="B70" s="3" t="s">
        <v>71</v>
      </c>
      <c r="C70" s="8">
        <v>260588415.97999999</v>
      </c>
      <c r="D70" s="8">
        <v>327305169.73000002</v>
      </c>
      <c r="E70" s="8">
        <f t="shared" ref="E70" si="4">C70-D70</f>
        <v>-66716753.75000003</v>
      </c>
      <c r="F70" s="9">
        <f t="shared" ref="F70" si="5">IFERROR((E70/D70)*100,"")</f>
        <v>-20.383654130802729</v>
      </c>
    </row>
    <row r="71" spans="1:6" customFormat="1" x14ac:dyDescent="0.25">
      <c r="A71" s="16" t="s">
        <v>86</v>
      </c>
      <c r="B71" s="3"/>
      <c r="C71" s="8"/>
      <c r="D71" s="8"/>
      <c r="E71" s="8"/>
      <c r="F71" s="9"/>
    </row>
    <row r="72" spans="1:6" customFormat="1" x14ac:dyDescent="0.25">
      <c r="A72" s="16"/>
      <c r="B72" s="3" t="s">
        <v>72</v>
      </c>
      <c r="C72" s="8"/>
      <c r="D72" s="8"/>
      <c r="E72" s="8"/>
      <c r="F72" s="9"/>
    </row>
    <row r="73" spans="1:6" customFormat="1" x14ac:dyDescent="0.25">
      <c r="A73" s="16" t="s">
        <v>87</v>
      </c>
      <c r="B73" s="3"/>
      <c r="C73" s="8"/>
      <c r="D73" s="8"/>
      <c r="E73" s="8"/>
      <c r="F73" s="9"/>
    </row>
    <row r="74" spans="1:6" customFormat="1" x14ac:dyDescent="0.25">
      <c r="A74" s="16"/>
      <c r="B74" s="3" t="s">
        <v>73</v>
      </c>
      <c r="C74" s="8">
        <v>141645943.30000001</v>
      </c>
      <c r="D74" s="8">
        <v>149523473.99000001</v>
      </c>
      <c r="E74" s="8">
        <f t="shared" ref="E74:E79" si="6">C74-D74</f>
        <v>-7877530.6899999976</v>
      </c>
      <c r="F74" s="9">
        <f t="shared" ref="F74:F79" si="7">IFERROR((E74/D74)*100,"")</f>
        <v>-5.2684240673319565</v>
      </c>
    </row>
    <row r="75" spans="1:6" customFormat="1" x14ac:dyDescent="0.25">
      <c r="A75" s="16" t="s">
        <v>88</v>
      </c>
      <c r="B75" s="3"/>
      <c r="C75" s="8"/>
      <c r="D75" s="8"/>
      <c r="E75" s="8"/>
      <c r="F75" s="9"/>
    </row>
    <row r="76" spans="1:6" customFormat="1" x14ac:dyDescent="0.25">
      <c r="A76" s="16"/>
      <c r="B76" s="3" t="s">
        <v>74</v>
      </c>
      <c r="C76" s="8">
        <v>13298002.43</v>
      </c>
      <c r="D76" s="8">
        <v>3513050.41</v>
      </c>
      <c r="E76" s="8">
        <f t="shared" si="6"/>
        <v>9784952.0199999996</v>
      </c>
      <c r="F76" s="9">
        <f t="shared" si="7"/>
        <v>278.53150049161974</v>
      </c>
    </row>
    <row r="77" spans="1:6" customFormat="1" x14ac:dyDescent="0.25">
      <c r="A77" s="16" t="s">
        <v>89</v>
      </c>
      <c r="B77" s="3"/>
      <c r="C77" s="8"/>
      <c r="D77" s="8"/>
      <c r="E77" s="8"/>
      <c r="F77" s="9"/>
    </row>
    <row r="78" spans="1:6" customFormat="1" x14ac:dyDescent="0.25">
      <c r="A78" s="16"/>
      <c r="B78" s="3" t="s">
        <v>50</v>
      </c>
      <c r="C78" s="8">
        <v>752878.43</v>
      </c>
      <c r="D78" s="8">
        <v>759101</v>
      </c>
      <c r="E78" s="8">
        <f t="shared" si="6"/>
        <v>-6222.5699999999488</v>
      </c>
      <c r="F78" s="9">
        <f t="shared" si="7"/>
        <v>-0.81972886348456242</v>
      </c>
    </row>
    <row r="79" spans="1:6" customFormat="1" x14ac:dyDescent="0.25">
      <c r="A79" s="16"/>
      <c r="B79" s="3" t="s">
        <v>51</v>
      </c>
      <c r="C79" s="8">
        <v>-25505</v>
      </c>
      <c r="D79" s="8">
        <v>-54331</v>
      </c>
      <c r="E79" s="8">
        <f t="shared" si="6"/>
        <v>28826</v>
      </c>
      <c r="F79" s="9">
        <f t="shared" si="7"/>
        <v>-53.056266220021719</v>
      </c>
    </row>
    <row r="80" spans="1:6" customFormat="1" x14ac:dyDescent="0.25">
      <c r="A80" s="16"/>
      <c r="B80" s="3" t="s">
        <v>52</v>
      </c>
      <c r="C80" s="8">
        <v>-438172.55</v>
      </c>
      <c r="D80" s="8">
        <v>-334411.73</v>
      </c>
      <c r="E80" s="8">
        <f t="shared" ref="E80:E91" si="8">C80-D80</f>
        <v>-103760.82</v>
      </c>
      <c r="F80" s="9">
        <f t="shared" ref="F80:F91" si="9">IFERROR((E80/D80)*100,"")</f>
        <v>31.027864961555029</v>
      </c>
    </row>
    <row r="81" spans="1:6" customFormat="1" x14ac:dyDescent="0.25">
      <c r="A81" s="16"/>
      <c r="B81" s="3" t="s">
        <v>53</v>
      </c>
      <c r="C81" s="8">
        <v>5746717.7800000003</v>
      </c>
      <c r="D81" s="8">
        <v>5187687.87</v>
      </c>
      <c r="E81" s="8">
        <f t="shared" si="8"/>
        <v>559029.91000000015</v>
      </c>
      <c r="F81" s="9">
        <f t="shared" si="9"/>
        <v>10.776089926936953</v>
      </c>
    </row>
    <row r="82" spans="1:6" customFormat="1" x14ac:dyDescent="0.25">
      <c r="A82" s="16"/>
      <c r="B82" s="3" t="s">
        <v>54</v>
      </c>
      <c r="C82" s="8">
        <v>21599202.739999998</v>
      </c>
      <c r="D82" s="8">
        <v>20790916.66</v>
      </c>
      <c r="E82" s="8">
        <f t="shared" si="8"/>
        <v>808286.07999999821</v>
      </c>
      <c r="F82" s="9">
        <f t="shared" si="9"/>
        <v>3.8876885190688757</v>
      </c>
    </row>
    <row r="83" spans="1:6" customFormat="1" x14ac:dyDescent="0.25">
      <c r="A83" s="16"/>
      <c r="B83" s="3" t="s">
        <v>55</v>
      </c>
      <c r="C83" s="8">
        <v>-836632.79</v>
      </c>
      <c r="D83" s="10"/>
      <c r="E83" s="8">
        <f t="shared" si="8"/>
        <v>-836632.79</v>
      </c>
      <c r="F83" s="9" t="str">
        <f t="shared" si="9"/>
        <v/>
      </c>
    </row>
    <row r="84" spans="1:6" customFormat="1" x14ac:dyDescent="0.25">
      <c r="A84" s="16"/>
      <c r="B84" s="3" t="s">
        <v>56</v>
      </c>
      <c r="C84" s="8">
        <v>1767110.27</v>
      </c>
      <c r="D84" s="8">
        <v>1840205.87</v>
      </c>
      <c r="E84" s="10">
        <f t="shared" si="8"/>
        <v>-73095.600000000093</v>
      </c>
      <c r="F84" s="9">
        <f t="shared" si="9"/>
        <v>-3.9721425299007489</v>
      </c>
    </row>
    <row r="85" spans="1:6" customFormat="1" x14ac:dyDescent="0.25">
      <c r="A85" s="16"/>
      <c r="B85" s="3" t="s">
        <v>75</v>
      </c>
      <c r="C85" s="8">
        <v>28565598.879999999</v>
      </c>
      <c r="D85" s="8">
        <v>28189168.670000002</v>
      </c>
      <c r="E85" s="8">
        <f t="shared" si="8"/>
        <v>376430.20999999717</v>
      </c>
      <c r="F85" s="9">
        <f t="shared" si="9"/>
        <v>1.3353718032863051</v>
      </c>
    </row>
    <row r="86" spans="1:6" customFormat="1" x14ac:dyDescent="0.25">
      <c r="A86" s="16" t="s">
        <v>90</v>
      </c>
      <c r="B86" s="3"/>
      <c r="C86" s="8"/>
      <c r="D86" s="8"/>
      <c r="E86" s="8"/>
      <c r="F86" s="9"/>
    </row>
    <row r="87" spans="1:6" customFormat="1" x14ac:dyDescent="0.25">
      <c r="A87" s="16"/>
      <c r="B87" s="3" t="s">
        <v>76</v>
      </c>
      <c r="C87" s="8">
        <v>76288698.980000004</v>
      </c>
      <c r="D87" s="8">
        <v>74409793.140000001</v>
      </c>
      <c r="E87" s="8">
        <f t="shared" si="8"/>
        <v>1878905.8400000036</v>
      </c>
      <c r="F87" s="9">
        <f t="shared" si="9"/>
        <v>2.5250787036390405</v>
      </c>
    </row>
    <row r="88" spans="1:6" customFormat="1" x14ac:dyDescent="0.25">
      <c r="A88" s="16" t="s">
        <v>91</v>
      </c>
      <c r="B88" s="3"/>
      <c r="C88" s="8"/>
      <c r="D88" s="8"/>
      <c r="E88" s="8"/>
      <c r="F88" s="9"/>
    </row>
    <row r="89" spans="1:6" customFormat="1" x14ac:dyDescent="0.25">
      <c r="A89" s="16"/>
      <c r="B89" s="19" t="s">
        <v>77</v>
      </c>
      <c r="C89" s="11">
        <v>520386659.56999999</v>
      </c>
      <c r="D89" s="11">
        <v>582940655.94000006</v>
      </c>
      <c r="E89" s="11">
        <f t="shared" si="8"/>
        <v>-62553996.370000064</v>
      </c>
      <c r="F89" s="12">
        <f t="shared" si="9"/>
        <v>-10.730765770510697</v>
      </c>
    </row>
    <row r="90" spans="1:6" customFormat="1" x14ac:dyDescent="0.25">
      <c r="A90" s="16" t="s">
        <v>92</v>
      </c>
      <c r="B90" s="19"/>
      <c r="C90" s="11"/>
      <c r="D90" s="11"/>
      <c r="E90" s="11"/>
      <c r="F90" s="12"/>
    </row>
    <row r="91" spans="1:6" customFormat="1" x14ac:dyDescent="0.25">
      <c r="A91" s="16"/>
      <c r="B91" s="19" t="s">
        <v>78</v>
      </c>
      <c r="C91" s="11">
        <v>-130090196.34999999</v>
      </c>
      <c r="D91" s="11">
        <v>-119269491.81999999</v>
      </c>
      <c r="E91" s="11">
        <f t="shared" si="8"/>
        <v>-10820704.530000001</v>
      </c>
      <c r="F91" s="12">
        <f t="shared" si="9"/>
        <v>9.07248313452234</v>
      </c>
    </row>
    <row r="92" spans="1:6" customFormat="1" x14ac:dyDescent="0.25">
      <c r="A92" s="15"/>
      <c r="B92" s="21"/>
      <c r="C92" s="14"/>
      <c r="D92" s="14"/>
      <c r="E92" s="14"/>
      <c r="F92" s="14"/>
    </row>
  </sheetData>
  <pageMargins left="0.75" right="0.75" top="1" bottom="1" header="0.5" footer="0.5"/>
  <pageSetup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2017-04-28T07:00:00+00:00</OpenedDate>
    <Date1 xmlns="dc463f71-b30c-4ab2-9473-d307f9d35888">2017-04-28T07:00:00+00:00</Date1>
    <IsDocumentOrder xmlns="dc463f71-b30c-4ab2-9473-d307f9d35888" xsi:nil="true"/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170310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D10BEED05CD4409F4456486F0DB4C7" ma:contentTypeVersion="92" ma:contentTypeDescription="" ma:contentTypeScope="" ma:versionID="9e62bd0d92bdeac6508a76f59246480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30BC51F-13D6-4DAF-B660-06526EBEEF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22EFC0-5C41-45CA-9F89-643D2DE7735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6E3AA9C-1D74-49A1-99F9-748A3A8A9C16}"/>
</file>

<file path=customXml/itemProps4.xml><?xml version="1.0" encoding="utf-8"?>
<ds:datastoreItem xmlns:ds="http://schemas.openxmlformats.org/officeDocument/2006/customXml" ds:itemID="{B682ABDE-C5F5-4FDE-A683-9D5FFD7486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Income Statement</vt:lpstr>
      <vt:lpstr>'2016 Income Statement'!Print_Area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Huff, Ashley (UTC)</cp:lastModifiedBy>
  <cp:lastPrinted>2017-04-24T21:32:18Z</cp:lastPrinted>
  <dcterms:created xsi:type="dcterms:W3CDTF">2017-02-17T20:42:03Z</dcterms:created>
  <dcterms:modified xsi:type="dcterms:W3CDTF">2017-05-01T19:20:54Z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0x0101006E56B4D1795A2E4DB2F0B01679ED314A00FBD10BEED05CD4409F4456486F0DB4C7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