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75" windowWidth="14940" windowHeight="7815" activeTab="0"/>
  </bookViews>
  <sheets>
    <sheet name="Report Qtr 9-30-16" sheetId="1" r:id="rId1"/>
    <sheet name="Qtr 9-30-16" sheetId="2" r:id="rId2"/>
  </sheets>
  <definedNames>
    <definedName name="_xlnm.Print_Area" localSheetId="1">'Qtr 9-30-16'!$A$1:$BT$82</definedName>
  </definedNames>
  <calcPr fullCalcOnLoad="1"/>
</workbook>
</file>

<file path=xl/sharedStrings.xml><?xml version="1.0" encoding="utf-8"?>
<sst xmlns="http://schemas.openxmlformats.org/spreadsheetml/2006/main" count="194" uniqueCount="106">
  <si>
    <t>ENVIRONMENTAL REMEDIATION COSTS</t>
  </si>
  <si>
    <t xml:space="preserve">STATE OF WASHINGTON </t>
  </si>
  <si>
    <t>Washington Non-Deferred included in Beg Bal</t>
  </si>
  <si>
    <t>Washington Non-Deferred Amort included in Beg Bal</t>
  </si>
  <si>
    <t>Proof</t>
  </si>
  <si>
    <t>ENVIRONMENTAL REMEDIATION REPORT</t>
  </si>
  <si>
    <t xml:space="preserve">10/13/2003 - </t>
  </si>
  <si>
    <t>1st &amp; 2nd</t>
  </si>
  <si>
    <t>End Bal</t>
  </si>
  <si>
    <t>3rd &amp; 4th</t>
  </si>
  <si>
    <t xml:space="preserve">1st &amp; 2nd </t>
  </si>
  <si>
    <t>Quarters</t>
  </si>
  <si>
    <t>Beginning Balance at October 13, 2003</t>
  </si>
  <si>
    <t>Third West Substation Cleanup</t>
  </si>
  <si>
    <t>FYE 3/31/2005 Activity</t>
  </si>
  <si>
    <t>FYE 3/31/2006 Activity</t>
  </si>
  <si>
    <t>FYE 3/31/2006 Transfers (Note)</t>
  </si>
  <si>
    <t>FYE 3/31/2006 Activity (2nd Half reporting)</t>
  </si>
  <si>
    <t>QTR 9/30/2006 Activity</t>
  </si>
  <si>
    <t>QTR 3/31/2007 Activity</t>
  </si>
  <si>
    <t xml:space="preserve">Total Activity </t>
  </si>
  <si>
    <t>FYE 3/31/2005 Amortization</t>
  </si>
  <si>
    <t>FYE 3/31/2006 Amortization (1st half reporting)</t>
  </si>
  <si>
    <t>FYE 3/31/2006 Amortization (2nd Half reporting)</t>
  </si>
  <si>
    <t>QTR 9/30/2006 Amortization</t>
  </si>
  <si>
    <t>QTR 3/31/2007 Amortization</t>
  </si>
  <si>
    <t>Total Amortization</t>
  </si>
  <si>
    <t>Activity</t>
  </si>
  <si>
    <t>Minor Environmental Cleanup Sites</t>
  </si>
  <si>
    <t>FYE 3/31/06</t>
  </si>
  <si>
    <t>FYE 9/30/06</t>
  </si>
  <si>
    <t>QTR 3/31/07</t>
  </si>
  <si>
    <t>Amortization less major cleanup site above</t>
  </si>
  <si>
    <t>Net  Activity of Minor Sites</t>
  </si>
  <si>
    <t>QTR 9/30/2007 Activity</t>
  </si>
  <si>
    <t>QTR 9/30/2007 Amortization</t>
  </si>
  <si>
    <t>QTR 9/30/07</t>
  </si>
  <si>
    <t>QTR 3/31/2008 Activity</t>
  </si>
  <si>
    <t>QTR 3/31/2008 Amortization</t>
  </si>
  <si>
    <t>QTR 3/31/08</t>
  </si>
  <si>
    <t>QTR 9/30/2008 Activity</t>
  </si>
  <si>
    <t>QTR 9/30/2008 Amortization</t>
  </si>
  <si>
    <t>QTR 9/30/08</t>
  </si>
  <si>
    <t>QTR 3/31/2009 Activity</t>
  </si>
  <si>
    <t>QTR 3/31/2009 Amortization</t>
  </si>
  <si>
    <t>QTR 3/31/09</t>
  </si>
  <si>
    <t>QTR 9/30/2009 Activity</t>
  </si>
  <si>
    <t>QTR 9/30/2009 Amortization</t>
  </si>
  <si>
    <t>QTR 9/30/09</t>
  </si>
  <si>
    <t>6 month</t>
  </si>
  <si>
    <t>activity</t>
  </si>
  <si>
    <t>QTR 3/31/2010 Activity</t>
  </si>
  <si>
    <t>QTR 3/31/2010 Amortization</t>
  </si>
  <si>
    <t>QTR 3/31/10</t>
  </si>
  <si>
    <t>.</t>
  </si>
  <si>
    <t>QTR 9/30/2010 Activity</t>
  </si>
  <si>
    <t>QTR 9/30/2010 Amortization</t>
  </si>
  <si>
    <t>QTR 9/30/10</t>
  </si>
  <si>
    <t>QTR 3/31/2011 Activity</t>
  </si>
  <si>
    <t>QTR 3/31/2011 Amortization</t>
  </si>
  <si>
    <t>QTR 3/31/11</t>
  </si>
  <si>
    <t>QTR 9/30/2011 Activity</t>
  </si>
  <si>
    <t>QTR 9/30/2011 Amortization</t>
  </si>
  <si>
    <t>QTR 9/30/11</t>
  </si>
  <si>
    <t>QTR 3/31/2012 Activity</t>
  </si>
  <si>
    <t>QTR 3/31/2012 Amortization</t>
  </si>
  <si>
    <t>QTR 3/31/2012</t>
  </si>
  <si>
    <t>QTR 9/30/2012 Amortization</t>
  </si>
  <si>
    <t>QTR 9/30/2012 Activity</t>
  </si>
  <si>
    <t>QTR 9/30/12</t>
  </si>
  <si>
    <t>QTR 3/31/2013 Activity</t>
  </si>
  <si>
    <t>QTR 3/31/2013 Amortization</t>
  </si>
  <si>
    <t>QTR 3/31/2013</t>
  </si>
  <si>
    <t>QTR 9/30/2013 Activity</t>
  </si>
  <si>
    <t>QTR 9/30/2013 Amortization</t>
  </si>
  <si>
    <t>QTR 9/30/13</t>
  </si>
  <si>
    <t>QTR 3/31/2014 Amortization</t>
  </si>
  <si>
    <t>QTR 3/31/2014</t>
  </si>
  <si>
    <t>QTR 3/31/2014 Activity</t>
  </si>
  <si>
    <t>QTR 9/30/2014 Activity</t>
  </si>
  <si>
    <t>QTR 9/30/2014 Amortization</t>
  </si>
  <si>
    <t>QTR 9/30/2014</t>
  </si>
  <si>
    <t>QTR 3/31/2015 Activity</t>
  </si>
  <si>
    <t>QTR 3/31/2015 Amortization</t>
  </si>
  <si>
    <t>QTR 3/31/2015</t>
  </si>
  <si>
    <t>QTR 9/30/2015</t>
  </si>
  <si>
    <t>QTR 9/30/2015 Activity (retirement)</t>
  </si>
  <si>
    <t>QTR 9/30/2015 Amortization (retirement)</t>
  </si>
  <si>
    <t>Total Minor Cleanup site dollars spent</t>
  </si>
  <si>
    <t>QTR 3/31/2016 Activity</t>
  </si>
  <si>
    <t>QTR 3/31/2016 Amortization</t>
  </si>
  <si>
    <t>Ending Balance at (March 31, 2016)</t>
  </si>
  <si>
    <t>QTR 3/31/2016</t>
  </si>
  <si>
    <t>6 mo ending 3/31/2016 Minor Envirnonmental Cleanup Activity</t>
  </si>
  <si>
    <t>Period Ending 9/30/16</t>
  </si>
  <si>
    <t>QTR 9/30/2016 Activity</t>
  </si>
  <si>
    <t>QTR 9/30/2016 Amortization</t>
  </si>
  <si>
    <t>QTR 9/30/2016</t>
  </si>
  <si>
    <t>Six Months, Ending 9/30/2016</t>
  </si>
  <si>
    <t>Additions per 6 mo ending 9/30/2016 reconciliation</t>
  </si>
  <si>
    <t>6 mo ending 9/30/2016 Amortization per reconciliation</t>
  </si>
  <si>
    <t>6 mo ending 9/30/2016 Minor Environmental Cleanup Amortization</t>
  </si>
  <si>
    <t>6 mo ending 9/30/2016 Minor Environmental Cleanup Activity</t>
  </si>
  <si>
    <t>Environmental Cleanup Activity - 6 mo ending 9/30/2016</t>
  </si>
  <si>
    <t>Beginning Environmental Cleanup Balance 3/31/2016</t>
  </si>
  <si>
    <t>Ending Environmental Cleanup Balance 9/30/2016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</si>
</sst>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4" fontId="3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3" fillId="0" borderId="0" xfId="0" applyNumberFormat="1" applyFont="1" applyAlignment="1" quotePrefix="1">
      <alignment horizontal="center"/>
    </xf>
    <xf numFmtId="44" fontId="3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7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64" fontId="0" fillId="0" borderId="11" xfId="0" applyNumberForma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7" fontId="0" fillId="0" borderId="11" xfId="0" applyNumberFormat="1" applyBorder="1" applyAlignment="1">
      <alignment/>
    </xf>
    <xf numFmtId="44" fontId="0" fillId="0" borderId="0" xfId="0" applyNumberFormat="1" applyFont="1" applyAlignment="1">
      <alignment/>
    </xf>
    <xf numFmtId="44" fontId="0" fillId="0" borderId="11" xfId="0" applyNumberFormat="1" applyFont="1" applyBorder="1" applyAlignment="1">
      <alignment/>
    </xf>
    <xf numFmtId="7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44" fontId="3" fillId="0" borderId="10" xfId="0" applyNumberFormat="1" applyFont="1" applyBorder="1" applyAlignment="1">
      <alignment horizontal="center"/>
    </xf>
    <xf numFmtId="39" fontId="0" fillId="0" borderId="10" xfId="0" applyNumberFormat="1" applyBorder="1" applyAlignment="1">
      <alignment/>
    </xf>
    <xf numFmtId="39" fontId="3" fillId="0" borderId="0" xfId="0" applyNumberFormat="1" applyFont="1" applyAlignment="1">
      <alignment/>
    </xf>
    <xf numFmtId="39" fontId="3" fillId="0" borderId="12" xfId="0" applyNumberFormat="1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44" fontId="3" fillId="0" borderId="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6.7109375" style="0" customWidth="1"/>
    <col min="3" max="3" width="14.00390625" style="0" bestFit="1" customWidth="1"/>
    <col min="4" max="5" width="9.140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98</v>
      </c>
    </row>
    <row r="6" ht="12.75">
      <c r="C6" s="31">
        <v>42643</v>
      </c>
    </row>
    <row r="7" spans="1:5" ht="12.75">
      <c r="A7" s="12" t="s">
        <v>99</v>
      </c>
      <c r="B7" s="2"/>
      <c r="C7" s="2">
        <v>1958991.19</v>
      </c>
      <c r="D7" s="2"/>
      <c r="E7" s="2"/>
    </row>
    <row r="8" spans="1:5" ht="12.75">
      <c r="A8" t="s">
        <v>2</v>
      </c>
      <c r="B8" s="2"/>
      <c r="C8" s="24">
        <v>0</v>
      </c>
      <c r="D8" s="2"/>
      <c r="E8" s="2"/>
    </row>
    <row r="9" spans="1:5" ht="12.75">
      <c r="A9" s="1" t="s">
        <v>93</v>
      </c>
      <c r="B9" s="2"/>
      <c r="C9" s="25">
        <f>SUM(C7:C8)</f>
        <v>1958991.19</v>
      </c>
      <c r="D9" s="2"/>
      <c r="E9" s="2"/>
    </row>
    <row r="10" spans="2:5" ht="12.75">
      <c r="B10" s="2"/>
      <c r="C10" s="2"/>
      <c r="D10" s="2"/>
      <c r="E10" s="2"/>
    </row>
    <row r="11" spans="2:5" ht="12.75">
      <c r="B11" s="2"/>
      <c r="C11" s="2"/>
      <c r="D11" s="2"/>
      <c r="E11" s="2"/>
    </row>
    <row r="12" spans="1:5" ht="12.75">
      <c r="A12" s="12" t="s">
        <v>100</v>
      </c>
      <c r="B12" s="2"/>
      <c r="C12" s="2">
        <v>-1865420.35</v>
      </c>
      <c r="D12" s="2"/>
      <c r="E12" s="2"/>
    </row>
    <row r="13" spans="1:5" ht="12.75">
      <c r="A13" t="s">
        <v>3</v>
      </c>
      <c r="B13" s="2"/>
      <c r="C13" s="24">
        <v>0</v>
      </c>
      <c r="D13" s="2"/>
      <c r="E13" s="2"/>
    </row>
    <row r="14" spans="1:5" ht="12.75">
      <c r="A14" s="1" t="s">
        <v>101</v>
      </c>
      <c r="B14" s="2"/>
      <c r="C14" s="25">
        <f>SUM(C12:C13)</f>
        <v>-1865420.35</v>
      </c>
      <c r="D14" s="2"/>
      <c r="E14" s="2"/>
    </row>
    <row r="15" spans="2:5" ht="12.75">
      <c r="B15" s="2"/>
      <c r="C15" s="2"/>
      <c r="D15" s="2"/>
      <c r="E15" s="2"/>
    </row>
    <row r="16" spans="2:5" ht="12.75">
      <c r="B16" s="2"/>
      <c r="C16" s="2"/>
      <c r="D16" s="2"/>
      <c r="E16" s="2"/>
    </row>
    <row r="17" spans="2:5" ht="12.75">
      <c r="B17" s="2"/>
      <c r="C17" s="2"/>
      <c r="D17" s="2"/>
      <c r="E17" s="2"/>
    </row>
    <row r="18" spans="1:5" ht="12.75">
      <c r="A18" s="3" t="s">
        <v>4</v>
      </c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1:5" ht="12.75">
      <c r="A20" s="12" t="s">
        <v>102</v>
      </c>
      <c r="B20" s="2"/>
      <c r="C20" s="2">
        <f>C9</f>
        <v>1958991.19</v>
      </c>
      <c r="D20" s="2"/>
      <c r="E20" s="2"/>
    </row>
    <row r="21" spans="1:5" ht="12.75">
      <c r="A21" s="12" t="s">
        <v>101</v>
      </c>
      <c r="B21" s="2"/>
      <c r="C21" s="2">
        <f>C14</f>
        <v>-1865420.35</v>
      </c>
      <c r="D21" s="2"/>
      <c r="E21" s="2"/>
    </row>
    <row r="22" spans="1:5" ht="13.5" thickBot="1">
      <c r="A22" s="1" t="s">
        <v>103</v>
      </c>
      <c r="B22" s="2"/>
      <c r="C22" s="26">
        <f>SUM(C20:C21)</f>
        <v>93570.83999999985</v>
      </c>
      <c r="D22" s="2"/>
      <c r="E22" s="2"/>
    </row>
    <row r="23" spans="2:5" ht="13.5" thickTop="1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1:5" ht="12.75">
      <c r="A25" s="12" t="s">
        <v>104</v>
      </c>
      <c r="B25" s="2"/>
      <c r="C25" s="2">
        <v>23354397.39</v>
      </c>
      <c r="D25" s="2"/>
      <c r="E25" s="2"/>
    </row>
    <row r="26" spans="1:5" ht="12.75">
      <c r="A26" s="12" t="s">
        <v>105</v>
      </c>
      <c r="B26" s="2"/>
      <c r="C26" s="2">
        <v>-23447968.23</v>
      </c>
      <c r="D26" s="2"/>
      <c r="E26" s="2"/>
    </row>
    <row r="27" spans="1:5" ht="13.5" thickBot="1">
      <c r="A27" s="1" t="s">
        <v>103</v>
      </c>
      <c r="B27" s="2"/>
      <c r="C27" s="26">
        <f>SUM(C25:C26)</f>
        <v>-93570.83999999985</v>
      </c>
      <c r="D27" s="2"/>
      <c r="E27" s="2"/>
    </row>
    <row r="28" spans="2:5" ht="13.5" thickTop="1">
      <c r="B28" s="2"/>
      <c r="D28" s="2"/>
      <c r="E28" s="2"/>
    </row>
    <row r="29" spans="2:5" ht="12.75">
      <c r="B29" s="2"/>
      <c r="C29" s="2"/>
      <c r="D29" s="2"/>
      <c r="E29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8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25.57421875" style="0" customWidth="1"/>
    <col min="3" max="3" width="16.421875" style="0" hidden="1" customWidth="1"/>
    <col min="4" max="4" width="2.00390625" style="0" hidden="1" customWidth="1"/>
    <col min="5" max="5" width="14.57421875" style="0" hidden="1" customWidth="1"/>
    <col min="6" max="6" width="19.7109375" style="0" hidden="1" customWidth="1"/>
    <col min="7" max="7" width="2.00390625" style="0" hidden="1" customWidth="1"/>
    <col min="8" max="8" width="13.421875" style="0" hidden="1" customWidth="1"/>
    <col min="9" max="9" width="19.140625" style="0" hidden="1" customWidth="1"/>
    <col min="10" max="10" width="2.00390625" style="0" hidden="1" customWidth="1"/>
    <col min="11" max="11" width="14.00390625" style="0" hidden="1" customWidth="1"/>
    <col min="12" max="12" width="18.7109375" style="0" hidden="1" customWidth="1"/>
    <col min="13" max="13" width="2.00390625" style="0" hidden="1" customWidth="1"/>
    <col min="14" max="14" width="13.00390625" style="0" hidden="1" customWidth="1"/>
    <col min="15" max="15" width="19.8515625" style="0" hidden="1" customWidth="1"/>
    <col min="16" max="16" width="2.00390625" style="0" hidden="1" customWidth="1"/>
    <col min="17" max="17" width="12.8515625" style="0" hidden="1" customWidth="1"/>
    <col min="18" max="18" width="19.7109375" style="0" hidden="1" customWidth="1"/>
    <col min="19" max="19" width="1.8515625" style="0" hidden="1" customWidth="1"/>
    <col min="20" max="20" width="13.28125" style="0" hidden="1" customWidth="1"/>
    <col min="21" max="21" width="19.8515625" style="0" hidden="1" customWidth="1"/>
    <col min="22" max="22" width="1.7109375" style="0" hidden="1" customWidth="1"/>
    <col min="23" max="23" width="13.28125" style="0" hidden="1" customWidth="1"/>
    <col min="24" max="24" width="19.8515625" style="0" hidden="1" customWidth="1"/>
    <col min="25" max="25" width="1.7109375" style="0" hidden="1" customWidth="1"/>
    <col min="26" max="26" width="13.57421875" style="0" hidden="1" customWidth="1"/>
    <col min="27" max="27" width="19.8515625" style="0" hidden="1" customWidth="1"/>
    <col min="28" max="28" width="1.7109375" style="0" hidden="1" customWidth="1"/>
    <col min="29" max="29" width="13.7109375" style="0" hidden="1" customWidth="1"/>
    <col min="30" max="30" width="19.8515625" style="0" hidden="1" customWidth="1"/>
    <col min="31" max="31" width="1.7109375" style="0" hidden="1" customWidth="1"/>
    <col min="32" max="32" width="13.7109375" style="0" hidden="1" customWidth="1"/>
    <col min="33" max="33" width="19.8515625" style="0" hidden="1" customWidth="1"/>
    <col min="34" max="34" width="1.7109375" style="0" hidden="1" customWidth="1"/>
    <col min="35" max="35" width="13.7109375" style="0" hidden="1" customWidth="1"/>
    <col min="36" max="36" width="19.7109375" style="0" hidden="1" customWidth="1"/>
    <col min="37" max="37" width="1.57421875" style="0" hidden="1" customWidth="1"/>
    <col min="38" max="38" width="13.7109375" style="0" hidden="1" customWidth="1"/>
    <col min="39" max="39" width="19.7109375" style="0" hidden="1" customWidth="1"/>
    <col min="40" max="40" width="1.57421875" style="0" hidden="1" customWidth="1"/>
    <col min="41" max="41" width="13.7109375" style="0" hidden="1" customWidth="1"/>
    <col min="42" max="42" width="19.7109375" style="0" hidden="1" customWidth="1"/>
    <col min="43" max="43" width="1.7109375" style="0" hidden="1" customWidth="1"/>
    <col min="44" max="44" width="13.7109375" style="0" hidden="1" customWidth="1"/>
    <col min="45" max="45" width="19.7109375" style="0" hidden="1" customWidth="1"/>
    <col min="46" max="46" width="1.421875" style="0" hidden="1" customWidth="1"/>
    <col min="47" max="47" width="13.7109375" style="0" hidden="1" customWidth="1"/>
    <col min="48" max="48" width="19.7109375" style="0" hidden="1" customWidth="1"/>
    <col min="49" max="49" width="1.421875" style="0" hidden="1" customWidth="1"/>
    <col min="50" max="50" width="14.28125" style="0" hidden="1" customWidth="1"/>
    <col min="51" max="51" width="19.421875" style="0" hidden="1" customWidth="1"/>
    <col min="52" max="52" width="1.57421875" style="0" hidden="1" customWidth="1"/>
    <col min="53" max="53" width="14.57421875" style="0" hidden="1" customWidth="1"/>
    <col min="54" max="55" width="1.57421875" style="0" hidden="1" customWidth="1"/>
    <col min="56" max="56" width="14.57421875" style="0" hidden="1" customWidth="1"/>
    <col min="57" max="57" width="19.57421875" style="0" hidden="1" customWidth="1"/>
    <col min="58" max="58" width="1.57421875" style="0" hidden="1" customWidth="1"/>
    <col min="59" max="59" width="14.57421875" style="0" hidden="1" customWidth="1"/>
    <col min="60" max="60" width="19.57421875" style="0" hidden="1" customWidth="1"/>
    <col min="61" max="61" width="1.7109375" style="0" hidden="1" customWidth="1"/>
    <col min="62" max="62" width="14.57421875" style="0" hidden="1" customWidth="1"/>
    <col min="63" max="63" width="19.57421875" style="0" hidden="1" customWidth="1"/>
    <col min="64" max="64" width="1.7109375" style="0" hidden="1" customWidth="1"/>
    <col min="65" max="65" width="14.7109375" style="0" hidden="1" customWidth="1"/>
    <col min="66" max="66" width="19.57421875" style="0" customWidth="1"/>
    <col min="67" max="67" width="2.421875" style="0" customWidth="1"/>
    <col min="68" max="68" width="14.7109375" style="0" customWidth="1"/>
    <col min="69" max="69" width="19.57421875" style="0" customWidth="1"/>
    <col min="70" max="70" width="2.7109375" style="0" customWidth="1"/>
    <col min="71" max="71" width="14.7109375" style="0" customWidth="1"/>
    <col min="72" max="72" width="19.7109375" style="0" customWidth="1"/>
  </cols>
  <sheetData>
    <row r="1" spans="1:5" ht="12.75">
      <c r="A1" s="1" t="s">
        <v>5</v>
      </c>
      <c r="B1" s="1"/>
      <c r="C1" s="4"/>
      <c r="E1" s="5"/>
    </row>
    <row r="2" spans="1:5" ht="12.75">
      <c r="A2" s="1" t="s">
        <v>1</v>
      </c>
      <c r="B2" s="1"/>
      <c r="C2" s="4"/>
      <c r="E2" s="5"/>
    </row>
    <row r="3" spans="1:5" ht="12.75">
      <c r="A3" s="1" t="s">
        <v>94</v>
      </c>
      <c r="B3" s="1"/>
      <c r="C3" s="4"/>
      <c r="E3" s="5"/>
    </row>
    <row r="4" spans="3:5" ht="12.75">
      <c r="C4" s="5"/>
      <c r="E4" s="5"/>
    </row>
    <row r="5" spans="3:72" ht="12.75">
      <c r="C5" s="6" t="s">
        <v>6</v>
      </c>
      <c r="E5" s="7" t="s">
        <v>7</v>
      </c>
      <c r="F5" s="3" t="s">
        <v>8</v>
      </c>
      <c r="H5" s="3" t="s">
        <v>9</v>
      </c>
      <c r="I5" s="3" t="s">
        <v>8</v>
      </c>
      <c r="K5" s="3" t="s">
        <v>10</v>
      </c>
      <c r="L5" s="3" t="s">
        <v>8</v>
      </c>
      <c r="N5" s="3" t="s">
        <v>9</v>
      </c>
      <c r="O5" s="3" t="s">
        <v>8</v>
      </c>
      <c r="Q5" s="3" t="s">
        <v>49</v>
      </c>
      <c r="R5" s="3" t="s">
        <v>8</v>
      </c>
      <c r="T5" s="3" t="s">
        <v>9</v>
      </c>
      <c r="U5" s="3" t="s">
        <v>8</v>
      </c>
      <c r="W5" s="3" t="s">
        <v>49</v>
      </c>
      <c r="X5" s="3" t="s">
        <v>8</v>
      </c>
      <c r="Z5" s="3" t="s">
        <v>49</v>
      </c>
      <c r="AA5" s="3" t="s">
        <v>8</v>
      </c>
      <c r="AC5" s="3" t="s">
        <v>49</v>
      </c>
      <c r="AD5" s="3" t="s">
        <v>8</v>
      </c>
      <c r="AF5" s="3" t="s">
        <v>49</v>
      </c>
      <c r="AG5" s="3" t="s">
        <v>8</v>
      </c>
      <c r="AI5" s="3" t="s">
        <v>49</v>
      </c>
      <c r="AJ5" s="3" t="s">
        <v>8</v>
      </c>
      <c r="AK5" s="3"/>
      <c r="AL5" s="3" t="s">
        <v>49</v>
      </c>
      <c r="AM5" s="3" t="s">
        <v>8</v>
      </c>
      <c r="AO5" s="3" t="s">
        <v>49</v>
      </c>
      <c r="AP5" s="3" t="s">
        <v>8</v>
      </c>
      <c r="AR5" s="3" t="s">
        <v>49</v>
      </c>
      <c r="AS5" s="3" t="s">
        <v>8</v>
      </c>
      <c r="AU5" s="3" t="s">
        <v>49</v>
      </c>
      <c r="AV5" s="3" t="s">
        <v>8</v>
      </c>
      <c r="AX5" s="3" t="s">
        <v>49</v>
      </c>
      <c r="AY5" s="3" t="s">
        <v>8</v>
      </c>
      <c r="BA5" s="3" t="s">
        <v>49</v>
      </c>
      <c r="BB5" s="3" t="s">
        <v>8</v>
      </c>
      <c r="BD5" s="3" t="s">
        <v>49</v>
      </c>
      <c r="BE5" s="3" t="s">
        <v>8</v>
      </c>
      <c r="BG5" s="3" t="s">
        <v>49</v>
      </c>
      <c r="BH5" s="3" t="s">
        <v>8</v>
      </c>
      <c r="BJ5" s="3" t="s">
        <v>49</v>
      </c>
      <c r="BK5" s="3" t="s">
        <v>8</v>
      </c>
      <c r="BM5" s="3" t="s">
        <v>49</v>
      </c>
      <c r="BN5" s="3" t="s">
        <v>8</v>
      </c>
      <c r="BP5" s="3" t="s">
        <v>49</v>
      </c>
      <c r="BQ5" s="3" t="s">
        <v>8</v>
      </c>
      <c r="BS5" s="3" t="s">
        <v>49</v>
      </c>
      <c r="BT5" s="3" t="s">
        <v>8</v>
      </c>
    </row>
    <row r="6" spans="3:72" ht="12.75">
      <c r="C6" s="8">
        <v>38442</v>
      </c>
      <c r="E6" s="8" t="s">
        <v>11</v>
      </c>
      <c r="F6" s="8">
        <v>38625</v>
      </c>
      <c r="H6" s="9" t="s">
        <v>11</v>
      </c>
      <c r="I6" s="8">
        <v>38807</v>
      </c>
      <c r="K6" s="9" t="s">
        <v>11</v>
      </c>
      <c r="L6" s="8">
        <v>38990</v>
      </c>
      <c r="N6" s="9" t="s">
        <v>11</v>
      </c>
      <c r="O6" s="8">
        <v>39172</v>
      </c>
      <c r="Q6" s="3" t="s">
        <v>50</v>
      </c>
      <c r="R6" s="20">
        <v>39355</v>
      </c>
      <c r="T6" s="9" t="s">
        <v>11</v>
      </c>
      <c r="U6" s="8">
        <v>39538</v>
      </c>
      <c r="W6" s="3" t="s">
        <v>50</v>
      </c>
      <c r="X6" s="20">
        <v>39721</v>
      </c>
      <c r="Z6" s="3" t="s">
        <v>50</v>
      </c>
      <c r="AA6" s="8">
        <v>39903</v>
      </c>
      <c r="AC6" s="3" t="s">
        <v>50</v>
      </c>
      <c r="AD6" s="8">
        <v>40086</v>
      </c>
      <c r="AF6" s="3" t="s">
        <v>50</v>
      </c>
      <c r="AG6" s="8">
        <v>40268</v>
      </c>
      <c r="AI6" s="3" t="s">
        <v>50</v>
      </c>
      <c r="AJ6" s="8">
        <v>40451</v>
      </c>
      <c r="AK6" s="27"/>
      <c r="AL6" s="3" t="s">
        <v>50</v>
      </c>
      <c r="AM6" s="8">
        <v>40633</v>
      </c>
      <c r="AO6" s="3" t="s">
        <v>50</v>
      </c>
      <c r="AP6" s="8">
        <v>40816</v>
      </c>
      <c r="AR6" s="3" t="s">
        <v>50</v>
      </c>
      <c r="AS6" s="8">
        <v>40999</v>
      </c>
      <c r="AU6" s="3" t="s">
        <v>50</v>
      </c>
      <c r="AV6" s="8">
        <v>41182</v>
      </c>
      <c r="AX6" s="3" t="s">
        <v>50</v>
      </c>
      <c r="AY6" s="8">
        <v>41364</v>
      </c>
      <c r="BA6" s="3" t="s">
        <v>50</v>
      </c>
      <c r="BB6" s="8">
        <v>41547</v>
      </c>
      <c r="BD6" s="3" t="s">
        <v>50</v>
      </c>
      <c r="BE6" s="8">
        <v>41729</v>
      </c>
      <c r="BG6" s="3" t="s">
        <v>50</v>
      </c>
      <c r="BH6" s="8">
        <v>41912</v>
      </c>
      <c r="BJ6" s="3" t="s">
        <v>50</v>
      </c>
      <c r="BK6" s="8">
        <v>42094</v>
      </c>
      <c r="BM6" s="3" t="s">
        <v>50</v>
      </c>
      <c r="BN6" s="8">
        <v>42277</v>
      </c>
      <c r="BP6" s="3" t="s">
        <v>50</v>
      </c>
      <c r="BQ6" s="8">
        <v>42460</v>
      </c>
      <c r="BS6" s="3" t="s">
        <v>50</v>
      </c>
      <c r="BT6" s="8">
        <v>42643</v>
      </c>
    </row>
    <row r="7" spans="1:51" ht="12.75">
      <c r="A7" s="1" t="s">
        <v>12</v>
      </c>
      <c r="B7" s="1"/>
      <c r="C7" s="5">
        <v>0</v>
      </c>
      <c r="E7" s="5"/>
      <c r="F7" s="5">
        <f>C7</f>
        <v>0</v>
      </c>
      <c r="H7" s="10"/>
      <c r="I7" s="5">
        <v>0</v>
      </c>
      <c r="L7" s="5">
        <v>0</v>
      </c>
      <c r="O7" s="5">
        <v>0</v>
      </c>
      <c r="R7" s="5">
        <v>0</v>
      </c>
      <c r="U7" s="5">
        <v>0</v>
      </c>
      <c r="X7" s="5">
        <v>0</v>
      </c>
      <c r="AA7" s="5">
        <v>0</v>
      </c>
      <c r="AD7" s="5">
        <v>0</v>
      </c>
      <c r="AG7" s="5">
        <v>0</v>
      </c>
      <c r="AJ7" s="5">
        <v>0</v>
      </c>
      <c r="AK7" s="5"/>
      <c r="AM7" s="5">
        <v>0</v>
      </c>
      <c r="AP7" s="5">
        <v>0</v>
      </c>
      <c r="AS7" s="5">
        <v>0</v>
      </c>
      <c r="AV7" s="5">
        <v>0</v>
      </c>
      <c r="AY7" s="5">
        <v>0</v>
      </c>
    </row>
    <row r="8" spans="3:9" ht="12.75">
      <c r="C8" s="5"/>
      <c r="E8" s="5"/>
      <c r="H8" s="10"/>
      <c r="I8" s="10"/>
    </row>
    <row r="9" spans="1:9" ht="12.75">
      <c r="A9" s="1" t="s">
        <v>13</v>
      </c>
      <c r="B9" s="1"/>
      <c r="C9" s="4"/>
      <c r="E9" s="5"/>
      <c r="H9" s="10"/>
      <c r="I9" s="10"/>
    </row>
    <row r="10" spans="1:72" ht="12.75">
      <c r="A10" t="s">
        <v>14</v>
      </c>
      <c r="C10" s="11">
        <v>4291773.25</v>
      </c>
      <c r="E10" s="5"/>
      <c r="F10" s="5">
        <f>SUM(C10:E10)</f>
        <v>4291773.25</v>
      </c>
      <c r="H10" s="10"/>
      <c r="I10" s="5">
        <f>F10+H10</f>
        <v>4291773.25</v>
      </c>
      <c r="L10" s="5">
        <f>SUM(I10:K10)</f>
        <v>4291773.25</v>
      </c>
      <c r="O10" s="5">
        <f>SUM(L10:N10)</f>
        <v>4291773.25</v>
      </c>
      <c r="R10" s="5">
        <f>SUM(O10:Q10)</f>
        <v>4291773.25</v>
      </c>
      <c r="U10" s="5">
        <f>SUM(R10:T10)</f>
        <v>4291773.25</v>
      </c>
      <c r="X10" s="5">
        <f>SUM(U10:W10)</f>
        <v>4291773.25</v>
      </c>
      <c r="AA10" s="5">
        <f>SUM(X10:Z10)</f>
        <v>4291773.25</v>
      </c>
      <c r="AD10" s="5">
        <f>SUM(AA10:AC10)</f>
        <v>4291773.25</v>
      </c>
      <c r="AG10" s="5">
        <f>SUM(AD10:AF10)</f>
        <v>4291773.25</v>
      </c>
      <c r="AJ10" s="5">
        <f>SUM(AG10:AI10)</f>
        <v>4291773.25</v>
      </c>
      <c r="AK10" s="5"/>
      <c r="AM10" s="5">
        <f>SUM(AJ10:AL10)</f>
        <v>4291773.25</v>
      </c>
      <c r="AP10" s="5">
        <f>SUM(AM10:AO10)</f>
        <v>4291773.25</v>
      </c>
      <c r="AS10" s="5">
        <f>SUM(AP10:AR10)</f>
        <v>4291773.25</v>
      </c>
      <c r="AV10" s="5">
        <f>SUM(AS10:AU10)</f>
        <v>4291773.25</v>
      </c>
      <c r="AY10" s="5">
        <f>SUM(AV10:AX10)</f>
        <v>4291773.25</v>
      </c>
      <c r="BB10" s="5">
        <f>AY10+BA10</f>
        <v>4291773.25</v>
      </c>
      <c r="BE10" s="5">
        <f>BB10+BD10</f>
        <v>4291773.25</v>
      </c>
      <c r="BH10" s="5">
        <f>BE10+BG10</f>
        <v>4291773.25</v>
      </c>
      <c r="BK10" s="5">
        <f>BH10+BJ10</f>
        <v>4291773.25</v>
      </c>
      <c r="BN10" s="5">
        <f>SUM(BK10:BM10)</f>
        <v>4291773.25</v>
      </c>
      <c r="BQ10" s="5">
        <f>SUM(BN10:BP10)</f>
        <v>4291773.25</v>
      </c>
      <c r="BT10" s="5">
        <f>SUM(BQ10:BS10)</f>
        <v>4291773.25</v>
      </c>
    </row>
    <row r="11" spans="1:72" ht="12.75">
      <c r="A11" s="12" t="s">
        <v>15</v>
      </c>
      <c r="C11" s="11"/>
      <c r="E11" s="5">
        <v>357614.6</v>
      </c>
      <c r="F11" s="5">
        <f>SUM(C11:E11)</f>
        <v>357614.6</v>
      </c>
      <c r="H11" s="10"/>
      <c r="I11" s="5">
        <f>F11+H11</f>
        <v>357614.6</v>
      </c>
      <c r="L11" s="5">
        <f>SUM(I11:K11)</f>
        <v>357614.6</v>
      </c>
      <c r="O11" s="5">
        <f>SUM(L11:N11)</f>
        <v>357614.6</v>
      </c>
      <c r="R11" s="5">
        <f>SUM(O11:Q11)</f>
        <v>357614.6</v>
      </c>
      <c r="U11" s="5">
        <f>SUM(R11:T11)</f>
        <v>357614.6</v>
      </c>
      <c r="X11" s="5">
        <f>SUM(U11:W11)</f>
        <v>357614.6</v>
      </c>
      <c r="AA11" s="5">
        <f>SUM(X11:Z11)</f>
        <v>357614.6</v>
      </c>
      <c r="AD11" s="5">
        <f>SUM(AA11:AC11)</f>
        <v>357614.6</v>
      </c>
      <c r="AG11" s="5">
        <f>SUM(AD11:AF11)</f>
        <v>357614.6</v>
      </c>
      <c r="AJ11" s="5">
        <f>SUM(AG11:AI11)</f>
        <v>357614.6</v>
      </c>
      <c r="AK11" s="5"/>
      <c r="AM11" s="5">
        <f>SUM(AJ11:AL11)</f>
        <v>357614.6</v>
      </c>
      <c r="AP11" s="5">
        <f>SUM(AM11:AO11)</f>
        <v>357614.6</v>
      </c>
      <c r="AS11" s="5">
        <f>SUM(AP11:AR11)</f>
        <v>357614.6</v>
      </c>
      <c r="AV11" s="5">
        <f>SUM(AS11:AU11)</f>
        <v>357614.6</v>
      </c>
      <c r="AY11" s="5">
        <f>SUM(AV11:AX11)</f>
        <v>357614.6</v>
      </c>
      <c r="BB11" s="5">
        <f aca="true" t="shared" si="0" ref="BB11:BB27">AY11+BA11</f>
        <v>357614.6</v>
      </c>
      <c r="BE11" s="5">
        <f aca="true" t="shared" si="1" ref="BE11:BE27">BB11+BD11</f>
        <v>357614.6</v>
      </c>
      <c r="BH11" s="5">
        <f aca="true" t="shared" si="2" ref="BH11:BH27">BE11+BG11</f>
        <v>357614.6</v>
      </c>
      <c r="BK11" s="5">
        <f aca="true" t="shared" si="3" ref="BK11:BK27">BH11+BJ11</f>
        <v>357614.6</v>
      </c>
      <c r="BN11" s="5">
        <f aca="true" t="shared" si="4" ref="BN11:BN32">SUM(BK11:BM11)</f>
        <v>357614.6</v>
      </c>
      <c r="BQ11" s="5">
        <f aca="true" t="shared" si="5" ref="BQ11:BQ33">SUM(BN11:BP11)</f>
        <v>357614.6</v>
      </c>
      <c r="BT11" s="5">
        <f aca="true" t="shared" si="6" ref="BT11:BT34">SUM(BQ11:BS11)</f>
        <v>357614.6</v>
      </c>
    </row>
    <row r="12" spans="1:72" ht="12.75">
      <c r="A12" s="12" t="s">
        <v>16</v>
      </c>
      <c r="C12" s="11"/>
      <c r="E12" s="5">
        <v>-1212815.31</v>
      </c>
      <c r="F12" s="5">
        <f>SUM(C12:E12)</f>
        <v>-1212815.31</v>
      </c>
      <c r="H12" s="10"/>
      <c r="I12" s="5">
        <f>F12+H12</f>
        <v>-1212815.31</v>
      </c>
      <c r="L12" s="5">
        <f>SUM(I12:K12)</f>
        <v>-1212815.31</v>
      </c>
      <c r="O12" s="5">
        <f>SUM(L12:N12)</f>
        <v>-1212815.31</v>
      </c>
      <c r="R12" s="5">
        <f>SUM(O12:Q12)</f>
        <v>-1212815.31</v>
      </c>
      <c r="U12" s="5">
        <f>SUM(R12:T12)</f>
        <v>-1212815.31</v>
      </c>
      <c r="X12" s="5">
        <f>SUM(U12:W12)</f>
        <v>-1212815.31</v>
      </c>
      <c r="AA12" s="5">
        <f>SUM(X12:Z12)</f>
        <v>-1212815.31</v>
      </c>
      <c r="AD12" s="5">
        <f>SUM(AA12:AC12)</f>
        <v>-1212815.31</v>
      </c>
      <c r="AG12" s="5">
        <f>SUM(AD12:AF12)</f>
        <v>-1212815.31</v>
      </c>
      <c r="AJ12" s="5">
        <f>SUM(AG12:AI12)</f>
        <v>-1212815.31</v>
      </c>
      <c r="AK12" s="5"/>
      <c r="AM12" s="5">
        <f>SUM(AJ12:AL12)</f>
        <v>-1212815.31</v>
      </c>
      <c r="AP12" s="5">
        <f>SUM(AM12:AO12)</f>
        <v>-1212815.31</v>
      </c>
      <c r="AS12" s="5">
        <f>SUM(AP12:AR12)</f>
        <v>-1212815.31</v>
      </c>
      <c r="AV12" s="5">
        <f>SUM(AS12:AU12)</f>
        <v>-1212815.31</v>
      </c>
      <c r="AY12" s="5">
        <f>SUM(AV12:AX12)</f>
        <v>-1212815.31</v>
      </c>
      <c r="BB12" s="5">
        <f t="shared" si="0"/>
        <v>-1212815.31</v>
      </c>
      <c r="BE12" s="5">
        <f t="shared" si="1"/>
        <v>-1212815.31</v>
      </c>
      <c r="BH12" s="5">
        <f t="shared" si="2"/>
        <v>-1212815.31</v>
      </c>
      <c r="BK12" s="5">
        <f t="shared" si="3"/>
        <v>-1212815.31</v>
      </c>
      <c r="BN12" s="5">
        <f t="shared" si="4"/>
        <v>-1212815.31</v>
      </c>
      <c r="BQ12" s="5">
        <f t="shared" si="5"/>
        <v>-1212815.31</v>
      </c>
      <c r="BT12" s="5">
        <f t="shared" si="6"/>
        <v>-1212815.31</v>
      </c>
    </row>
    <row r="13" spans="1:72" ht="12.75">
      <c r="A13" s="12" t="s">
        <v>17</v>
      </c>
      <c r="C13" s="11"/>
      <c r="E13" s="5"/>
      <c r="H13" s="5">
        <v>0</v>
      </c>
      <c r="I13" s="5">
        <f>F13+H13</f>
        <v>0</v>
      </c>
      <c r="L13" s="5">
        <f>I13+K13</f>
        <v>0</v>
      </c>
      <c r="O13" s="5">
        <f>L13+N13</f>
        <v>0</v>
      </c>
      <c r="R13" s="5">
        <f>O13+Q13</f>
        <v>0</v>
      </c>
      <c r="U13" s="5">
        <f>R13+T13</f>
        <v>0</v>
      </c>
      <c r="X13" s="5">
        <f>U13+W13</f>
        <v>0</v>
      </c>
      <c r="AA13" s="5">
        <f>X13+Z13</f>
        <v>0</v>
      </c>
      <c r="AD13" s="5">
        <f>AA13+AC13</f>
        <v>0</v>
      </c>
      <c r="AG13" s="5">
        <f>AD13+AF13</f>
        <v>0</v>
      </c>
      <c r="AJ13" s="5">
        <f>AG13+AI13</f>
        <v>0</v>
      </c>
      <c r="AK13" s="5"/>
      <c r="AM13" s="5">
        <f>AJ13+AL13</f>
        <v>0</v>
      </c>
      <c r="AP13" s="5">
        <f>AM13+AO13</f>
        <v>0</v>
      </c>
      <c r="AS13" s="5">
        <f>AP13+AR13</f>
        <v>0</v>
      </c>
      <c r="AV13" s="5">
        <f>AS13+AU13</f>
        <v>0</v>
      </c>
      <c r="AY13" s="5">
        <f>AV13+AX13</f>
        <v>0</v>
      </c>
      <c r="BB13" s="5">
        <f t="shared" si="0"/>
        <v>0</v>
      </c>
      <c r="BE13" s="5">
        <f t="shared" si="1"/>
        <v>0</v>
      </c>
      <c r="BH13" s="5">
        <f t="shared" si="2"/>
        <v>0</v>
      </c>
      <c r="BK13" s="5">
        <f t="shared" si="3"/>
        <v>0</v>
      </c>
      <c r="BN13" s="5">
        <f t="shared" si="4"/>
        <v>0</v>
      </c>
      <c r="BQ13" s="5">
        <f t="shared" si="5"/>
        <v>0</v>
      </c>
      <c r="BT13" s="5">
        <f t="shared" si="6"/>
        <v>0</v>
      </c>
    </row>
    <row r="14" spans="1:72" ht="12.75">
      <c r="A14" s="12" t="s">
        <v>18</v>
      </c>
      <c r="C14" s="11"/>
      <c r="E14" s="5"/>
      <c r="H14" s="5"/>
      <c r="I14" s="5"/>
      <c r="K14" s="5">
        <v>0</v>
      </c>
      <c r="L14" s="5">
        <f>I14+K14</f>
        <v>0</v>
      </c>
      <c r="O14" s="5">
        <f>L14+N14</f>
        <v>0</v>
      </c>
      <c r="R14" s="5">
        <f>O14+Q14</f>
        <v>0</v>
      </c>
      <c r="U14" s="5">
        <f>R14+T14</f>
        <v>0</v>
      </c>
      <c r="X14" s="5">
        <f>U14+W14</f>
        <v>0</v>
      </c>
      <c r="AA14" s="5">
        <f>X14+Z14</f>
        <v>0</v>
      </c>
      <c r="AD14" s="5">
        <f>AA14+AC14</f>
        <v>0</v>
      </c>
      <c r="AG14" s="5">
        <f>AD14+AF14</f>
        <v>0</v>
      </c>
      <c r="AJ14" s="5">
        <f>AG14+AI14</f>
        <v>0</v>
      </c>
      <c r="AK14" s="5"/>
      <c r="AM14" s="5">
        <f>AJ14+AL14</f>
        <v>0</v>
      </c>
      <c r="AP14" s="5">
        <f>AM14+AO14</f>
        <v>0</v>
      </c>
      <c r="AS14" s="5">
        <f>AP14+AR14</f>
        <v>0</v>
      </c>
      <c r="AV14" s="5">
        <f>AS14+AU14</f>
        <v>0</v>
      </c>
      <c r="AY14" s="5">
        <f>AV14+AX14</f>
        <v>0</v>
      </c>
      <c r="BB14" s="5">
        <f t="shared" si="0"/>
        <v>0</v>
      </c>
      <c r="BE14" s="5">
        <f t="shared" si="1"/>
        <v>0</v>
      </c>
      <c r="BH14" s="5">
        <f t="shared" si="2"/>
        <v>0</v>
      </c>
      <c r="BK14" s="5">
        <f t="shared" si="3"/>
        <v>0</v>
      </c>
      <c r="BN14" s="5">
        <f t="shared" si="4"/>
        <v>0</v>
      </c>
      <c r="BQ14" s="5">
        <f t="shared" si="5"/>
        <v>0</v>
      </c>
      <c r="BT14" s="5">
        <f t="shared" si="6"/>
        <v>0</v>
      </c>
    </row>
    <row r="15" spans="1:72" ht="12.75">
      <c r="A15" s="12" t="s">
        <v>19</v>
      </c>
      <c r="C15" s="11"/>
      <c r="E15" s="5"/>
      <c r="H15" s="5"/>
      <c r="I15" s="5"/>
      <c r="K15" s="5"/>
      <c r="L15" s="5"/>
      <c r="N15" s="5">
        <v>0</v>
      </c>
      <c r="O15" s="5">
        <f>L15+N15</f>
        <v>0</v>
      </c>
      <c r="R15" s="5">
        <f>O15+Q15</f>
        <v>0</v>
      </c>
      <c r="U15" s="5">
        <f>R15+T15</f>
        <v>0</v>
      </c>
      <c r="X15" s="5">
        <f>U15+W15</f>
        <v>0</v>
      </c>
      <c r="AA15" s="5">
        <f>X15+Z15</f>
        <v>0</v>
      </c>
      <c r="AD15" s="5">
        <f>AA15+AC15</f>
        <v>0</v>
      </c>
      <c r="AG15" s="5">
        <f>AD15+AF15</f>
        <v>0</v>
      </c>
      <c r="AJ15" s="5">
        <f>AG15+AI15</f>
        <v>0</v>
      </c>
      <c r="AK15" s="5"/>
      <c r="AM15" s="5">
        <f>AJ15+AL15</f>
        <v>0</v>
      </c>
      <c r="AP15" s="5">
        <f>AM15+AO15</f>
        <v>0</v>
      </c>
      <c r="AS15" s="5">
        <f>AP15+AR15</f>
        <v>0</v>
      </c>
      <c r="AV15" s="5">
        <f>AS15+AU15</f>
        <v>0</v>
      </c>
      <c r="AY15" s="5">
        <f>AV15+AX15</f>
        <v>0</v>
      </c>
      <c r="BB15" s="5">
        <f t="shared" si="0"/>
        <v>0</v>
      </c>
      <c r="BE15" s="5">
        <f t="shared" si="1"/>
        <v>0</v>
      </c>
      <c r="BH15" s="5">
        <f t="shared" si="2"/>
        <v>0</v>
      </c>
      <c r="BK15" s="5">
        <f t="shared" si="3"/>
        <v>0</v>
      </c>
      <c r="BN15" s="5">
        <f t="shared" si="4"/>
        <v>0</v>
      </c>
      <c r="BQ15" s="5">
        <f t="shared" si="5"/>
        <v>0</v>
      </c>
      <c r="BT15" s="5">
        <f t="shared" si="6"/>
        <v>0</v>
      </c>
    </row>
    <row r="16" spans="1:72" ht="12.75">
      <c r="A16" s="12" t="s">
        <v>34</v>
      </c>
      <c r="C16" s="11"/>
      <c r="E16" s="5"/>
      <c r="H16" s="5"/>
      <c r="I16" s="5"/>
      <c r="K16" s="5"/>
      <c r="L16" s="5"/>
      <c r="N16" s="5"/>
      <c r="O16" s="5"/>
      <c r="Q16" s="5">
        <v>0</v>
      </c>
      <c r="R16" s="5">
        <f>O16+Q16</f>
        <v>0</v>
      </c>
      <c r="T16" s="5"/>
      <c r="U16" s="5">
        <f>R16+T16</f>
        <v>0</v>
      </c>
      <c r="X16" s="5">
        <f>U16+W16</f>
        <v>0</v>
      </c>
      <c r="AA16" s="5">
        <f>X16+Z16</f>
        <v>0</v>
      </c>
      <c r="AD16" s="5">
        <f>AA16+AC16</f>
        <v>0</v>
      </c>
      <c r="AG16" s="5">
        <f>AD16+AF16</f>
        <v>0</v>
      </c>
      <c r="AJ16" s="5">
        <f>AG16+AI16</f>
        <v>0</v>
      </c>
      <c r="AK16" s="5"/>
      <c r="AM16" s="5">
        <f>AJ16+AL16</f>
        <v>0</v>
      </c>
      <c r="AP16" s="5">
        <f>AM16+AO16</f>
        <v>0</v>
      </c>
      <c r="AS16" s="5">
        <f>AP16+AR16</f>
        <v>0</v>
      </c>
      <c r="AV16" s="5">
        <f>AS16+AU16</f>
        <v>0</v>
      </c>
      <c r="AY16" s="5">
        <f>AV16+AX16</f>
        <v>0</v>
      </c>
      <c r="BB16" s="5">
        <f t="shared" si="0"/>
        <v>0</v>
      </c>
      <c r="BE16" s="5">
        <f t="shared" si="1"/>
        <v>0</v>
      </c>
      <c r="BH16" s="5">
        <f t="shared" si="2"/>
        <v>0</v>
      </c>
      <c r="BK16" s="5">
        <f t="shared" si="3"/>
        <v>0</v>
      </c>
      <c r="BN16" s="5">
        <f t="shared" si="4"/>
        <v>0</v>
      </c>
      <c r="BQ16" s="5">
        <f t="shared" si="5"/>
        <v>0</v>
      </c>
      <c r="BT16" s="5">
        <f t="shared" si="6"/>
        <v>0</v>
      </c>
    </row>
    <row r="17" spans="1:72" ht="12.75">
      <c r="A17" s="12" t="s">
        <v>37</v>
      </c>
      <c r="C17" s="11"/>
      <c r="E17" s="5"/>
      <c r="H17" s="5"/>
      <c r="I17" s="5"/>
      <c r="K17" s="5"/>
      <c r="L17" s="5"/>
      <c r="N17" s="5"/>
      <c r="O17" s="5"/>
      <c r="Q17" s="5"/>
      <c r="R17" s="5"/>
      <c r="T17" s="5">
        <v>0</v>
      </c>
      <c r="U17" s="5">
        <v>0</v>
      </c>
      <c r="X17" s="5">
        <v>0</v>
      </c>
      <c r="AA17" s="5">
        <v>0</v>
      </c>
      <c r="AD17" s="5">
        <v>0</v>
      </c>
      <c r="AG17" s="5">
        <v>0</v>
      </c>
      <c r="AJ17" s="5">
        <v>0</v>
      </c>
      <c r="AK17" s="5"/>
      <c r="AM17" s="5">
        <v>0</v>
      </c>
      <c r="AP17" s="5">
        <v>0</v>
      </c>
      <c r="AS17" s="5">
        <v>0</v>
      </c>
      <c r="AV17" s="5">
        <v>0</v>
      </c>
      <c r="AY17" s="5">
        <v>0</v>
      </c>
      <c r="BB17" s="5">
        <f t="shared" si="0"/>
        <v>0</v>
      </c>
      <c r="BE17" s="5">
        <f t="shared" si="1"/>
        <v>0</v>
      </c>
      <c r="BH17" s="5">
        <f t="shared" si="2"/>
        <v>0</v>
      </c>
      <c r="BK17" s="5">
        <f t="shared" si="3"/>
        <v>0</v>
      </c>
      <c r="BN17" s="5">
        <f t="shared" si="4"/>
        <v>0</v>
      </c>
      <c r="BQ17" s="5">
        <f t="shared" si="5"/>
        <v>0</v>
      </c>
      <c r="BT17" s="5">
        <f t="shared" si="6"/>
        <v>0</v>
      </c>
    </row>
    <row r="18" spans="1:72" ht="12.75">
      <c r="A18" s="12" t="s">
        <v>40</v>
      </c>
      <c r="C18" s="11"/>
      <c r="E18" s="5"/>
      <c r="H18" s="5"/>
      <c r="I18" s="5"/>
      <c r="K18" s="5"/>
      <c r="L18" s="5"/>
      <c r="N18" s="5"/>
      <c r="O18" s="5"/>
      <c r="Q18" s="5"/>
      <c r="R18" s="5"/>
      <c r="T18" s="5"/>
      <c r="U18" s="5"/>
      <c r="W18" s="5">
        <v>1326</v>
      </c>
      <c r="X18" s="5">
        <v>1326</v>
      </c>
      <c r="AA18" s="5">
        <v>1326</v>
      </c>
      <c r="AD18" s="5">
        <v>1326</v>
      </c>
      <c r="AG18" s="5">
        <v>1326</v>
      </c>
      <c r="AJ18" s="5">
        <v>1326</v>
      </c>
      <c r="AK18" s="5"/>
      <c r="AM18" s="5">
        <v>1326</v>
      </c>
      <c r="AP18" s="5">
        <v>1326</v>
      </c>
      <c r="AS18" s="5">
        <v>1326</v>
      </c>
      <c r="AV18" s="5">
        <v>1326</v>
      </c>
      <c r="AY18" s="5">
        <v>1326</v>
      </c>
      <c r="BB18" s="5">
        <f t="shared" si="0"/>
        <v>1326</v>
      </c>
      <c r="BE18" s="5">
        <f t="shared" si="1"/>
        <v>1326</v>
      </c>
      <c r="BH18" s="5">
        <f t="shared" si="2"/>
        <v>1326</v>
      </c>
      <c r="BK18" s="5">
        <f t="shared" si="3"/>
        <v>1326</v>
      </c>
      <c r="BN18" s="5">
        <f t="shared" si="4"/>
        <v>1326</v>
      </c>
      <c r="BQ18" s="5">
        <f t="shared" si="5"/>
        <v>1326</v>
      </c>
      <c r="BT18" s="5">
        <f t="shared" si="6"/>
        <v>1326</v>
      </c>
    </row>
    <row r="19" spans="1:72" ht="12.75">
      <c r="A19" s="12" t="s">
        <v>43</v>
      </c>
      <c r="C19" s="11"/>
      <c r="E19" s="5"/>
      <c r="H19" s="5"/>
      <c r="I19" s="5"/>
      <c r="K19" s="5"/>
      <c r="L19" s="5"/>
      <c r="N19" s="5"/>
      <c r="O19" s="5"/>
      <c r="Q19" s="5"/>
      <c r="R19" s="5"/>
      <c r="T19" s="5"/>
      <c r="U19" s="5"/>
      <c r="W19" s="5"/>
      <c r="X19" s="5"/>
      <c r="Z19" s="5">
        <v>468</v>
      </c>
      <c r="AA19" s="5">
        <v>468</v>
      </c>
      <c r="AD19" s="5">
        <v>468</v>
      </c>
      <c r="AG19" s="5">
        <v>468</v>
      </c>
      <c r="AJ19" s="5">
        <v>468</v>
      </c>
      <c r="AK19" s="5"/>
      <c r="AM19" s="5">
        <v>468</v>
      </c>
      <c r="AP19" s="5">
        <v>468</v>
      </c>
      <c r="AS19" s="5">
        <v>468</v>
      </c>
      <c r="AV19" s="5">
        <v>468</v>
      </c>
      <c r="AY19" s="5">
        <v>468</v>
      </c>
      <c r="BB19" s="5">
        <f t="shared" si="0"/>
        <v>468</v>
      </c>
      <c r="BE19" s="5">
        <f t="shared" si="1"/>
        <v>468</v>
      </c>
      <c r="BH19" s="5">
        <f t="shared" si="2"/>
        <v>468</v>
      </c>
      <c r="BK19" s="5">
        <f t="shared" si="3"/>
        <v>468</v>
      </c>
      <c r="BN19" s="5">
        <f t="shared" si="4"/>
        <v>468</v>
      </c>
      <c r="BQ19" s="5">
        <f t="shared" si="5"/>
        <v>468</v>
      </c>
      <c r="BT19" s="5">
        <f t="shared" si="6"/>
        <v>468</v>
      </c>
    </row>
    <row r="20" spans="1:72" ht="12.75">
      <c r="A20" s="12" t="s">
        <v>46</v>
      </c>
      <c r="C20" s="11"/>
      <c r="E20" s="5"/>
      <c r="H20" s="5"/>
      <c r="I20" s="5"/>
      <c r="K20" s="5"/>
      <c r="L20" s="5"/>
      <c r="N20" s="5"/>
      <c r="O20" s="5"/>
      <c r="Q20" s="5"/>
      <c r="R20" s="5"/>
      <c r="T20" s="5"/>
      <c r="U20" s="5"/>
      <c r="W20" s="5"/>
      <c r="X20" s="5"/>
      <c r="Z20" s="5"/>
      <c r="AA20" s="5"/>
      <c r="AC20" s="5">
        <v>1390.41</v>
      </c>
      <c r="AD20" s="5">
        <v>1390.41</v>
      </c>
      <c r="AG20" s="5">
        <v>1390.41</v>
      </c>
      <c r="AJ20" s="5">
        <v>1390.41</v>
      </c>
      <c r="AK20" s="5"/>
      <c r="AM20" s="5">
        <v>1390.41</v>
      </c>
      <c r="AP20" s="5">
        <v>1390.41</v>
      </c>
      <c r="AS20" s="5">
        <v>1390.41</v>
      </c>
      <c r="AV20" s="5">
        <v>1390.41</v>
      </c>
      <c r="AY20" s="5">
        <v>1390.41</v>
      </c>
      <c r="BB20" s="5">
        <f t="shared" si="0"/>
        <v>1390.41</v>
      </c>
      <c r="BE20" s="5">
        <f t="shared" si="1"/>
        <v>1390.41</v>
      </c>
      <c r="BH20" s="5">
        <f t="shared" si="2"/>
        <v>1390.41</v>
      </c>
      <c r="BK20" s="5">
        <f t="shared" si="3"/>
        <v>1390.41</v>
      </c>
      <c r="BN20" s="5">
        <f t="shared" si="4"/>
        <v>1390.41</v>
      </c>
      <c r="BQ20" s="5">
        <f t="shared" si="5"/>
        <v>1390.41</v>
      </c>
      <c r="BT20" s="5">
        <f t="shared" si="6"/>
        <v>1390.41</v>
      </c>
    </row>
    <row r="21" spans="1:72" ht="12.75">
      <c r="A21" s="12" t="s">
        <v>51</v>
      </c>
      <c r="C21" s="11"/>
      <c r="E21" s="5"/>
      <c r="H21" s="5"/>
      <c r="I21" s="5"/>
      <c r="K21" s="5"/>
      <c r="L21" s="5"/>
      <c r="N21" s="5"/>
      <c r="O21" s="5"/>
      <c r="Q21" s="5"/>
      <c r="R21" s="5"/>
      <c r="T21" s="5"/>
      <c r="U21" s="5"/>
      <c r="W21" s="5"/>
      <c r="X21" s="5"/>
      <c r="Z21" s="5"/>
      <c r="AA21" s="5"/>
      <c r="AC21" s="5"/>
      <c r="AD21" s="5"/>
      <c r="AF21" s="5">
        <v>1015.5</v>
      </c>
      <c r="AG21" s="5">
        <v>1015.5</v>
      </c>
      <c r="AJ21" s="5">
        <v>1015.5</v>
      </c>
      <c r="AK21" s="5"/>
      <c r="AM21" s="5">
        <v>1015.5</v>
      </c>
      <c r="AP21" s="5">
        <v>1015.5</v>
      </c>
      <c r="AS21" s="5">
        <v>1015.5</v>
      </c>
      <c r="AV21" s="5">
        <v>1015.5</v>
      </c>
      <c r="AY21" s="5">
        <v>1015.5</v>
      </c>
      <c r="BB21" s="5">
        <f t="shared" si="0"/>
        <v>1015.5</v>
      </c>
      <c r="BE21" s="5">
        <f t="shared" si="1"/>
        <v>1015.5</v>
      </c>
      <c r="BH21" s="5">
        <f t="shared" si="2"/>
        <v>1015.5</v>
      </c>
      <c r="BK21" s="5">
        <f t="shared" si="3"/>
        <v>1015.5</v>
      </c>
      <c r="BN21" s="5">
        <f t="shared" si="4"/>
        <v>1015.5</v>
      </c>
      <c r="BQ21" s="5">
        <f t="shared" si="5"/>
        <v>1015.5</v>
      </c>
      <c r="BT21" s="5">
        <f t="shared" si="6"/>
        <v>1015.5</v>
      </c>
    </row>
    <row r="22" spans="1:72" ht="12.75">
      <c r="A22" s="12" t="s">
        <v>55</v>
      </c>
      <c r="C22" s="11"/>
      <c r="E22" s="5"/>
      <c r="H22" s="5"/>
      <c r="I22" s="5"/>
      <c r="K22" s="5"/>
      <c r="L22" s="5"/>
      <c r="N22" s="5"/>
      <c r="O22" s="5"/>
      <c r="Q22" s="5"/>
      <c r="R22" s="5"/>
      <c r="T22" s="5"/>
      <c r="U22" s="5"/>
      <c r="W22" s="5"/>
      <c r="X22" s="5"/>
      <c r="Z22" s="5"/>
      <c r="AA22" s="5"/>
      <c r="AC22" s="5"/>
      <c r="AD22" s="5"/>
      <c r="AF22" s="5"/>
      <c r="AG22" s="5"/>
      <c r="AI22" s="5">
        <v>21855.6</v>
      </c>
      <c r="AJ22" s="5">
        <f>AG22+AI22</f>
        <v>21855.6</v>
      </c>
      <c r="AK22" s="5"/>
      <c r="AM22" s="5">
        <f>AJ22+AL22</f>
        <v>21855.6</v>
      </c>
      <c r="AP22" s="5">
        <f>AM22+AO22</f>
        <v>21855.6</v>
      </c>
      <c r="AS22" s="5">
        <f>AP22+AR22</f>
        <v>21855.6</v>
      </c>
      <c r="AV22" s="5">
        <f>AS22+AU22</f>
        <v>21855.6</v>
      </c>
      <c r="AY22" s="5">
        <f aca="true" t="shared" si="7" ref="AY22:AY27">AV22+AX22</f>
        <v>21855.6</v>
      </c>
      <c r="BB22" s="5">
        <f t="shared" si="0"/>
        <v>21855.6</v>
      </c>
      <c r="BE22" s="5">
        <f t="shared" si="1"/>
        <v>21855.6</v>
      </c>
      <c r="BH22" s="5">
        <f t="shared" si="2"/>
        <v>21855.6</v>
      </c>
      <c r="BK22" s="5">
        <f t="shared" si="3"/>
        <v>21855.6</v>
      </c>
      <c r="BN22" s="5">
        <f t="shared" si="4"/>
        <v>21855.6</v>
      </c>
      <c r="BQ22" s="5">
        <f t="shared" si="5"/>
        <v>21855.6</v>
      </c>
      <c r="BT22" s="5">
        <f t="shared" si="6"/>
        <v>21855.6</v>
      </c>
    </row>
    <row r="23" spans="1:72" ht="12.75">
      <c r="A23" s="12" t="s">
        <v>58</v>
      </c>
      <c r="C23" s="11"/>
      <c r="E23" s="5"/>
      <c r="H23" s="5"/>
      <c r="I23" s="5"/>
      <c r="K23" s="5"/>
      <c r="L23" s="5"/>
      <c r="N23" s="5"/>
      <c r="O23" s="5"/>
      <c r="Q23" s="5"/>
      <c r="R23" s="5"/>
      <c r="T23" s="5"/>
      <c r="U23" s="5"/>
      <c r="W23" s="5"/>
      <c r="X23" s="5"/>
      <c r="Z23" s="5"/>
      <c r="AA23" s="5"/>
      <c r="AC23" s="5"/>
      <c r="AD23" s="5"/>
      <c r="AF23" s="5"/>
      <c r="AG23" s="5"/>
      <c r="AK23" s="5"/>
      <c r="AL23" s="5">
        <v>151286.69</v>
      </c>
      <c r="AM23" s="5">
        <f>AG23+AL23</f>
        <v>151286.69</v>
      </c>
      <c r="AP23" s="5">
        <f>AM23+AO23</f>
        <v>151286.69</v>
      </c>
      <c r="AS23" s="5">
        <f>AP23+AR23</f>
        <v>151286.69</v>
      </c>
      <c r="AV23" s="5">
        <f>AS23+AU23</f>
        <v>151286.69</v>
      </c>
      <c r="AY23" s="5">
        <f t="shared" si="7"/>
        <v>151286.69</v>
      </c>
      <c r="BB23" s="5">
        <f t="shared" si="0"/>
        <v>151286.69</v>
      </c>
      <c r="BE23" s="5">
        <f t="shared" si="1"/>
        <v>151286.69</v>
      </c>
      <c r="BH23" s="5">
        <f t="shared" si="2"/>
        <v>151286.69</v>
      </c>
      <c r="BK23" s="5">
        <f t="shared" si="3"/>
        <v>151286.69</v>
      </c>
      <c r="BN23" s="5">
        <f t="shared" si="4"/>
        <v>151286.69</v>
      </c>
      <c r="BQ23" s="5">
        <f t="shared" si="5"/>
        <v>151286.69</v>
      </c>
      <c r="BT23" s="5">
        <f t="shared" si="6"/>
        <v>151286.69</v>
      </c>
    </row>
    <row r="24" spans="1:72" ht="12.75">
      <c r="A24" s="12" t="s">
        <v>61</v>
      </c>
      <c r="C24" s="11"/>
      <c r="E24" s="5"/>
      <c r="H24" s="5"/>
      <c r="I24" s="5"/>
      <c r="K24" s="5"/>
      <c r="L24" s="5"/>
      <c r="N24" s="5"/>
      <c r="O24" s="5"/>
      <c r="Q24" s="5"/>
      <c r="R24" s="5"/>
      <c r="T24" s="5"/>
      <c r="U24" s="5"/>
      <c r="W24" s="5"/>
      <c r="X24" s="5"/>
      <c r="Z24" s="5"/>
      <c r="AA24" s="5"/>
      <c r="AC24" s="5"/>
      <c r="AD24" s="5"/>
      <c r="AF24" s="5"/>
      <c r="AG24" s="5"/>
      <c r="AK24" s="5"/>
      <c r="AL24" s="5"/>
      <c r="AM24" s="5"/>
      <c r="AO24" s="5">
        <v>37816.5</v>
      </c>
      <c r="AP24" s="5">
        <f>AJ24+AO24</f>
        <v>37816.5</v>
      </c>
      <c r="AS24" s="5">
        <f>AP24+AR24</f>
        <v>37816.5</v>
      </c>
      <c r="AV24" s="5">
        <f>AS24+AU24</f>
        <v>37816.5</v>
      </c>
      <c r="AY24" s="5">
        <f t="shared" si="7"/>
        <v>37816.5</v>
      </c>
      <c r="BB24" s="5">
        <f t="shared" si="0"/>
        <v>37816.5</v>
      </c>
      <c r="BE24" s="5">
        <f t="shared" si="1"/>
        <v>37816.5</v>
      </c>
      <c r="BH24" s="5">
        <f t="shared" si="2"/>
        <v>37816.5</v>
      </c>
      <c r="BK24" s="5">
        <f t="shared" si="3"/>
        <v>37816.5</v>
      </c>
      <c r="BN24" s="5">
        <f t="shared" si="4"/>
        <v>37816.5</v>
      </c>
      <c r="BQ24" s="5">
        <f t="shared" si="5"/>
        <v>37816.5</v>
      </c>
      <c r="BT24" s="5">
        <f t="shared" si="6"/>
        <v>37816.5</v>
      </c>
    </row>
    <row r="25" spans="1:72" ht="12.75">
      <c r="A25" s="12" t="s">
        <v>64</v>
      </c>
      <c r="C25" s="11"/>
      <c r="E25" s="5"/>
      <c r="H25" s="5"/>
      <c r="I25" s="5"/>
      <c r="K25" s="5"/>
      <c r="L25" s="5"/>
      <c r="N25" s="5"/>
      <c r="O25" s="5"/>
      <c r="Q25" s="5"/>
      <c r="R25" s="5"/>
      <c r="T25" s="5"/>
      <c r="U25" s="5"/>
      <c r="W25" s="5"/>
      <c r="X25" s="5"/>
      <c r="Z25" s="5"/>
      <c r="AA25" s="5"/>
      <c r="AC25" s="5"/>
      <c r="AD25" s="5"/>
      <c r="AF25" s="5"/>
      <c r="AG25" s="5"/>
      <c r="AK25" s="5"/>
      <c r="AL25" s="5"/>
      <c r="AM25" s="5"/>
      <c r="AO25" s="5"/>
      <c r="AP25" s="5"/>
      <c r="AR25" s="5">
        <v>0</v>
      </c>
      <c r="AS25" s="5">
        <f>AP25+AR25</f>
        <v>0</v>
      </c>
      <c r="AV25" s="5">
        <f>AS25+AU25</f>
        <v>0</v>
      </c>
      <c r="AY25" s="5">
        <f t="shared" si="7"/>
        <v>0</v>
      </c>
      <c r="BB25" s="5">
        <f t="shared" si="0"/>
        <v>0</v>
      </c>
      <c r="BE25" s="5">
        <f t="shared" si="1"/>
        <v>0</v>
      </c>
      <c r="BH25" s="5">
        <f t="shared" si="2"/>
        <v>0</v>
      </c>
      <c r="BK25" s="5">
        <f t="shared" si="3"/>
        <v>0</v>
      </c>
      <c r="BN25" s="5">
        <f t="shared" si="4"/>
        <v>0</v>
      </c>
      <c r="BQ25" s="5">
        <f t="shared" si="5"/>
        <v>0</v>
      </c>
      <c r="BT25" s="5">
        <f t="shared" si="6"/>
        <v>0</v>
      </c>
    </row>
    <row r="26" spans="1:72" ht="12.75">
      <c r="A26" s="12" t="s">
        <v>68</v>
      </c>
      <c r="C26" s="11"/>
      <c r="E26" s="5"/>
      <c r="H26" s="5"/>
      <c r="I26" s="5"/>
      <c r="K26" s="5"/>
      <c r="L26" s="5"/>
      <c r="N26" s="5"/>
      <c r="O26" s="5"/>
      <c r="Q26" s="5"/>
      <c r="R26" s="5"/>
      <c r="T26" s="5"/>
      <c r="U26" s="5"/>
      <c r="W26" s="5"/>
      <c r="X26" s="5"/>
      <c r="Z26" s="5"/>
      <c r="AA26" s="5"/>
      <c r="AC26" s="5"/>
      <c r="AD26" s="5"/>
      <c r="AF26" s="5"/>
      <c r="AG26" s="5"/>
      <c r="AK26" s="5"/>
      <c r="AL26" s="5"/>
      <c r="AM26" s="5"/>
      <c r="AO26" s="5"/>
      <c r="AP26" s="5"/>
      <c r="AR26" s="5"/>
      <c r="AS26" s="5"/>
      <c r="AU26" s="5">
        <v>0</v>
      </c>
      <c r="AV26" s="5">
        <f>AS26+AU26</f>
        <v>0</v>
      </c>
      <c r="AY26" s="5">
        <f t="shared" si="7"/>
        <v>0</v>
      </c>
      <c r="BB26" s="5">
        <f t="shared" si="0"/>
        <v>0</v>
      </c>
      <c r="BE26" s="5">
        <f t="shared" si="1"/>
        <v>0</v>
      </c>
      <c r="BH26" s="5">
        <f t="shared" si="2"/>
        <v>0</v>
      </c>
      <c r="BK26" s="5">
        <f t="shared" si="3"/>
        <v>0</v>
      </c>
      <c r="BN26" s="5">
        <f t="shared" si="4"/>
        <v>0</v>
      </c>
      <c r="BQ26" s="5">
        <f t="shared" si="5"/>
        <v>0</v>
      </c>
      <c r="BT26" s="5">
        <f t="shared" si="6"/>
        <v>0</v>
      </c>
    </row>
    <row r="27" spans="1:72" ht="12.75">
      <c r="A27" s="12" t="s">
        <v>70</v>
      </c>
      <c r="C27" s="11"/>
      <c r="E27" s="5"/>
      <c r="H27" s="5"/>
      <c r="I27" s="5"/>
      <c r="K27" s="5"/>
      <c r="L27" s="5"/>
      <c r="N27" s="5"/>
      <c r="O27" s="5"/>
      <c r="Q27" s="5"/>
      <c r="R27" s="5"/>
      <c r="T27" s="5"/>
      <c r="U27" s="5"/>
      <c r="W27" s="5"/>
      <c r="X27" s="5"/>
      <c r="Z27" s="5"/>
      <c r="AA27" s="5"/>
      <c r="AC27" s="5"/>
      <c r="AD27" s="5"/>
      <c r="AF27" s="5"/>
      <c r="AG27" s="5"/>
      <c r="AK27" s="5"/>
      <c r="AL27" s="5"/>
      <c r="AM27" s="5"/>
      <c r="AO27" s="5"/>
      <c r="AP27" s="5"/>
      <c r="AR27" s="5"/>
      <c r="AS27" s="5"/>
      <c r="AU27" s="5"/>
      <c r="AV27" s="5"/>
      <c r="AX27" s="5">
        <v>0</v>
      </c>
      <c r="AY27" s="5">
        <f t="shared" si="7"/>
        <v>0</v>
      </c>
      <c r="BB27" s="5">
        <f t="shared" si="0"/>
        <v>0</v>
      </c>
      <c r="BE27" s="5">
        <f t="shared" si="1"/>
        <v>0</v>
      </c>
      <c r="BH27" s="5">
        <f t="shared" si="2"/>
        <v>0</v>
      </c>
      <c r="BK27" s="5">
        <f t="shared" si="3"/>
        <v>0</v>
      </c>
      <c r="BN27" s="5">
        <f t="shared" si="4"/>
        <v>0</v>
      </c>
      <c r="BQ27" s="5">
        <f t="shared" si="5"/>
        <v>0</v>
      </c>
      <c r="BT27" s="5">
        <f t="shared" si="6"/>
        <v>0</v>
      </c>
    </row>
    <row r="28" spans="1:72" ht="12.75">
      <c r="A28" s="12" t="s">
        <v>73</v>
      </c>
      <c r="C28" s="11"/>
      <c r="E28" s="5"/>
      <c r="H28" s="5"/>
      <c r="I28" s="5"/>
      <c r="K28" s="5"/>
      <c r="L28" s="5"/>
      <c r="N28" s="5"/>
      <c r="O28" s="5"/>
      <c r="Q28" s="5"/>
      <c r="R28" s="5"/>
      <c r="T28" s="5"/>
      <c r="U28" s="5"/>
      <c r="W28" s="5"/>
      <c r="X28" s="5"/>
      <c r="Z28" s="5"/>
      <c r="AA28" s="5"/>
      <c r="AC28" s="5"/>
      <c r="AD28" s="5"/>
      <c r="AF28" s="5"/>
      <c r="AG28" s="5"/>
      <c r="AK28" s="5"/>
      <c r="AL28" s="5"/>
      <c r="AM28" s="5"/>
      <c r="AO28" s="5"/>
      <c r="AP28" s="5"/>
      <c r="AR28" s="5"/>
      <c r="AS28" s="5"/>
      <c r="AU28" s="5"/>
      <c r="AV28" s="5"/>
      <c r="AX28" s="5"/>
      <c r="AY28" s="5">
        <v>0</v>
      </c>
      <c r="BB28" s="5">
        <v>0</v>
      </c>
      <c r="BD28" s="5"/>
      <c r="BE28" s="5">
        <v>0</v>
      </c>
      <c r="BG28" s="5"/>
      <c r="BH28" s="5">
        <v>0</v>
      </c>
      <c r="BK28" s="5">
        <v>0</v>
      </c>
      <c r="BN28" s="5">
        <f t="shared" si="4"/>
        <v>0</v>
      </c>
      <c r="BQ28" s="5">
        <f t="shared" si="5"/>
        <v>0</v>
      </c>
      <c r="BT28" s="5">
        <f t="shared" si="6"/>
        <v>0</v>
      </c>
    </row>
    <row r="29" spans="1:72" ht="12.75">
      <c r="A29" s="12" t="s">
        <v>78</v>
      </c>
      <c r="C29" s="11"/>
      <c r="E29" s="5"/>
      <c r="H29" s="5"/>
      <c r="I29" s="5"/>
      <c r="K29" s="5"/>
      <c r="L29" s="5"/>
      <c r="N29" s="5"/>
      <c r="O29" s="5"/>
      <c r="Q29" s="5"/>
      <c r="R29" s="5"/>
      <c r="T29" s="5"/>
      <c r="U29" s="5"/>
      <c r="W29" s="5"/>
      <c r="X29" s="5"/>
      <c r="Z29" s="5"/>
      <c r="AA29" s="5"/>
      <c r="AC29" s="5"/>
      <c r="AD29" s="5"/>
      <c r="AF29" s="5"/>
      <c r="AG29" s="5"/>
      <c r="AK29" s="5"/>
      <c r="AL29" s="5"/>
      <c r="AM29" s="5"/>
      <c r="AO29" s="5"/>
      <c r="AP29" s="5"/>
      <c r="AR29" s="5"/>
      <c r="AS29" s="5"/>
      <c r="AU29" s="5"/>
      <c r="AV29" s="5"/>
      <c r="AX29" s="5"/>
      <c r="AY29" s="5">
        <v>0</v>
      </c>
      <c r="BB29" s="5">
        <v>0</v>
      </c>
      <c r="BD29" s="5"/>
      <c r="BE29" s="5">
        <v>0</v>
      </c>
      <c r="BG29" s="5"/>
      <c r="BH29" s="5">
        <v>0</v>
      </c>
      <c r="BK29" s="5">
        <v>0</v>
      </c>
      <c r="BN29" s="5">
        <f t="shared" si="4"/>
        <v>0</v>
      </c>
      <c r="BQ29" s="5">
        <f t="shared" si="5"/>
        <v>0</v>
      </c>
      <c r="BT29" s="5">
        <f t="shared" si="6"/>
        <v>0</v>
      </c>
    </row>
    <row r="30" spans="1:72" ht="12.75">
      <c r="A30" s="12" t="s">
        <v>79</v>
      </c>
      <c r="C30" s="11"/>
      <c r="E30" s="5"/>
      <c r="H30" s="5"/>
      <c r="I30" s="5"/>
      <c r="K30" s="5"/>
      <c r="L30" s="5"/>
      <c r="N30" s="5"/>
      <c r="O30" s="5"/>
      <c r="Q30" s="5"/>
      <c r="R30" s="5"/>
      <c r="T30" s="5"/>
      <c r="U30" s="5"/>
      <c r="W30" s="5"/>
      <c r="X30" s="5"/>
      <c r="Z30" s="5"/>
      <c r="AA30" s="5"/>
      <c r="AC30" s="5"/>
      <c r="AD30" s="5"/>
      <c r="AF30" s="5"/>
      <c r="AG30" s="5"/>
      <c r="AK30" s="5"/>
      <c r="AL30" s="5"/>
      <c r="AM30" s="5"/>
      <c r="AO30" s="5"/>
      <c r="AP30" s="5"/>
      <c r="AR30" s="5"/>
      <c r="AS30" s="5"/>
      <c r="AU30" s="5"/>
      <c r="AV30" s="5"/>
      <c r="AX30" s="5"/>
      <c r="AY30" s="5"/>
      <c r="BA30" s="5">
        <v>0</v>
      </c>
      <c r="BB30" s="5">
        <v>0</v>
      </c>
      <c r="BD30" s="5">
        <v>0</v>
      </c>
      <c r="BE30" s="5">
        <v>0</v>
      </c>
      <c r="BG30" s="5">
        <v>0</v>
      </c>
      <c r="BH30" s="5">
        <v>0</v>
      </c>
      <c r="BK30" s="5">
        <v>0</v>
      </c>
      <c r="BN30" s="5">
        <f t="shared" si="4"/>
        <v>0</v>
      </c>
      <c r="BQ30" s="5">
        <f t="shared" si="5"/>
        <v>0</v>
      </c>
      <c r="BT30" s="5">
        <f t="shared" si="6"/>
        <v>0</v>
      </c>
    </row>
    <row r="31" spans="1:72" ht="12.75">
      <c r="A31" s="12" t="s">
        <v>82</v>
      </c>
      <c r="C31" s="11"/>
      <c r="E31" s="5"/>
      <c r="H31" s="5"/>
      <c r="I31" s="5"/>
      <c r="K31" s="5"/>
      <c r="L31" s="5"/>
      <c r="N31" s="5"/>
      <c r="O31" s="5"/>
      <c r="Q31" s="5"/>
      <c r="R31" s="5"/>
      <c r="T31" s="5"/>
      <c r="U31" s="5"/>
      <c r="W31" s="5"/>
      <c r="X31" s="5"/>
      <c r="Z31" s="5"/>
      <c r="AA31" s="5"/>
      <c r="AC31" s="5"/>
      <c r="AD31" s="5"/>
      <c r="AF31" s="5"/>
      <c r="AG31" s="5"/>
      <c r="AK31" s="5"/>
      <c r="AL31" s="5"/>
      <c r="AM31" s="5"/>
      <c r="AO31" s="5"/>
      <c r="AP31" s="5"/>
      <c r="AR31" s="5"/>
      <c r="AS31" s="5"/>
      <c r="AU31" s="5"/>
      <c r="AV31" s="5"/>
      <c r="AX31" s="5"/>
      <c r="AY31" s="5"/>
      <c r="BA31" s="5"/>
      <c r="BB31" s="5"/>
      <c r="BD31" s="5"/>
      <c r="BE31" s="5"/>
      <c r="BG31" s="5"/>
      <c r="BH31" s="5"/>
      <c r="BJ31" s="5">
        <v>0</v>
      </c>
      <c r="BK31" s="5">
        <v>0</v>
      </c>
      <c r="BN31" s="5">
        <f t="shared" si="4"/>
        <v>0</v>
      </c>
      <c r="BQ31" s="5">
        <f t="shared" si="5"/>
        <v>0</v>
      </c>
      <c r="BT31" s="5">
        <f t="shared" si="6"/>
        <v>0</v>
      </c>
    </row>
    <row r="32" spans="1:72" ht="12.75">
      <c r="A32" s="12" t="s">
        <v>86</v>
      </c>
      <c r="C32" s="11"/>
      <c r="E32" s="5"/>
      <c r="H32" s="5"/>
      <c r="I32" s="5"/>
      <c r="K32" s="5"/>
      <c r="L32" s="5"/>
      <c r="N32" s="5"/>
      <c r="O32" s="5"/>
      <c r="Q32" s="5"/>
      <c r="R32" s="5"/>
      <c r="T32" s="5"/>
      <c r="U32" s="5"/>
      <c r="W32" s="5"/>
      <c r="X32" s="5"/>
      <c r="Z32" s="5"/>
      <c r="AA32" s="5"/>
      <c r="AC32" s="5"/>
      <c r="AD32" s="5"/>
      <c r="AF32" s="5"/>
      <c r="AG32" s="5"/>
      <c r="AK32" s="5"/>
      <c r="AL32" s="5"/>
      <c r="AM32" s="5"/>
      <c r="AO32" s="5"/>
      <c r="AP32" s="5"/>
      <c r="AR32" s="5"/>
      <c r="AS32" s="5"/>
      <c r="AU32" s="5"/>
      <c r="AV32" s="5"/>
      <c r="AX32" s="5"/>
      <c r="AY32" s="5"/>
      <c r="BA32" s="5"/>
      <c r="BB32" s="5"/>
      <c r="BD32" s="5"/>
      <c r="BE32" s="5"/>
      <c r="BG32" s="5"/>
      <c r="BH32" s="5"/>
      <c r="BJ32" s="5"/>
      <c r="BK32" s="5"/>
      <c r="BM32" s="5">
        <v>-3651731.22</v>
      </c>
      <c r="BN32" s="5">
        <f t="shared" si="4"/>
        <v>-3651731.22</v>
      </c>
      <c r="BP32" s="5"/>
      <c r="BQ32" s="5">
        <f t="shared" si="5"/>
        <v>-3651731.22</v>
      </c>
      <c r="BT32" s="5">
        <f t="shared" si="6"/>
        <v>-3651731.22</v>
      </c>
    </row>
    <row r="33" spans="1:72" ht="12.75">
      <c r="A33" s="12" t="s">
        <v>89</v>
      </c>
      <c r="C33" s="11"/>
      <c r="E33" s="5"/>
      <c r="H33" s="5"/>
      <c r="I33" s="5"/>
      <c r="K33" s="5"/>
      <c r="L33" s="5"/>
      <c r="N33" s="5"/>
      <c r="O33" s="5"/>
      <c r="Q33" s="5"/>
      <c r="R33" s="5"/>
      <c r="T33" s="5"/>
      <c r="U33" s="5"/>
      <c r="W33" s="5"/>
      <c r="X33" s="5"/>
      <c r="Z33" s="5"/>
      <c r="AA33" s="5"/>
      <c r="AC33" s="5"/>
      <c r="AD33" s="5"/>
      <c r="AF33" s="5"/>
      <c r="AG33" s="5"/>
      <c r="AK33" s="5"/>
      <c r="AL33" s="5"/>
      <c r="AM33" s="5"/>
      <c r="AO33" s="5"/>
      <c r="AP33" s="5"/>
      <c r="AR33" s="5"/>
      <c r="AS33" s="5"/>
      <c r="AU33" s="5"/>
      <c r="AV33" s="5"/>
      <c r="AX33" s="5"/>
      <c r="AY33" s="5"/>
      <c r="BA33" s="5"/>
      <c r="BB33" s="5"/>
      <c r="BD33" s="5"/>
      <c r="BE33" s="5"/>
      <c r="BG33" s="5"/>
      <c r="BH33" s="5"/>
      <c r="BJ33" s="5"/>
      <c r="BK33" s="5"/>
      <c r="BM33" s="5"/>
      <c r="BN33" s="5"/>
      <c r="BP33" s="5">
        <v>0</v>
      </c>
      <c r="BQ33" s="5">
        <f t="shared" si="5"/>
        <v>0</v>
      </c>
      <c r="BT33" s="5">
        <f t="shared" si="6"/>
        <v>0</v>
      </c>
    </row>
    <row r="34" spans="1:72" ht="12.75">
      <c r="A34" s="12" t="s">
        <v>95</v>
      </c>
      <c r="C34" s="11"/>
      <c r="E34" s="5"/>
      <c r="H34" s="5"/>
      <c r="I34" s="5"/>
      <c r="K34" s="5"/>
      <c r="L34" s="5"/>
      <c r="N34" s="5"/>
      <c r="O34" s="5"/>
      <c r="Q34" s="5"/>
      <c r="R34" s="5"/>
      <c r="T34" s="5"/>
      <c r="U34" s="5"/>
      <c r="W34" s="5"/>
      <c r="X34" s="5"/>
      <c r="Z34" s="5"/>
      <c r="AA34" s="5"/>
      <c r="AC34" s="5"/>
      <c r="AD34" s="5"/>
      <c r="AF34" s="5"/>
      <c r="AG34" s="5"/>
      <c r="AK34" s="5"/>
      <c r="AL34" s="5"/>
      <c r="AM34" s="5"/>
      <c r="AO34" s="5"/>
      <c r="AP34" s="5"/>
      <c r="AR34" s="5"/>
      <c r="AS34" s="5"/>
      <c r="AU34" s="5"/>
      <c r="AV34" s="5"/>
      <c r="AX34" s="5"/>
      <c r="AY34" s="5"/>
      <c r="BA34" s="5"/>
      <c r="BB34" s="5"/>
      <c r="BD34" s="5"/>
      <c r="BE34" s="5"/>
      <c r="BG34" s="5"/>
      <c r="BH34" s="5"/>
      <c r="BJ34" s="5"/>
      <c r="BK34" s="5"/>
      <c r="BM34" s="5"/>
      <c r="BN34" s="5"/>
      <c r="BP34" s="5"/>
      <c r="BQ34" s="5"/>
      <c r="BS34" s="5">
        <v>0</v>
      </c>
      <c r="BT34" s="5">
        <f t="shared" si="6"/>
        <v>0</v>
      </c>
    </row>
    <row r="35" spans="1:72" ht="13.5" thickBot="1">
      <c r="A35" s="12"/>
      <c r="C35" s="13"/>
      <c r="E35" s="14"/>
      <c r="F35" s="15"/>
      <c r="H35" s="16"/>
      <c r="I35" s="14"/>
      <c r="K35" s="15"/>
      <c r="L35" s="15"/>
      <c r="N35" s="15"/>
      <c r="O35" s="15"/>
      <c r="Q35" s="15"/>
      <c r="R35" s="15"/>
      <c r="T35" s="21"/>
      <c r="U35" s="21"/>
      <c r="W35" s="21"/>
      <c r="X35" s="21"/>
      <c r="Z35" s="21"/>
      <c r="AA35" s="21"/>
      <c r="AC35" s="22"/>
      <c r="AD35" s="22"/>
      <c r="AF35" s="21"/>
      <c r="AG35" s="21" t="s">
        <v>54</v>
      </c>
      <c r="AI35" s="21"/>
      <c r="AJ35" s="21"/>
      <c r="AK35" s="28"/>
      <c r="AL35" s="21"/>
      <c r="AM35" s="21"/>
      <c r="AO35" s="21"/>
      <c r="AP35" s="21"/>
      <c r="AR35" s="21"/>
      <c r="AS35" s="21"/>
      <c r="AV35" s="21"/>
      <c r="AY35" s="21"/>
      <c r="BB35" s="21"/>
      <c r="BE35" s="21"/>
      <c r="BH35" s="21"/>
      <c r="BK35" s="21"/>
      <c r="BN35" s="21"/>
      <c r="BQ35" s="21"/>
      <c r="BT35" s="21"/>
    </row>
    <row r="36" spans="1:72" ht="12.75">
      <c r="A36" s="12" t="s">
        <v>20</v>
      </c>
      <c r="C36" s="17">
        <f>SUM(C7:C35)</f>
        <v>4291773.25</v>
      </c>
      <c r="E36" s="17">
        <f>SUM(E11:E35)</f>
        <v>-855200.7100000001</v>
      </c>
      <c r="F36" s="5">
        <f>SUM(C36:E36)</f>
        <v>3436572.54</v>
      </c>
      <c r="H36" s="5">
        <v>0</v>
      </c>
      <c r="I36" s="10">
        <f>SUM(I7:I35)</f>
        <v>3436572.5399999996</v>
      </c>
      <c r="K36" s="5">
        <v>0</v>
      </c>
      <c r="L36" s="10">
        <f>SUM(L9:L35)</f>
        <v>3436572.5399999996</v>
      </c>
      <c r="N36" s="5">
        <v>0</v>
      </c>
      <c r="O36" s="5">
        <f>SUM(O7:O35)</f>
        <v>3436572.5399999996</v>
      </c>
      <c r="Q36" s="5">
        <v>0</v>
      </c>
      <c r="R36" s="5">
        <f>SUM(R7:R35)</f>
        <v>3436572.5399999996</v>
      </c>
      <c r="T36" s="5">
        <f>SUM(T7:T35)</f>
        <v>0</v>
      </c>
      <c r="U36" s="5">
        <f>SUM(U7:U35)</f>
        <v>3436572.5399999996</v>
      </c>
      <c r="W36" s="5">
        <f>SUM(W18:W35)</f>
        <v>1326</v>
      </c>
      <c r="X36" s="5">
        <f>SUM(X7:X35)</f>
        <v>3437898.5399999996</v>
      </c>
      <c r="Z36" s="5">
        <f>SUM(Z19:Z35)</f>
        <v>468</v>
      </c>
      <c r="AA36" s="5">
        <f>SUM(AA7:AA35)</f>
        <v>3438366.5399999996</v>
      </c>
      <c r="AC36" s="17">
        <f>SUM(AC20:AC35)</f>
        <v>1390.41</v>
      </c>
      <c r="AD36" s="5">
        <f>SUM(AD10:AD35)</f>
        <v>3439756.9499999997</v>
      </c>
      <c r="AF36" s="5">
        <v>1015.5</v>
      </c>
      <c r="AG36" s="5">
        <f>SUM(AG10:AG35)</f>
        <v>3440772.4499999997</v>
      </c>
      <c r="AI36" s="5">
        <f>SUM(AI22:AI35)</f>
        <v>21855.6</v>
      </c>
      <c r="AJ36" s="5">
        <f>SUM(AJ10:AJ35)</f>
        <v>3462628.05</v>
      </c>
      <c r="AK36" s="5"/>
      <c r="AL36" s="5">
        <f>SUM(AL22:AL35)</f>
        <v>151286.69</v>
      </c>
      <c r="AM36" s="5">
        <f>SUM(AM10:AM35)</f>
        <v>3613914.7399999998</v>
      </c>
      <c r="AO36" s="5">
        <f>SUM(AO24:AO35)</f>
        <v>37816.5</v>
      </c>
      <c r="AP36" s="5">
        <f>SUM(AP7:AP35)</f>
        <v>3651731.2399999998</v>
      </c>
      <c r="AR36" s="5">
        <f>SUM(AR25:AR35)</f>
        <v>0</v>
      </c>
      <c r="AS36" s="5">
        <f>SUM(AS7:AS35)</f>
        <v>3651731.2399999998</v>
      </c>
      <c r="AV36" s="5">
        <f>SUM(AV7:AV35)</f>
        <v>3651731.2399999998</v>
      </c>
      <c r="AY36" s="5">
        <f>SUM(AY7:AY35)</f>
        <v>3651731.2399999998</v>
      </c>
      <c r="BB36" s="5">
        <f>SUM(BB10:BB35)</f>
        <v>3651731.2399999998</v>
      </c>
      <c r="BE36" s="5">
        <f>SUM(BE10:BE35)</f>
        <v>3651731.2399999998</v>
      </c>
      <c r="BH36" s="5">
        <f>SUM(BH10:BH35)</f>
        <v>3651731.2399999998</v>
      </c>
      <c r="BK36" s="5">
        <f>SUM(BK10:BK35)</f>
        <v>3651731.2399999998</v>
      </c>
      <c r="BN36" s="5">
        <f>SUM(BN10:BN35)-0.02</f>
        <v>-4.470348362317633E-10</v>
      </c>
      <c r="BQ36" s="5">
        <f>SUM(BQ10:BQ35)-0.02</f>
        <v>-4.470348362317633E-10</v>
      </c>
      <c r="BT36" s="5">
        <f>SUM(BT10:BT35)-0.02</f>
        <v>-4.470348362317633E-10</v>
      </c>
    </row>
    <row r="37" spans="1:30" ht="12.75">
      <c r="A37" s="12"/>
      <c r="C37" s="17"/>
      <c r="E37" s="17"/>
      <c r="F37" s="5"/>
      <c r="H37" s="10"/>
      <c r="I37" s="10"/>
      <c r="AC37" s="5"/>
      <c r="AD37" s="5"/>
    </row>
    <row r="38" spans="1:30" ht="12.75">
      <c r="A38" s="12"/>
      <c r="C38" s="17"/>
      <c r="E38" s="17"/>
      <c r="F38" s="5"/>
      <c r="H38" s="10"/>
      <c r="I38" s="10"/>
      <c r="AC38" s="5"/>
      <c r="AD38" s="5"/>
    </row>
    <row r="39" spans="1:30" ht="12.75">
      <c r="A39" s="12"/>
      <c r="C39" s="5"/>
      <c r="E39" s="17"/>
      <c r="H39" s="10"/>
      <c r="I39" s="10"/>
      <c r="K39" s="10"/>
      <c r="L39" s="10"/>
      <c r="AC39" s="5"/>
      <c r="AD39" s="5"/>
    </row>
    <row r="40" spans="1:30" ht="12.75">
      <c r="A40" s="1" t="s">
        <v>13</v>
      </c>
      <c r="C40" s="5"/>
      <c r="E40" s="17"/>
      <c r="H40" s="10"/>
      <c r="I40" s="10"/>
      <c r="K40" s="10"/>
      <c r="L40" s="10"/>
      <c r="AC40" s="5"/>
      <c r="AD40" s="5"/>
    </row>
    <row r="41" spans="1:72" ht="12.75">
      <c r="A41" s="12" t="s">
        <v>21</v>
      </c>
      <c r="C41" s="11">
        <v>-429579.25</v>
      </c>
      <c r="E41" s="17"/>
      <c r="F41" s="5">
        <f>SUM(C41:E41)</f>
        <v>-429579.25</v>
      </c>
      <c r="H41" s="10"/>
      <c r="I41" s="5">
        <f>F41+H41</f>
        <v>-429579.25</v>
      </c>
      <c r="K41" s="10"/>
      <c r="L41" s="5">
        <f>SUM(I41:K41)</f>
        <v>-429579.25</v>
      </c>
      <c r="O41" s="5">
        <f>SUM(L41:N41)</f>
        <v>-429579.25</v>
      </c>
      <c r="R41" s="5">
        <f aca="true" t="shared" si="8" ref="R41:R46">SUM(O41:Q41)</f>
        <v>-429579.25</v>
      </c>
      <c r="U41" s="5">
        <f aca="true" t="shared" si="9" ref="U41:U47">SUM(R41:T41)</f>
        <v>-429579.25</v>
      </c>
      <c r="X41" s="5">
        <f aca="true" t="shared" si="10" ref="X41:X47">SUM(U41:W41)</f>
        <v>-429579.25</v>
      </c>
      <c r="AA41" s="5">
        <f aca="true" t="shared" si="11" ref="AA41:AA47">SUM(X41:Z41)</f>
        <v>-429579.25</v>
      </c>
      <c r="AC41" s="5"/>
      <c r="AD41" s="5">
        <f aca="true" t="shared" si="12" ref="AD41:AD47">SUM(AA41:AC41)</f>
        <v>-429579.25</v>
      </c>
      <c r="AG41" s="5">
        <f aca="true" t="shared" si="13" ref="AG41:AG47">SUM(AD41:AF41)</f>
        <v>-429579.25</v>
      </c>
      <c r="AJ41" s="5">
        <f aca="true" t="shared" si="14" ref="AJ41:AJ47">SUM(AG41:AI41)</f>
        <v>-429579.25</v>
      </c>
      <c r="AK41" s="5"/>
      <c r="AM41" s="5">
        <f aca="true" t="shared" si="15" ref="AM41:AM47">SUM(AJ41:AL41)</f>
        <v>-429579.25</v>
      </c>
      <c r="AP41" s="5">
        <f aca="true" t="shared" si="16" ref="AP41:AP47">SUM(AM41:AO41)</f>
        <v>-429579.25</v>
      </c>
      <c r="AS41" s="5">
        <f aca="true" t="shared" si="17" ref="AS41:AS47">SUM(AP41:AR41)</f>
        <v>-429579.25</v>
      </c>
      <c r="AV41" s="5">
        <f aca="true" t="shared" si="18" ref="AV41:AV47">SUM(AS41:AU41)</f>
        <v>-429579.25</v>
      </c>
      <c r="AY41" s="5">
        <f aca="true" t="shared" si="19" ref="AY41:AY47">SUM(AV41:AX41)</f>
        <v>-429579.25</v>
      </c>
      <c r="BB41" s="5">
        <f>AY41+BA41</f>
        <v>-429579.25</v>
      </c>
      <c r="BE41" s="5">
        <f>BB41+BD41</f>
        <v>-429579.25</v>
      </c>
      <c r="BH41" s="5">
        <f>BE41+BG41</f>
        <v>-429579.25</v>
      </c>
      <c r="BK41" s="5">
        <f>BH41+BJ41</f>
        <v>-429579.25</v>
      </c>
      <c r="BN41" s="5">
        <f>SUM(BK41:BM41)</f>
        <v>-429579.25</v>
      </c>
      <c r="BQ41" s="5">
        <f>SUM(BN41:BP41)</f>
        <v>-429579.25</v>
      </c>
      <c r="BT41" s="5">
        <f>SUM(BQ41:BS41)</f>
        <v>-429579.25</v>
      </c>
    </row>
    <row r="42" spans="1:72" ht="12.75">
      <c r="A42" s="12" t="s">
        <v>22</v>
      </c>
      <c r="C42" s="11"/>
      <c r="E42" s="17">
        <v>-50547.16</v>
      </c>
      <c r="F42" s="5">
        <f>SUM(C42:E42)</f>
        <v>-50547.16</v>
      </c>
      <c r="H42" s="10"/>
      <c r="I42" s="5">
        <f>F42+H42</f>
        <v>-50547.16</v>
      </c>
      <c r="K42" s="10"/>
      <c r="L42" s="5">
        <f>SUM(I42:K42)</f>
        <v>-50547.16</v>
      </c>
      <c r="O42" s="5">
        <f>SUM(L42:N42)</f>
        <v>-50547.16</v>
      </c>
      <c r="R42" s="5">
        <f t="shared" si="8"/>
        <v>-50547.16</v>
      </c>
      <c r="U42" s="5">
        <f t="shared" si="9"/>
        <v>-50547.16</v>
      </c>
      <c r="X42" s="5">
        <f t="shared" si="10"/>
        <v>-50547.16</v>
      </c>
      <c r="AA42" s="5">
        <f t="shared" si="11"/>
        <v>-50547.16</v>
      </c>
      <c r="AC42" s="5"/>
      <c r="AD42" s="5">
        <f t="shared" si="12"/>
        <v>-50547.16</v>
      </c>
      <c r="AG42" s="5">
        <f t="shared" si="13"/>
        <v>-50547.16</v>
      </c>
      <c r="AJ42" s="5">
        <f t="shared" si="14"/>
        <v>-50547.16</v>
      </c>
      <c r="AK42" s="5"/>
      <c r="AM42" s="5">
        <f t="shared" si="15"/>
        <v>-50547.16</v>
      </c>
      <c r="AP42" s="5">
        <f t="shared" si="16"/>
        <v>-50547.16</v>
      </c>
      <c r="AS42" s="5">
        <f t="shared" si="17"/>
        <v>-50547.16</v>
      </c>
      <c r="AV42" s="5">
        <f t="shared" si="18"/>
        <v>-50547.16</v>
      </c>
      <c r="AY42" s="5">
        <f t="shared" si="19"/>
        <v>-50547.16</v>
      </c>
      <c r="BB42" s="5">
        <f aca="true" t="shared" si="20" ref="BB42:BB57">AY42+BA42</f>
        <v>-50547.16</v>
      </c>
      <c r="BE42" s="5">
        <f aca="true" t="shared" si="21" ref="BE42:BE59">BB42+BD42</f>
        <v>-50547.16</v>
      </c>
      <c r="BH42" s="5">
        <f aca="true" t="shared" si="22" ref="BH42:BH60">BE42+BG42</f>
        <v>-50547.16</v>
      </c>
      <c r="BK42" s="5">
        <f aca="true" t="shared" si="23" ref="BK42:BK61">BH42+BJ42</f>
        <v>-50547.16</v>
      </c>
      <c r="BN42" s="5">
        <f aca="true" t="shared" si="24" ref="BN42:BN62">SUM(BK42:BM42)</f>
        <v>-50547.16</v>
      </c>
      <c r="BQ42" s="5">
        <f aca="true" t="shared" si="25" ref="BQ42:BQ63">SUM(BN42:BP42)</f>
        <v>-50547.16</v>
      </c>
      <c r="BT42" s="5">
        <f aca="true" t="shared" si="26" ref="BT42:BT64">SUM(BQ42:BS42)</f>
        <v>-50547.16</v>
      </c>
    </row>
    <row r="43" spans="1:72" ht="12.75">
      <c r="A43" s="12" t="s">
        <v>23</v>
      </c>
      <c r="C43" s="11"/>
      <c r="E43" s="17"/>
      <c r="H43" s="5">
        <v>-171828.57</v>
      </c>
      <c r="I43" s="5">
        <f>F43+H43</f>
        <v>-171828.57</v>
      </c>
      <c r="K43" s="10"/>
      <c r="L43" s="5">
        <f>SUM(I43:K43)</f>
        <v>-171828.57</v>
      </c>
      <c r="O43" s="5">
        <f>SUM(L43:N43)</f>
        <v>-171828.57</v>
      </c>
      <c r="R43" s="5">
        <f t="shared" si="8"/>
        <v>-171828.57</v>
      </c>
      <c r="U43" s="5">
        <f t="shared" si="9"/>
        <v>-171828.57</v>
      </c>
      <c r="X43" s="5">
        <f t="shared" si="10"/>
        <v>-171828.57</v>
      </c>
      <c r="AA43" s="5">
        <f t="shared" si="11"/>
        <v>-171828.57</v>
      </c>
      <c r="AC43" s="5"/>
      <c r="AD43" s="5">
        <f t="shared" si="12"/>
        <v>-171828.57</v>
      </c>
      <c r="AG43" s="5">
        <f t="shared" si="13"/>
        <v>-171828.57</v>
      </c>
      <c r="AJ43" s="5">
        <f t="shared" si="14"/>
        <v>-171828.57</v>
      </c>
      <c r="AK43" s="5"/>
      <c r="AM43" s="5">
        <f t="shared" si="15"/>
        <v>-171828.57</v>
      </c>
      <c r="AP43" s="5">
        <f t="shared" si="16"/>
        <v>-171828.57</v>
      </c>
      <c r="AS43" s="5">
        <f t="shared" si="17"/>
        <v>-171828.57</v>
      </c>
      <c r="AV43" s="5">
        <f t="shared" si="18"/>
        <v>-171828.57</v>
      </c>
      <c r="AY43" s="5">
        <f t="shared" si="19"/>
        <v>-171828.57</v>
      </c>
      <c r="BB43" s="5">
        <f t="shared" si="20"/>
        <v>-171828.57</v>
      </c>
      <c r="BE43" s="5">
        <f t="shared" si="21"/>
        <v>-171828.57</v>
      </c>
      <c r="BH43" s="5">
        <f t="shared" si="22"/>
        <v>-171828.57</v>
      </c>
      <c r="BK43" s="5">
        <f t="shared" si="23"/>
        <v>-171828.57</v>
      </c>
      <c r="BN43" s="5">
        <f t="shared" si="24"/>
        <v>-171828.57</v>
      </c>
      <c r="BQ43" s="5">
        <f t="shared" si="25"/>
        <v>-171828.57</v>
      </c>
      <c r="BT43" s="5">
        <f t="shared" si="26"/>
        <v>-171828.57</v>
      </c>
    </row>
    <row r="44" spans="1:72" ht="12.75">
      <c r="A44" s="12" t="s">
        <v>24</v>
      </c>
      <c r="C44" s="11"/>
      <c r="E44" s="17"/>
      <c r="H44" s="5"/>
      <c r="I44" s="5"/>
      <c r="K44" s="5">
        <v>-171828.63</v>
      </c>
      <c r="L44" s="5">
        <f>SUM(I44:K44)</f>
        <v>-171828.63</v>
      </c>
      <c r="O44" s="5">
        <f>SUM(L44:N44)</f>
        <v>-171828.63</v>
      </c>
      <c r="R44" s="5">
        <f t="shared" si="8"/>
        <v>-171828.63</v>
      </c>
      <c r="U44" s="5">
        <f t="shared" si="9"/>
        <v>-171828.63</v>
      </c>
      <c r="X44" s="5">
        <f t="shared" si="10"/>
        <v>-171828.63</v>
      </c>
      <c r="AA44" s="5">
        <f t="shared" si="11"/>
        <v>-171828.63</v>
      </c>
      <c r="AC44" s="5"/>
      <c r="AD44" s="5">
        <f t="shared" si="12"/>
        <v>-171828.63</v>
      </c>
      <c r="AG44" s="5">
        <f t="shared" si="13"/>
        <v>-171828.63</v>
      </c>
      <c r="AJ44" s="5">
        <f t="shared" si="14"/>
        <v>-171828.63</v>
      </c>
      <c r="AK44" s="5"/>
      <c r="AM44" s="5">
        <f t="shared" si="15"/>
        <v>-171828.63</v>
      </c>
      <c r="AP44" s="5">
        <f t="shared" si="16"/>
        <v>-171828.63</v>
      </c>
      <c r="AS44" s="5">
        <f t="shared" si="17"/>
        <v>-171828.63</v>
      </c>
      <c r="AV44" s="5">
        <f t="shared" si="18"/>
        <v>-171828.63</v>
      </c>
      <c r="AY44" s="5">
        <f t="shared" si="19"/>
        <v>-171828.63</v>
      </c>
      <c r="BB44" s="5">
        <f t="shared" si="20"/>
        <v>-171828.63</v>
      </c>
      <c r="BE44" s="5">
        <f t="shared" si="21"/>
        <v>-171828.63</v>
      </c>
      <c r="BH44" s="5">
        <f t="shared" si="22"/>
        <v>-171828.63</v>
      </c>
      <c r="BK44" s="5">
        <f t="shared" si="23"/>
        <v>-171828.63</v>
      </c>
      <c r="BN44" s="5">
        <f t="shared" si="24"/>
        <v>-171828.63</v>
      </c>
      <c r="BQ44" s="5">
        <f t="shared" si="25"/>
        <v>-171828.63</v>
      </c>
      <c r="BT44" s="5">
        <f t="shared" si="26"/>
        <v>-171828.63</v>
      </c>
    </row>
    <row r="45" spans="1:72" ht="12.75">
      <c r="A45" s="12" t="s">
        <v>25</v>
      </c>
      <c r="C45" s="11"/>
      <c r="E45" s="17"/>
      <c r="H45" s="5"/>
      <c r="I45" s="5"/>
      <c r="K45" s="5"/>
      <c r="L45" s="5"/>
      <c r="N45" s="10">
        <v>-171828.62</v>
      </c>
      <c r="O45" s="5">
        <f>SUM(H45:N45)</f>
        <v>-171828.62</v>
      </c>
      <c r="R45" s="5">
        <f t="shared" si="8"/>
        <v>-171828.62</v>
      </c>
      <c r="U45" s="5">
        <f t="shared" si="9"/>
        <v>-171828.62</v>
      </c>
      <c r="X45" s="5">
        <f t="shared" si="10"/>
        <v>-171828.62</v>
      </c>
      <c r="AA45" s="5">
        <f t="shared" si="11"/>
        <v>-171828.62</v>
      </c>
      <c r="AC45" s="5"/>
      <c r="AD45" s="5">
        <f t="shared" si="12"/>
        <v>-171828.62</v>
      </c>
      <c r="AG45" s="5">
        <f t="shared" si="13"/>
        <v>-171828.62</v>
      </c>
      <c r="AJ45" s="5">
        <f t="shared" si="14"/>
        <v>-171828.62</v>
      </c>
      <c r="AK45" s="5"/>
      <c r="AM45" s="5">
        <f t="shared" si="15"/>
        <v>-171828.62</v>
      </c>
      <c r="AP45" s="5">
        <f t="shared" si="16"/>
        <v>-171828.62</v>
      </c>
      <c r="AS45" s="5">
        <f t="shared" si="17"/>
        <v>-171828.62</v>
      </c>
      <c r="AV45" s="5">
        <f t="shared" si="18"/>
        <v>-171828.62</v>
      </c>
      <c r="AY45" s="5">
        <f t="shared" si="19"/>
        <v>-171828.62</v>
      </c>
      <c r="BB45" s="5">
        <f t="shared" si="20"/>
        <v>-171828.62</v>
      </c>
      <c r="BE45" s="5">
        <f t="shared" si="21"/>
        <v>-171828.62</v>
      </c>
      <c r="BH45" s="5">
        <f t="shared" si="22"/>
        <v>-171828.62</v>
      </c>
      <c r="BK45" s="5">
        <f t="shared" si="23"/>
        <v>-171828.62</v>
      </c>
      <c r="BN45" s="5">
        <f t="shared" si="24"/>
        <v>-171828.62</v>
      </c>
      <c r="BQ45" s="5">
        <f t="shared" si="25"/>
        <v>-171828.62</v>
      </c>
      <c r="BT45" s="5">
        <f t="shared" si="26"/>
        <v>-171828.62</v>
      </c>
    </row>
    <row r="46" spans="1:72" ht="12.75">
      <c r="A46" s="12" t="s">
        <v>35</v>
      </c>
      <c r="C46" s="11"/>
      <c r="E46" s="17"/>
      <c r="H46" s="5"/>
      <c r="I46" s="5"/>
      <c r="K46" s="5"/>
      <c r="L46" s="5"/>
      <c r="N46" s="10"/>
      <c r="O46" s="5"/>
      <c r="Q46" s="10">
        <v>-171828.63</v>
      </c>
      <c r="R46" s="5">
        <f t="shared" si="8"/>
        <v>-171828.63</v>
      </c>
      <c r="U46" s="5">
        <f t="shared" si="9"/>
        <v>-171828.63</v>
      </c>
      <c r="X46" s="5">
        <f t="shared" si="10"/>
        <v>-171828.63</v>
      </c>
      <c r="AA46" s="5">
        <f t="shared" si="11"/>
        <v>-171828.63</v>
      </c>
      <c r="AC46" s="5"/>
      <c r="AD46" s="5">
        <f t="shared" si="12"/>
        <v>-171828.63</v>
      </c>
      <c r="AG46" s="5">
        <f t="shared" si="13"/>
        <v>-171828.63</v>
      </c>
      <c r="AJ46" s="5">
        <f t="shared" si="14"/>
        <v>-171828.63</v>
      </c>
      <c r="AK46" s="5"/>
      <c r="AM46" s="5">
        <f t="shared" si="15"/>
        <v>-171828.63</v>
      </c>
      <c r="AP46" s="5">
        <f t="shared" si="16"/>
        <v>-171828.63</v>
      </c>
      <c r="AS46" s="5">
        <f t="shared" si="17"/>
        <v>-171828.63</v>
      </c>
      <c r="AV46" s="5">
        <f t="shared" si="18"/>
        <v>-171828.63</v>
      </c>
      <c r="AY46" s="5">
        <f t="shared" si="19"/>
        <v>-171828.63</v>
      </c>
      <c r="BB46" s="5">
        <f t="shared" si="20"/>
        <v>-171828.63</v>
      </c>
      <c r="BE46" s="5">
        <f t="shared" si="21"/>
        <v>-171828.63</v>
      </c>
      <c r="BH46" s="5">
        <f t="shared" si="22"/>
        <v>-171828.63</v>
      </c>
      <c r="BK46" s="5">
        <f t="shared" si="23"/>
        <v>-171828.63</v>
      </c>
      <c r="BN46" s="5">
        <f t="shared" si="24"/>
        <v>-171828.63</v>
      </c>
      <c r="BQ46" s="5">
        <f t="shared" si="25"/>
        <v>-171828.63</v>
      </c>
      <c r="BT46" s="5">
        <f t="shared" si="26"/>
        <v>-171828.63</v>
      </c>
    </row>
    <row r="47" spans="1:72" ht="12.75">
      <c r="A47" s="12" t="s">
        <v>38</v>
      </c>
      <c r="C47" s="11"/>
      <c r="E47" s="17"/>
      <c r="H47" s="5"/>
      <c r="I47" s="5"/>
      <c r="K47" s="5"/>
      <c r="L47" s="5"/>
      <c r="N47" s="10"/>
      <c r="O47" s="5"/>
      <c r="Q47" s="10"/>
      <c r="R47" s="5"/>
      <c r="T47" s="10">
        <v>-171828.62</v>
      </c>
      <c r="U47" s="5">
        <f t="shared" si="9"/>
        <v>-171828.62</v>
      </c>
      <c r="X47" s="5">
        <f t="shared" si="10"/>
        <v>-171828.62</v>
      </c>
      <c r="AA47" s="5">
        <f t="shared" si="11"/>
        <v>-171828.62</v>
      </c>
      <c r="AC47" s="5"/>
      <c r="AD47" s="5">
        <f t="shared" si="12"/>
        <v>-171828.62</v>
      </c>
      <c r="AG47" s="5">
        <f t="shared" si="13"/>
        <v>-171828.62</v>
      </c>
      <c r="AJ47" s="5">
        <f t="shared" si="14"/>
        <v>-171828.62</v>
      </c>
      <c r="AK47" s="5"/>
      <c r="AM47" s="5">
        <f t="shared" si="15"/>
        <v>-171828.62</v>
      </c>
      <c r="AP47" s="5">
        <f t="shared" si="16"/>
        <v>-171828.62</v>
      </c>
      <c r="AS47" s="5">
        <f t="shared" si="17"/>
        <v>-171828.62</v>
      </c>
      <c r="AV47" s="5">
        <f t="shared" si="18"/>
        <v>-171828.62</v>
      </c>
      <c r="AY47" s="5">
        <f t="shared" si="19"/>
        <v>-171828.62</v>
      </c>
      <c r="BB47" s="5">
        <f t="shared" si="20"/>
        <v>-171828.62</v>
      </c>
      <c r="BE47" s="5">
        <f t="shared" si="21"/>
        <v>-171828.62</v>
      </c>
      <c r="BH47" s="5">
        <f t="shared" si="22"/>
        <v>-171828.62</v>
      </c>
      <c r="BK47" s="5">
        <f t="shared" si="23"/>
        <v>-171828.62</v>
      </c>
      <c r="BN47" s="5">
        <f t="shared" si="24"/>
        <v>-171828.62</v>
      </c>
      <c r="BQ47" s="5">
        <f t="shared" si="25"/>
        <v>-171828.62</v>
      </c>
      <c r="BT47" s="5">
        <f t="shared" si="26"/>
        <v>-171828.62</v>
      </c>
    </row>
    <row r="48" spans="1:72" ht="12.75">
      <c r="A48" s="12" t="s">
        <v>41</v>
      </c>
      <c r="C48" s="11"/>
      <c r="E48" s="17"/>
      <c r="H48" s="5"/>
      <c r="I48" s="5"/>
      <c r="K48" s="5"/>
      <c r="L48" s="5"/>
      <c r="N48" s="10"/>
      <c r="O48" s="5"/>
      <c r="Q48" s="10"/>
      <c r="R48" s="5"/>
      <c r="W48" s="5">
        <v>-171928.08</v>
      </c>
      <c r="X48" s="5">
        <f>SUM(R48:W48)</f>
        <v>-171928.08</v>
      </c>
      <c r="AA48" s="5">
        <v>-171928.08</v>
      </c>
      <c r="AC48" s="5"/>
      <c r="AD48" s="5">
        <v>-171928.08</v>
      </c>
      <c r="AG48" s="5">
        <v>-171928.08</v>
      </c>
      <c r="AJ48" s="5">
        <v>-171928.08</v>
      </c>
      <c r="AK48" s="5"/>
      <c r="AM48" s="5">
        <v>-171928.08</v>
      </c>
      <c r="AP48" s="5">
        <v>-171928.08</v>
      </c>
      <c r="AS48" s="5">
        <v>-171928.08</v>
      </c>
      <c r="AV48" s="5">
        <v>-171928.08</v>
      </c>
      <c r="AY48" s="5">
        <v>-171928.08</v>
      </c>
      <c r="BB48" s="5">
        <f t="shared" si="20"/>
        <v>-171928.08</v>
      </c>
      <c r="BE48" s="5">
        <f t="shared" si="21"/>
        <v>-171928.08</v>
      </c>
      <c r="BH48" s="5">
        <f t="shared" si="22"/>
        <v>-171928.08</v>
      </c>
      <c r="BK48" s="5">
        <f t="shared" si="23"/>
        <v>-171928.08</v>
      </c>
      <c r="BN48" s="5">
        <f t="shared" si="24"/>
        <v>-171928.08</v>
      </c>
      <c r="BQ48" s="5">
        <f t="shared" si="25"/>
        <v>-171928.08</v>
      </c>
      <c r="BT48" s="5">
        <f t="shared" si="26"/>
        <v>-171928.08</v>
      </c>
    </row>
    <row r="49" spans="1:72" ht="12.75">
      <c r="A49" s="12" t="s">
        <v>44</v>
      </c>
      <c r="C49" s="11"/>
      <c r="E49" s="17"/>
      <c r="H49" s="5"/>
      <c r="I49" s="5"/>
      <c r="K49" s="5"/>
      <c r="L49" s="5"/>
      <c r="N49" s="10"/>
      <c r="O49" s="5"/>
      <c r="Q49" s="10"/>
      <c r="R49" s="5"/>
      <c r="W49" s="10"/>
      <c r="X49" s="5"/>
      <c r="Z49" s="5">
        <v>-171953.42</v>
      </c>
      <c r="AA49" s="5">
        <f>SUM(U49:Z49)</f>
        <v>-171953.42</v>
      </c>
      <c r="AC49" s="5"/>
      <c r="AD49" s="5">
        <f>AA49</f>
        <v>-171953.42</v>
      </c>
      <c r="AG49" s="5">
        <f>AD49</f>
        <v>-171953.42</v>
      </c>
      <c r="AJ49" s="5">
        <f>AG49</f>
        <v>-171953.42</v>
      </c>
      <c r="AK49" s="5"/>
      <c r="AM49" s="5">
        <f>AJ49</f>
        <v>-171953.42</v>
      </c>
      <c r="AP49" s="5">
        <f>AM49</f>
        <v>-171953.42</v>
      </c>
      <c r="AS49" s="5">
        <f>AP49</f>
        <v>-171953.42</v>
      </c>
      <c r="AV49" s="5">
        <f>AS49</f>
        <v>-171953.42</v>
      </c>
      <c r="AY49" s="5">
        <f>AV49</f>
        <v>-171953.42</v>
      </c>
      <c r="BB49" s="5">
        <f t="shared" si="20"/>
        <v>-171953.42</v>
      </c>
      <c r="BE49" s="5">
        <f t="shared" si="21"/>
        <v>-171953.42</v>
      </c>
      <c r="BH49" s="5">
        <f t="shared" si="22"/>
        <v>-171953.42</v>
      </c>
      <c r="BK49" s="5">
        <f t="shared" si="23"/>
        <v>-171953.42</v>
      </c>
      <c r="BN49" s="5">
        <f t="shared" si="24"/>
        <v>-171953.42</v>
      </c>
      <c r="BQ49" s="5">
        <f t="shared" si="25"/>
        <v>-171953.42</v>
      </c>
      <c r="BT49" s="5">
        <f t="shared" si="26"/>
        <v>-171953.42</v>
      </c>
    </row>
    <row r="50" spans="1:72" ht="12.75">
      <c r="A50" s="12" t="s">
        <v>47</v>
      </c>
      <c r="C50" s="11"/>
      <c r="E50" s="17"/>
      <c r="H50" s="5"/>
      <c r="I50" s="5"/>
      <c r="K50" s="5"/>
      <c r="L50" s="5"/>
      <c r="N50" s="10"/>
      <c r="O50" s="5"/>
      <c r="Q50" s="10"/>
      <c r="R50" s="5"/>
      <c r="W50" s="10"/>
      <c r="X50" s="5"/>
      <c r="Z50" s="5"/>
      <c r="AA50" s="5"/>
      <c r="AC50" s="5">
        <v>-172022.61</v>
      </c>
      <c r="AD50" s="5">
        <f>SUM(X50:AC50)</f>
        <v>-172022.61</v>
      </c>
      <c r="AG50" s="5">
        <f>AD50+AF50</f>
        <v>-172022.61</v>
      </c>
      <c r="AJ50" s="5">
        <f>AG50+AI50</f>
        <v>-172022.61</v>
      </c>
      <c r="AK50" s="5"/>
      <c r="AM50" s="5">
        <f>AJ50+AL50</f>
        <v>-172022.61</v>
      </c>
      <c r="AP50" s="5">
        <f>AM50+AO50</f>
        <v>-172022.61</v>
      </c>
      <c r="AS50" s="5">
        <f>AP50+AR50</f>
        <v>-172022.61</v>
      </c>
      <c r="AV50" s="5">
        <f>AS50+AU50</f>
        <v>-172022.61</v>
      </c>
      <c r="AY50" s="5">
        <f>AV50+AX50</f>
        <v>-172022.61</v>
      </c>
      <c r="BB50" s="5">
        <f t="shared" si="20"/>
        <v>-172022.61</v>
      </c>
      <c r="BE50" s="5">
        <f t="shared" si="21"/>
        <v>-172022.61</v>
      </c>
      <c r="BH50" s="5">
        <f t="shared" si="22"/>
        <v>-172022.61</v>
      </c>
      <c r="BK50" s="5">
        <f t="shared" si="23"/>
        <v>-172022.61</v>
      </c>
      <c r="BN50" s="5">
        <f t="shared" si="24"/>
        <v>-172022.61</v>
      </c>
      <c r="BQ50" s="5">
        <f t="shared" si="25"/>
        <v>-172022.61</v>
      </c>
      <c r="BT50" s="5">
        <f t="shared" si="26"/>
        <v>-172022.61</v>
      </c>
    </row>
    <row r="51" spans="1:72" ht="12.75">
      <c r="A51" s="12" t="s">
        <v>52</v>
      </c>
      <c r="C51" s="11"/>
      <c r="E51" s="17"/>
      <c r="H51" s="5"/>
      <c r="I51" s="5"/>
      <c r="K51" s="5"/>
      <c r="L51" s="5"/>
      <c r="N51" s="10"/>
      <c r="O51" s="5"/>
      <c r="Q51" s="10"/>
      <c r="R51" s="5"/>
      <c r="W51" s="10"/>
      <c r="X51" s="5"/>
      <c r="Z51" s="5"/>
      <c r="AA51" s="5"/>
      <c r="AC51" s="5"/>
      <c r="AD51" s="5"/>
      <c r="AF51" s="5">
        <v>-172075.78</v>
      </c>
      <c r="AG51" s="5">
        <f>SUM(AA51:AF51)</f>
        <v>-172075.78</v>
      </c>
      <c r="AJ51" s="5">
        <f>AG51+AI51</f>
        <v>-172075.78</v>
      </c>
      <c r="AK51" s="5"/>
      <c r="AM51" s="5">
        <f>AJ51+AL51</f>
        <v>-172075.78</v>
      </c>
      <c r="AP51" s="5">
        <f>AM51+AO51</f>
        <v>-172075.78</v>
      </c>
      <c r="AS51" s="5">
        <f>AP51+AR51</f>
        <v>-172075.78</v>
      </c>
      <c r="AV51" s="5">
        <f aca="true" t="shared" si="27" ref="AV51:AV56">AS51+AU51</f>
        <v>-172075.78</v>
      </c>
      <c r="AY51" s="5">
        <f aca="true" t="shared" si="28" ref="AY51:AY57">AV51+AX51</f>
        <v>-172075.78</v>
      </c>
      <c r="BB51" s="5">
        <f t="shared" si="20"/>
        <v>-172075.78</v>
      </c>
      <c r="BE51" s="5">
        <f t="shared" si="21"/>
        <v>-172075.78</v>
      </c>
      <c r="BH51" s="5">
        <f t="shared" si="22"/>
        <v>-172075.78</v>
      </c>
      <c r="BK51" s="5">
        <f t="shared" si="23"/>
        <v>-172075.78</v>
      </c>
      <c r="BN51" s="5">
        <f t="shared" si="24"/>
        <v>-172075.78</v>
      </c>
      <c r="BQ51" s="5">
        <f t="shared" si="25"/>
        <v>-172075.78</v>
      </c>
      <c r="BT51" s="5">
        <f t="shared" si="26"/>
        <v>-172075.78</v>
      </c>
    </row>
    <row r="52" spans="1:72" ht="12.75">
      <c r="A52" s="12" t="s">
        <v>56</v>
      </c>
      <c r="C52" s="11"/>
      <c r="E52" s="17"/>
      <c r="H52" s="5"/>
      <c r="I52" s="5"/>
      <c r="K52" s="5"/>
      <c r="L52" s="5"/>
      <c r="N52" s="10"/>
      <c r="O52" s="5"/>
      <c r="Q52" s="10"/>
      <c r="R52" s="5"/>
      <c r="W52" s="10"/>
      <c r="X52" s="5"/>
      <c r="Z52" s="5"/>
      <c r="AA52" s="5"/>
      <c r="AC52" s="5"/>
      <c r="AD52" s="5"/>
      <c r="AF52" s="5"/>
      <c r="AG52" s="5"/>
      <c r="AI52" s="5">
        <v>-173677.79</v>
      </c>
      <c r="AJ52" s="5">
        <f>AG52+AI52</f>
        <v>-173677.79</v>
      </c>
      <c r="AK52" s="5"/>
      <c r="AM52" s="5">
        <f>AJ52+AL52</f>
        <v>-173677.79</v>
      </c>
      <c r="AP52" s="5">
        <f>AM52+AO52</f>
        <v>-173677.79</v>
      </c>
      <c r="AS52" s="5">
        <f>AP52+AR52</f>
        <v>-173677.79</v>
      </c>
      <c r="AV52" s="5">
        <f t="shared" si="27"/>
        <v>-173677.79</v>
      </c>
      <c r="AY52" s="5">
        <f t="shared" si="28"/>
        <v>-173677.79</v>
      </c>
      <c r="BB52" s="5">
        <f t="shared" si="20"/>
        <v>-173677.79</v>
      </c>
      <c r="BE52" s="5">
        <f t="shared" si="21"/>
        <v>-173677.79</v>
      </c>
      <c r="BH52" s="5">
        <f t="shared" si="22"/>
        <v>-173677.79</v>
      </c>
      <c r="BK52" s="5">
        <f t="shared" si="23"/>
        <v>-173677.79</v>
      </c>
      <c r="BN52" s="5">
        <f t="shared" si="24"/>
        <v>-173677.79</v>
      </c>
      <c r="BQ52" s="5">
        <f t="shared" si="25"/>
        <v>-173677.79</v>
      </c>
      <c r="BT52" s="5">
        <f t="shared" si="26"/>
        <v>-173677.79</v>
      </c>
    </row>
    <row r="53" spans="1:72" ht="12.75">
      <c r="A53" s="12" t="s">
        <v>59</v>
      </c>
      <c r="C53" s="11"/>
      <c r="E53" s="17"/>
      <c r="H53" s="5"/>
      <c r="I53" s="5"/>
      <c r="K53" s="5"/>
      <c r="L53" s="5"/>
      <c r="N53" s="10"/>
      <c r="O53" s="5"/>
      <c r="Q53" s="10"/>
      <c r="R53" s="5"/>
      <c r="W53" s="10"/>
      <c r="X53" s="5"/>
      <c r="Z53" s="5"/>
      <c r="AA53" s="5"/>
      <c r="AC53" s="5"/>
      <c r="AD53" s="5"/>
      <c r="AF53" s="5"/>
      <c r="AG53" s="5"/>
      <c r="AI53" s="5"/>
      <c r="AJ53" s="5"/>
      <c r="AK53" s="5"/>
      <c r="AL53" s="5">
        <v>-178624.7</v>
      </c>
      <c r="AM53" s="5">
        <f>AJ53+AL53</f>
        <v>-178624.7</v>
      </c>
      <c r="AP53" s="5">
        <f>AM53+AO53</f>
        <v>-178624.7</v>
      </c>
      <c r="AS53" s="5">
        <f>AP53+AR53</f>
        <v>-178624.7</v>
      </c>
      <c r="AV53" s="5">
        <f t="shared" si="27"/>
        <v>-178624.7</v>
      </c>
      <c r="AY53" s="5">
        <f t="shared" si="28"/>
        <v>-178624.7</v>
      </c>
      <c r="BB53" s="5">
        <f t="shared" si="20"/>
        <v>-178624.7</v>
      </c>
      <c r="BE53" s="5">
        <f t="shared" si="21"/>
        <v>-178624.7</v>
      </c>
      <c r="BH53" s="5">
        <f t="shared" si="22"/>
        <v>-178624.7</v>
      </c>
      <c r="BK53" s="5">
        <f t="shared" si="23"/>
        <v>-178624.7</v>
      </c>
      <c r="BN53" s="5">
        <f t="shared" si="24"/>
        <v>-178624.7</v>
      </c>
      <c r="BQ53" s="5">
        <f t="shared" si="25"/>
        <v>-178624.7</v>
      </c>
      <c r="BT53" s="5">
        <f t="shared" si="26"/>
        <v>-178624.7</v>
      </c>
    </row>
    <row r="54" spans="1:72" ht="12.75">
      <c r="A54" s="12" t="s">
        <v>62</v>
      </c>
      <c r="C54" s="11"/>
      <c r="E54" s="17"/>
      <c r="H54" s="5"/>
      <c r="I54" s="5"/>
      <c r="K54" s="5"/>
      <c r="L54" s="5"/>
      <c r="N54" s="10"/>
      <c r="O54" s="5"/>
      <c r="Q54" s="10"/>
      <c r="R54" s="5"/>
      <c r="W54" s="10"/>
      <c r="X54" s="5"/>
      <c r="Z54" s="5"/>
      <c r="AA54" s="5"/>
      <c r="AC54" s="5"/>
      <c r="AD54" s="5"/>
      <c r="AF54" s="5"/>
      <c r="AG54" s="5"/>
      <c r="AI54" s="5"/>
      <c r="AJ54" s="5"/>
      <c r="AK54" s="5"/>
      <c r="AL54" s="5"/>
      <c r="AM54" s="5"/>
      <c r="AO54" s="5">
        <v>-183531.97</v>
      </c>
      <c r="AP54" s="5">
        <f>AM54+AO54</f>
        <v>-183531.97</v>
      </c>
      <c r="AS54" s="5">
        <f>AP54+AR54</f>
        <v>-183531.97</v>
      </c>
      <c r="AV54" s="5">
        <f t="shared" si="27"/>
        <v>-183531.97</v>
      </c>
      <c r="AY54" s="5">
        <f t="shared" si="28"/>
        <v>-183531.97</v>
      </c>
      <c r="BB54" s="5">
        <f t="shared" si="20"/>
        <v>-183531.97</v>
      </c>
      <c r="BE54" s="5">
        <f t="shared" si="21"/>
        <v>-183531.97</v>
      </c>
      <c r="BH54" s="5">
        <f t="shared" si="22"/>
        <v>-183531.97</v>
      </c>
      <c r="BK54" s="5">
        <f t="shared" si="23"/>
        <v>-183531.97</v>
      </c>
      <c r="BN54" s="5">
        <f t="shared" si="24"/>
        <v>-183531.97</v>
      </c>
      <c r="BQ54" s="5">
        <f t="shared" si="25"/>
        <v>-183531.97</v>
      </c>
      <c r="BT54" s="5">
        <f t="shared" si="26"/>
        <v>-183531.97</v>
      </c>
    </row>
    <row r="55" spans="1:72" ht="12.75">
      <c r="A55" s="12" t="s">
        <v>65</v>
      </c>
      <c r="C55" s="11"/>
      <c r="E55" s="17"/>
      <c r="H55" s="5"/>
      <c r="I55" s="5"/>
      <c r="K55" s="5"/>
      <c r="L55" s="5"/>
      <c r="N55" s="10"/>
      <c r="O55" s="5"/>
      <c r="Q55" s="10"/>
      <c r="R55" s="5"/>
      <c r="W55" s="10"/>
      <c r="X55" s="5"/>
      <c r="Z55" s="5"/>
      <c r="AA55" s="5"/>
      <c r="AC55" s="5"/>
      <c r="AD55" s="5"/>
      <c r="AF55" s="5"/>
      <c r="AG55" s="5"/>
      <c r="AI55" s="5"/>
      <c r="AJ55" s="5"/>
      <c r="AK55" s="5"/>
      <c r="AL55" s="5"/>
      <c r="AM55" s="5"/>
      <c r="AO55" s="5"/>
      <c r="AP55" s="5"/>
      <c r="AR55" s="5">
        <v>-182586.56</v>
      </c>
      <c r="AS55" s="5">
        <f>AP55+AR55</f>
        <v>-182586.56</v>
      </c>
      <c r="AV55" s="5">
        <f t="shared" si="27"/>
        <v>-182586.56</v>
      </c>
      <c r="AY55" s="5">
        <f t="shared" si="28"/>
        <v>-182586.56</v>
      </c>
      <c r="BB55" s="5">
        <f t="shared" si="20"/>
        <v>-182586.56</v>
      </c>
      <c r="BE55" s="5">
        <f t="shared" si="21"/>
        <v>-182586.56</v>
      </c>
      <c r="BH55" s="5">
        <f t="shared" si="22"/>
        <v>-182586.56</v>
      </c>
      <c r="BK55" s="5">
        <f t="shared" si="23"/>
        <v>-182586.56</v>
      </c>
      <c r="BN55" s="5">
        <f t="shared" si="24"/>
        <v>-182586.56</v>
      </c>
      <c r="BQ55" s="5">
        <f t="shared" si="25"/>
        <v>-182586.56</v>
      </c>
      <c r="BT55" s="5">
        <f t="shared" si="26"/>
        <v>-182586.56</v>
      </c>
    </row>
    <row r="56" spans="1:72" ht="12.75">
      <c r="A56" s="12" t="s">
        <v>67</v>
      </c>
      <c r="C56" s="11"/>
      <c r="E56" s="17"/>
      <c r="H56" s="5"/>
      <c r="I56" s="5"/>
      <c r="K56" s="5"/>
      <c r="L56" s="5"/>
      <c r="N56" s="10"/>
      <c r="O56" s="5"/>
      <c r="Q56" s="10"/>
      <c r="R56" s="5"/>
      <c r="W56" s="10"/>
      <c r="X56" s="5"/>
      <c r="Z56" s="5"/>
      <c r="AA56" s="5"/>
      <c r="AC56" s="5"/>
      <c r="AD56" s="5"/>
      <c r="AF56" s="5"/>
      <c r="AG56" s="5"/>
      <c r="AI56" s="5"/>
      <c r="AJ56" s="5"/>
      <c r="AK56" s="5"/>
      <c r="AL56" s="5"/>
      <c r="AM56" s="5"/>
      <c r="AO56" s="5"/>
      <c r="AP56" s="5"/>
      <c r="AR56" s="5"/>
      <c r="AS56" s="5"/>
      <c r="AU56" s="5">
        <v>-182586.56</v>
      </c>
      <c r="AV56" s="5">
        <f t="shared" si="27"/>
        <v>-182586.56</v>
      </c>
      <c r="AY56" s="5">
        <f t="shared" si="28"/>
        <v>-182586.56</v>
      </c>
      <c r="BB56" s="5">
        <f t="shared" si="20"/>
        <v>-182586.56</v>
      </c>
      <c r="BE56" s="5">
        <f t="shared" si="21"/>
        <v>-182586.56</v>
      </c>
      <c r="BH56" s="5">
        <f t="shared" si="22"/>
        <v>-182586.56</v>
      </c>
      <c r="BK56" s="5">
        <f t="shared" si="23"/>
        <v>-182586.56</v>
      </c>
      <c r="BN56" s="5">
        <f t="shared" si="24"/>
        <v>-182586.56</v>
      </c>
      <c r="BQ56" s="5">
        <f t="shared" si="25"/>
        <v>-182586.56</v>
      </c>
      <c r="BT56" s="5">
        <f t="shared" si="26"/>
        <v>-182586.56</v>
      </c>
    </row>
    <row r="57" spans="1:72" ht="12.75">
      <c r="A57" s="12" t="s">
        <v>71</v>
      </c>
      <c r="C57" s="11"/>
      <c r="E57" s="17"/>
      <c r="H57" s="5"/>
      <c r="I57" s="5"/>
      <c r="K57" s="5"/>
      <c r="L57" s="5"/>
      <c r="N57" s="10"/>
      <c r="O57" s="5"/>
      <c r="Q57" s="10"/>
      <c r="R57" s="5"/>
      <c r="W57" s="10"/>
      <c r="X57" s="5"/>
      <c r="Z57" s="5"/>
      <c r="AA57" s="5"/>
      <c r="AC57" s="5"/>
      <c r="AD57" s="5"/>
      <c r="AF57" s="5"/>
      <c r="AG57" s="5"/>
      <c r="AI57" s="5"/>
      <c r="AJ57" s="5"/>
      <c r="AK57" s="5"/>
      <c r="AL57" s="5"/>
      <c r="AM57" s="5"/>
      <c r="AO57" s="5"/>
      <c r="AP57" s="5"/>
      <c r="AR57" s="5"/>
      <c r="AS57" s="5"/>
      <c r="AU57" s="5"/>
      <c r="AV57" s="5"/>
      <c r="AX57" s="5">
        <v>-182586.56</v>
      </c>
      <c r="AY57" s="5">
        <f t="shared" si="28"/>
        <v>-182586.56</v>
      </c>
      <c r="BB57" s="5">
        <f t="shared" si="20"/>
        <v>-182586.56</v>
      </c>
      <c r="BE57" s="5">
        <f t="shared" si="21"/>
        <v>-182586.56</v>
      </c>
      <c r="BH57" s="5">
        <f t="shared" si="22"/>
        <v>-182586.56</v>
      </c>
      <c r="BK57" s="5">
        <f t="shared" si="23"/>
        <v>-182586.56</v>
      </c>
      <c r="BN57" s="5">
        <f t="shared" si="24"/>
        <v>-182586.56</v>
      </c>
      <c r="BQ57" s="5">
        <f t="shared" si="25"/>
        <v>-182586.56</v>
      </c>
      <c r="BT57" s="5">
        <f t="shared" si="26"/>
        <v>-182586.56</v>
      </c>
    </row>
    <row r="58" spans="1:72" ht="12.75">
      <c r="A58" s="12" t="s">
        <v>74</v>
      </c>
      <c r="C58" s="11"/>
      <c r="E58" s="17"/>
      <c r="H58" s="5"/>
      <c r="I58" s="5"/>
      <c r="K58" s="5"/>
      <c r="L58" s="5"/>
      <c r="N58" s="10"/>
      <c r="O58" s="5"/>
      <c r="Q58" s="10"/>
      <c r="R58" s="5"/>
      <c r="W58" s="10"/>
      <c r="X58" s="5"/>
      <c r="Z58" s="5"/>
      <c r="AA58" s="5"/>
      <c r="AC58" s="5"/>
      <c r="AD58" s="5"/>
      <c r="AF58" s="5"/>
      <c r="AG58" s="5"/>
      <c r="AI58" s="5"/>
      <c r="AJ58" s="5"/>
      <c r="AK58" s="5"/>
      <c r="AL58" s="5"/>
      <c r="AM58" s="5"/>
      <c r="AO58" s="5"/>
      <c r="AP58" s="5"/>
      <c r="AR58" s="5"/>
      <c r="AS58" s="5"/>
      <c r="AU58" s="5"/>
      <c r="AV58" s="5"/>
      <c r="AX58" s="5"/>
      <c r="AY58" s="5">
        <v>-182586.56</v>
      </c>
      <c r="BA58" s="5"/>
      <c r="BB58" s="5">
        <f>AY58+BA58</f>
        <v>-182586.56</v>
      </c>
      <c r="BE58" s="5">
        <f t="shared" si="21"/>
        <v>-182586.56</v>
      </c>
      <c r="BH58" s="5">
        <f t="shared" si="22"/>
        <v>-182586.56</v>
      </c>
      <c r="BK58" s="5">
        <f t="shared" si="23"/>
        <v>-182586.56</v>
      </c>
      <c r="BN58" s="5">
        <f t="shared" si="24"/>
        <v>-182586.56</v>
      </c>
      <c r="BQ58" s="5">
        <f t="shared" si="25"/>
        <v>-182586.56</v>
      </c>
      <c r="BT58" s="5">
        <f t="shared" si="26"/>
        <v>-182586.56</v>
      </c>
    </row>
    <row r="59" spans="1:72" ht="12.75">
      <c r="A59" s="12" t="s">
        <v>76</v>
      </c>
      <c r="C59" s="11"/>
      <c r="E59" s="17"/>
      <c r="H59" s="5"/>
      <c r="I59" s="5"/>
      <c r="K59" s="5"/>
      <c r="L59" s="5"/>
      <c r="N59" s="10"/>
      <c r="O59" s="5"/>
      <c r="Q59" s="10"/>
      <c r="R59" s="5"/>
      <c r="W59" s="10"/>
      <c r="X59" s="5"/>
      <c r="Z59" s="5"/>
      <c r="AA59" s="5"/>
      <c r="AC59" s="5"/>
      <c r="AD59" s="5"/>
      <c r="AF59" s="5"/>
      <c r="AG59" s="5"/>
      <c r="AI59" s="5"/>
      <c r="AJ59" s="5"/>
      <c r="AK59" s="5"/>
      <c r="AL59" s="5"/>
      <c r="AM59" s="5"/>
      <c r="AO59" s="5"/>
      <c r="AP59" s="5"/>
      <c r="AR59" s="5"/>
      <c r="AS59" s="5"/>
      <c r="AU59" s="5"/>
      <c r="AV59" s="5"/>
      <c r="AX59" s="5"/>
      <c r="AY59" s="5">
        <v>-182586.56</v>
      </c>
      <c r="BA59" s="5"/>
      <c r="BB59" s="5">
        <f>AY59+BA59</f>
        <v>-182586.56</v>
      </c>
      <c r="BD59" s="5"/>
      <c r="BE59" s="5">
        <f t="shared" si="21"/>
        <v>-182586.56</v>
      </c>
      <c r="BG59" s="5"/>
      <c r="BH59" s="5">
        <f t="shared" si="22"/>
        <v>-182586.56</v>
      </c>
      <c r="BK59" s="5">
        <f t="shared" si="23"/>
        <v>-182586.56</v>
      </c>
      <c r="BN59" s="5">
        <f t="shared" si="24"/>
        <v>-182586.56</v>
      </c>
      <c r="BQ59" s="5">
        <f t="shared" si="25"/>
        <v>-182586.56</v>
      </c>
      <c r="BT59" s="5">
        <f t="shared" si="26"/>
        <v>-182586.56</v>
      </c>
    </row>
    <row r="60" spans="1:72" ht="12.75">
      <c r="A60" s="12" t="s">
        <v>80</v>
      </c>
      <c r="C60" s="11"/>
      <c r="E60" s="17"/>
      <c r="H60" s="5"/>
      <c r="I60" s="5"/>
      <c r="K60" s="5"/>
      <c r="L60" s="5"/>
      <c r="N60" s="10"/>
      <c r="O60" s="5"/>
      <c r="Q60" s="10"/>
      <c r="R60" s="5"/>
      <c r="W60" s="10"/>
      <c r="X60" s="5"/>
      <c r="Z60" s="5"/>
      <c r="AA60" s="5"/>
      <c r="AC60" s="5"/>
      <c r="AD60" s="5"/>
      <c r="AF60" s="5"/>
      <c r="AG60" s="5"/>
      <c r="AI60" s="5"/>
      <c r="AJ60" s="5"/>
      <c r="AK60" s="5"/>
      <c r="AL60" s="5"/>
      <c r="AM60" s="5"/>
      <c r="AO60" s="5"/>
      <c r="AP60" s="5"/>
      <c r="AR60" s="5"/>
      <c r="AS60" s="5"/>
      <c r="AU60" s="5"/>
      <c r="AV60" s="5"/>
      <c r="AX60" s="5"/>
      <c r="AY60" s="5"/>
      <c r="BA60" s="5"/>
      <c r="BB60" s="5"/>
      <c r="BD60" s="5"/>
      <c r="BE60" s="5"/>
      <c r="BG60" s="5">
        <f>-175714.59</f>
        <v>-175714.59</v>
      </c>
      <c r="BH60" s="5">
        <f t="shared" si="22"/>
        <v>-175714.59</v>
      </c>
      <c r="BK60" s="5">
        <f t="shared" si="23"/>
        <v>-175714.59</v>
      </c>
      <c r="BN60" s="5">
        <f t="shared" si="24"/>
        <v>-175714.59</v>
      </c>
      <c r="BQ60" s="5">
        <f t="shared" si="25"/>
        <v>-175714.59</v>
      </c>
      <c r="BT60" s="5">
        <f t="shared" si="26"/>
        <v>-175714.59</v>
      </c>
    </row>
    <row r="61" spans="1:72" ht="12.75">
      <c r="A61" s="12" t="s">
        <v>83</v>
      </c>
      <c r="C61" s="11"/>
      <c r="E61" s="17"/>
      <c r="H61" s="5"/>
      <c r="I61" s="5"/>
      <c r="K61" s="5"/>
      <c r="L61" s="5"/>
      <c r="N61" s="10"/>
      <c r="O61" s="5"/>
      <c r="Q61" s="10"/>
      <c r="R61" s="5"/>
      <c r="W61" s="10"/>
      <c r="X61" s="5"/>
      <c r="Z61" s="5"/>
      <c r="AA61" s="5"/>
      <c r="AC61" s="5"/>
      <c r="AD61" s="5"/>
      <c r="AF61" s="5"/>
      <c r="AG61" s="5"/>
      <c r="AI61" s="5"/>
      <c r="AJ61" s="5"/>
      <c r="AK61" s="5"/>
      <c r="AL61" s="5"/>
      <c r="AM61" s="5"/>
      <c r="AO61" s="5"/>
      <c r="AP61" s="5"/>
      <c r="AR61" s="5"/>
      <c r="AS61" s="5"/>
      <c r="AU61" s="5"/>
      <c r="AV61" s="5"/>
      <c r="AX61" s="5"/>
      <c r="AY61" s="5"/>
      <c r="BA61" s="5"/>
      <c r="BB61" s="5"/>
      <c r="BD61" s="5"/>
      <c r="BE61" s="5"/>
      <c r="BG61" s="5"/>
      <c r="BH61" s="5"/>
      <c r="BJ61" s="5">
        <v>0</v>
      </c>
      <c r="BK61" s="5">
        <f t="shared" si="23"/>
        <v>0</v>
      </c>
      <c r="BN61" s="5">
        <f t="shared" si="24"/>
        <v>0</v>
      </c>
      <c r="BQ61" s="5">
        <f t="shared" si="25"/>
        <v>0</v>
      </c>
      <c r="BT61" s="5">
        <f t="shared" si="26"/>
        <v>0</v>
      </c>
    </row>
    <row r="62" spans="1:72" ht="12.75">
      <c r="A62" s="12" t="s">
        <v>87</v>
      </c>
      <c r="C62" s="11"/>
      <c r="E62" s="17"/>
      <c r="H62" s="5"/>
      <c r="I62" s="5"/>
      <c r="K62" s="5"/>
      <c r="L62" s="5"/>
      <c r="N62" s="10"/>
      <c r="O62" s="5"/>
      <c r="Q62" s="10"/>
      <c r="R62" s="5"/>
      <c r="W62" s="10"/>
      <c r="X62" s="5"/>
      <c r="Z62" s="5"/>
      <c r="AA62" s="5"/>
      <c r="AC62" s="5"/>
      <c r="AD62" s="5"/>
      <c r="AF62" s="5"/>
      <c r="AG62" s="5"/>
      <c r="AI62" s="5"/>
      <c r="AJ62" s="5"/>
      <c r="AK62" s="5"/>
      <c r="AL62" s="5"/>
      <c r="AM62" s="5"/>
      <c r="AO62" s="5"/>
      <c r="AP62" s="5"/>
      <c r="AR62" s="5"/>
      <c r="AS62" s="5"/>
      <c r="AU62" s="5"/>
      <c r="AV62" s="5"/>
      <c r="AX62" s="5"/>
      <c r="AY62" s="5"/>
      <c r="BA62" s="5"/>
      <c r="BB62" s="5"/>
      <c r="BD62" s="5"/>
      <c r="BE62" s="5"/>
      <c r="BG62" s="5"/>
      <c r="BH62" s="5"/>
      <c r="BJ62" s="5"/>
      <c r="BK62" s="5"/>
      <c r="BM62" s="5">
        <v>3651731.22</v>
      </c>
      <c r="BN62" s="5">
        <f t="shared" si="24"/>
        <v>3651731.22</v>
      </c>
      <c r="BP62" s="5"/>
      <c r="BQ62" s="5">
        <f t="shared" si="25"/>
        <v>3651731.22</v>
      </c>
      <c r="BT62" s="5">
        <f t="shared" si="26"/>
        <v>3651731.22</v>
      </c>
    </row>
    <row r="63" spans="1:72" ht="12.75">
      <c r="A63" s="12" t="s">
        <v>90</v>
      </c>
      <c r="C63" s="11"/>
      <c r="E63" s="17"/>
      <c r="H63" s="5"/>
      <c r="I63" s="5"/>
      <c r="K63" s="5"/>
      <c r="L63" s="5"/>
      <c r="N63" s="10"/>
      <c r="O63" s="5"/>
      <c r="Q63" s="10"/>
      <c r="R63" s="5"/>
      <c r="W63" s="10"/>
      <c r="X63" s="5"/>
      <c r="Z63" s="5"/>
      <c r="AA63" s="5"/>
      <c r="AC63" s="5"/>
      <c r="AD63" s="5"/>
      <c r="AF63" s="5"/>
      <c r="AG63" s="5"/>
      <c r="AI63" s="5"/>
      <c r="AJ63" s="5"/>
      <c r="AK63" s="5"/>
      <c r="AL63" s="5"/>
      <c r="AM63" s="5"/>
      <c r="AO63" s="5"/>
      <c r="AP63" s="5"/>
      <c r="AR63" s="5"/>
      <c r="AS63" s="5"/>
      <c r="AU63" s="5"/>
      <c r="AV63" s="5"/>
      <c r="AX63" s="5"/>
      <c r="AY63" s="5"/>
      <c r="BA63" s="5"/>
      <c r="BB63" s="5"/>
      <c r="BD63" s="5"/>
      <c r="BE63" s="5"/>
      <c r="BG63" s="5"/>
      <c r="BH63" s="5"/>
      <c r="BJ63" s="5"/>
      <c r="BK63" s="5"/>
      <c r="BM63" s="5"/>
      <c r="BN63" s="5"/>
      <c r="BP63" s="5">
        <v>0</v>
      </c>
      <c r="BQ63" s="5">
        <f t="shared" si="25"/>
        <v>0</v>
      </c>
      <c r="BT63" s="5">
        <f t="shared" si="26"/>
        <v>0</v>
      </c>
    </row>
    <row r="64" spans="1:72" ht="12.75">
      <c r="A64" s="12" t="s">
        <v>96</v>
      </c>
      <c r="C64" s="11"/>
      <c r="E64" s="17"/>
      <c r="H64" s="5"/>
      <c r="I64" s="5"/>
      <c r="K64" s="5"/>
      <c r="L64" s="5"/>
      <c r="N64" s="10"/>
      <c r="O64" s="5"/>
      <c r="Q64" s="10"/>
      <c r="R64" s="5"/>
      <c r="W64" s="10"/>
      <c r="X64" s="5"/>
      <c r="Z64" s="5"/>
      <c r="AA64" s="5"/>
      <c r="AC64" s="5"/>
      <c r="AD64" s="5"/>
      <c r="AF64" s="5"/>
      <c r="AG64" s="5"/>
      <c r="AI64" s="5"/>
      <c r="AJ64" s="5"/>
      <c r="AK64" s="5"/>
      <c r="AL64" s="5"/>
      <c r="AM64" s="5"/>
      <c r="AO64" s="5"/>
      <c r="AP64" s="5"/>
      <c r="AR64" s="5"/>
      <c r="AS64" s="5"/>
      <c r="AU64" s="5"/>
      <c r="AV64" s="5"/>
      <c r="AX64" s="5"/>
      <c r="AY64" s="5"/>
      <c r="BA64" s="5"/>
      <c r="BB64" s="5"/>
      <c r="BD64" s="5"/>
      <c r="BE64" s="5"/>
      <c r="BG64" s="5"/>
      <c r="BH64" s="5"/>
      <c r="BJ64" s="5"/>
      <c r="BK64" s="5"/>
      <c r="BM64" s="5"/>
      <c r="BN64" s="5"/>
      <c r="BP64" s="5"/>
      <c r="BQ64" s="5"/>
      <c r="BS64" s="5">
        <v>0</v>
      </c>
      <c r="BT64" s="5">
        <f t="shared" si="26"/>
        <v>0</v>
      </c>
    </row>
    <row r="65" spans="1:72" ht="13.5" thickBot="1">
      <c r="A65" s="12"/>
      <c r="C65" s="14"/>
      <c r="E65" s="18"/>
      <c r="F65" s="15"/>
      <c r="H65" s="16"/>
      <c r="I65" s="16"/>
      <c r="K65" s="16"/>
      <c r="L65" s="16"/>
      <c r="N65" s="15"/>
      <c r="O65" s="15"/>
      <c r="Q65" s="15"/>
      <c r="R65" s="15"/>
      <c r="T65" s="21"/>
      <c r="U65" s="21"/>
      <c r="W65" s="21"/>
      <c r="X65" s="21"/>
      <c r="Z65" s="21"/>
      <c r="AA65" s="21"/>
      <c r="AC65" s="22"/>
      <c r="AD65" s="22"/>
      <c r="AF65" s="21"/>
      <c r="AG65" s="21"/>
      <c r="AI65" s="24"/>
      <c r="AJ65" s="24"/>
      <c r="AK65" s="29"/>
      <c r="AL65" s="21"/>
      <c r="AM65" s="21"/>
      <c r="AO65" s="21"/>
      <c r="AP65" s="21"/>
      <c r="AR65" s="21"/>
      <c r="AS65" s="21"/>
      <c r="AV65" s="21"/>
      <c r="AY65" s="21"/>
      <c r="BB65" s="21"/>
      <c r="BE65" s="21"/>
      <c r="BH65" s="21"/>
      <c r="BK65" s="21"/>
      <c r="BN65" s="21"/>
      <c r="BQ65" s="21"/>
      <c r="BT65" s="21"/>
    </row>
    <row r="66" spans="1:72" ht="12.75">
      <c r="A66" s="12" t="s">
        <v>26</v>
      </c>
      <c r="C66" s="17">
        <f>SUM(C41:C65)</f>
        <v>-429579.25</v>
      </c>
      <c r="E66" s="5">
        <f>SUM(E41:E65)</f>
        <v>-50547.16</v>
      </c>
      <c r="F66" s="5">
        <f>SUM(F41:F65)</f>
        <v>-480126.41000000003</v>
      </c>
      <c r="H66" s="5">
        <v>-171828.57</v>
      </c>
      <c r="I66" s="5">
        <f>SUM(I41:I65)</f>
        <v>-651954.98</v>
      </c>
      <c r="K66" s="10">
        <f>SUM(K40:K65)</f>
        <v>-171828.63</v>
      </c>
      <c r="L66" s="5">
        <f>SUM(L41:L65)</f>
        <v>-823783.61</v>
      </c>
      <c r="N66" s="10">
        <f>SUM(N45:N65)</f>
        <v>-171828.62</v>
      </c>
      <c r="O66" s="5">
        <f>SUM(O41:O65)</f>
        <v>-995612.23</v>
      </c>
      <c r="Q66" s="10">
        <f>SUM(Q45:Q65)</f>
        <v>-171828.63</v>
      </c>
      <c r="R66" s="5">
        <f>SUM(R41:R65)</f>
        <v>-1167440.8599999999</v>
      </c>
      <c r="T66" s="10">
        <f>SUM(T41:T65)</f>
        <v>-171828.62</v>
      </c>
      <c r="U66" s="5">
        <f>SUM(U41:U65)</f>
        <v>-1339269.48</v>
      </c>
      <c r="W66" s="10">
        <f>SUM(W48:W65)</f>
        <v>-171928.08</v>
      </c>
      <c r="X66" s="5">
        <f>SUM(X41:X65)</f>
        <v>-1511197.56</v>
      </c>
      <c r="Z66" s="5">
        <f>SUM(Z49:Z65)</f>
        <v>-171953.42</v>
      </c>
      <c r="AA66" s="5">
        <f>SUM(AA41:AA65)</f>
        <v>-1683150.98</v>
      </c>
      <c r="AC66" s="5">
        <f>SUM(AC50:AC65)</f>
        <v>-172022.61</v>
      </c>
      <c r="AD66" s="5">
        <f>SUM(AD41:AD65)</f>
        <v>-1855173.5899999999</v>
      </c>
      <c r="AF66" s="5">
        <f>SUM(AF51:AF65)</f>
        <v>-172075.78</v>
      </c>
      <c r="AG66" s="5">
        <f>SUM(AG41:AG65)</f>
        <v>-2027249.3699999999</v>
      </c>
      <c r="AI66" s="2">
        <f>SUM(AI52:AI65)</f>
        <v>-173677.79</v>
      </c>
      <c r="AJ66" s="2">
        <f>SUM(AJ41:AJ65)</f>
        <v>-2200927.1599999997</v>
      </c>
      <c r="AK66" s="2"/>
      <c r="AL66" s="2">
        <f>SUM(AL52:AL65)</f>
        <v>-178624.7</v>
      </c>
      <c r="AM66" s="2">
        <f>SUM(AM41:AM65)</f>
        <v>-2379551.86</v>
      </c>
      <c r="AO66" s="5">
        <f>SUM(AO54:AO65)</f>
        <v>-183531.97</v>
      </c>
      <c r="AP66" s="5">
        <f>SUM(AP41:AP65)</f>
        <v>-2563083.83</v>
      </c>
      <c r="AR66" s="5">
        <f>SUM(AR55:AR65)</f>
        <v>-182586.56</v>
      </c>
      <c r="AS66" s="5">
        <f>SUM(AS41:AS65)</f>
        <v>-2745670.39</v>
      </c>
      <c r="AV66" s="5">
        <f>SUM(AV41:AV65)</f>
        <v>-2928256.95</v>
      </c>
      <c r="AY66" s="5">
        <f>SUM(AY41:AY65)</f>
        <v>-3476016.6300000004</v>
      </c>
      <c r="BB66" s="5">
        <f>SUM(BB41:BB65)</f>
        <v>-3476016.6300000004</v>
      </c>
      <c r="BE66" s="5">
        <f>SUM(BE41:BE65)</f>
        <v>-3476016.6300000004</v>
      </c>
      <c r="BH66" s="5">
        <f>SUM(BH41:BH65)</f>
        <v>-3651731.22</v>
      </c>
      <c r="BK66" s="5">
        <f>SUM(BK41:BK65)</f>
        <v>-3651731.22</v>
      </c>
      <c r="BN66" s="5">
        <f>SUM(BN41:BN65)</f>
        <v>0</v>
      </c>
      <c r="BQ66" s="5">
        <f>SUM(BQ41:BQ65)</f>
        <v>0</v>
      </c>
      <c r="BT66" s="5">
        <f>SUM(BT41:BT65)</f>
        <v>0</v>
      </c>
    </row>
    <row r="67" spans="1:30" ht="12.75">
      <c r="A67" s="12"/>
      <c r="C67" s="5"/>
      <c r="E67" s="17"/>
      <c r="H67" s="10"/>
      <c r="I67" s="10"/>
      <c r="K67" s="10"/>
      <c r="L67" s="10"/>
      <c r="AC67" s="5"/>
      <c r="AD67" s="5"/>
    </row>
    <row r="68" spans="3:30" ht="12.75">
      <c r="C68" s="5"/>
      <c r="E68" s="11"/>
      <c r="H68" s="10"/>
      <c r="I68" s="10"/>
      <c r="K68" s="10"/>
      <c r="L68" s="10"/>
      <c r="AC68" s="5"/>
      <c r="AD68" s="5"/>
    </row>
    <row r="69" spans="1:72" ht="12.75">
      <c r="A69" s="1" t="s">
        <v>91</v>
      </c>
      <c r="C69" s="5"/>
      <c r="E69" s="4"/>
      <c r="F69" s="4">
        <f>SUM(F7+F36+F66)</f>
        <v>2956446.13</v>
      </c>
      <c r="H69" s="10"/>
      <c r="I69" s="4">
        <f>I36+I66</f>
        <v>2784617.5599999996</v>
      </c>
      <c r="K69" s="10"/>
      <c r="L69" s="19">
        <f>L36+L66</f>
        <v>2612788.9299999997</v>
      </c>
      <c r="O69" s="4">
        <f>O36+O66</f>
        <v>2440960.3099999996</v>
      </c>
      <c r="R69" s="4">
        <f>R36+R66</f>
        <v>2269131.6799999997</v>
      </c>
      <c r="U69" s="4">
        <f>U36+U66</f>
        <v>2097303.0599999996</v>
      </c>
      <c r="X69" s="4">
        <f>X36+X66</f>
        <v>1926700.9799999995</v>
      </c>
      <c r="AA69" s="4">
        <f>AA36+AA66</f>
        <v>1755215.5599999996</v>
      </c>
      <c r="AC69" s="5"/>
      <c r="AD69" s="4">
        <f>AD36+AD66</f>
        <v>1584583.3599999999</v>
      </c>
      <c r="AG69" s="4">
        <f>AG36+AG66</f>
        <v>1413523.0799999998</v>
      </c>
      <c r="AJ69" s="4">
        <f>AJ36+AJ66</f>
        <v>1261700.8900000001</v>
      </c>
      <c r="AK69" s="4"/>
      <c r="AM69" s="4">
        <f>AM36+AM66</f>
        <v>1234362.88</v>
      </c>
      <c r="AP69" s="4">
        <f>AP36+AP66</f>
        <v>1088647.4099999997</v>
      </c>
      <c r="AS69" s="4">
        <f>AS36+AS66</f>
        <v>906060.8499999996</v>
      </c>
      <c r="AV69" s="4">
        <f>AV36+AV66</f>
        <v>723474.2899999996</v>
      </c>
      <c r="AY69" s="4">
        <f>AY36+AY66</f>
        <v>175714.6099999994</v>
      </c>
      <c r="BB69" s="4">
        <f>BB36+BB66</f>
        <v>175714.6099999994</v>
      </c>
      <c r="BE69" s="4">
        <f>BE36+BE66-0.02</f>
        <v>175714.5899999994</v>
      </c>
      <c r="BH69" s="4">
        <f>BH36+BH66-0.02</f>
        <v>-4.470348362317633E-10</v>
      </c>
      <c r="BK69" s="4">
        <f>BK36+BK66-0.02</f>
        <v>-4.470348362317633E-10</v>
      </c>
      <c r="BN69" s="4">
        <f>BN36+BN66</f>
        <v>-4.470348362317633E-10</v>
      </c>
      <c r="BQ69" s="4">
        <f>BQ36+BQ66</f>
        <v>-4.470348362317633E-10</v>
      </c>
      <c r="BT69" s="4">
        <f>BT36+BT66</f>
        <v>-4.470348362317633E-10</v>
      </c>
    </row>
    <row r="70" spans="3:30" ht="12.75">
      <c r="C70" s="5"/>
      <c r="E70" s="5"/>
      <c r="H70" s="10"/>
      <c r="I70" s="10"/>
      <c r="K70" s="10"/>
      <c r="L70" s="10"/>
      <c r="AC70" s="5"/>
      <c r="AD70" s="5"/>
    </row>
    <row r="71" spans="11:30" ht="12.75">
      <c r="K71" s="10"/>
      <c r="L71" s="10"/>
      <c r="AC71" s="5"/>
      <c r="AD71" s="5"/>
    </row>
    <row r="72" spans="11:30" ht="12.75">
      <c r="K72" s="10"/>
      <c r="L72" s="10"/>
      <c r="AC72" s="5"/>
      <c r="AD72" s="5"/>
    </row>
    <row r="73" spans="9:72" ht="12.75">
      <c r="I73" s="3" t="s">
        <v>27</v>
      </c>
      <c r="K73" s="10"/>
      <c r="L73" s="3" t="s">
        <v>27</v>
      </c>
      <c r="O73" s="3" t="s">
        <v>27</v>
      </c>
      <c r="R73" s="3" t="s">
        <v>27</v>
      </c>
      <c r="U73" s="3" t="s">
        <v>27</v>
      </c>
      <c r="X73" s="3" t="s">
        <v>27</v>
      </c>
      <c r="AA73" s="3" t="s">
        <v>27</v>
      </c>
      <c r="AC73" s="5"/>
      <c r="AD73" s="7" t="s">
        <v>27</v>
      </c>
      <c r="AG73" s="3" t="s">
        <v>27</v>
      </c>
      <c r="AJ73" s="7" t="s">
        <v>27</v>
      </c>
      <c r="AK73" s="7"/>
      <c r="AM73" s="7" t="s">
        <v>27</v>
      </c>
      <c r="AP73" s="7" t="s">
        <v>27</v>
      </c>
      <c r="AS73" s="7" t="s">
        <v>27</v>
      </c>
      <c r="AV73" s="7" t="s">
        <v>27</v>
      </c>
      <c r="AY73" s="7" t="s">
        <v>27</v>
      </c>
      <c r="BB73" s="7" t="s">
        <v>27</v>
      </c>
      <c r="BE73" s="7" t="s">
        <v>27</v>
      </c>
      <c r="BH73" s="7" t="s">
        <v>27</v>
      </c>
      <c r="BK73" s="7" t="s">
        <v>27</v>
      </c>
      <c r="BN73" s="7" t="s">
        <v>27</v>
      </c>
      <c r="BQ73" s="7" t="s">
        <v>27</v>
      </c>
      <c r="BT73" s="7" t="s">
        <v>27</v>
      </c>
    </row>
    <row r="74" spans="1:72" ht="12.75">
      <c r="A74" s="1" t="s">
        <v>28</v>
      </c>
      <c r="I74" s="9" t="s">
        <v>29</v>
      </c>
      <c r="K74" s="10"/>
      <c r="L74" s="9" t="s">
        <v>30</v>
      </c>
      <c r="O74" s="9" t="s">
        <v>31</v>
      </c>
      <c r="R74" s="9" t="s">
        <v>36</v>
      </c>
      <c r="U74" s="9" t="s">
        <v>39</v>
      </c>
      <c r="X74" s="9" t="s">
        <v>42</v>
      </c>
      <c r="AA74" s="9" t="s">
        <v>45</v>
      </c>
      <c r="AC74" s="5"/>
      <c r="AD74" s="23" t="s">
        <v>48</v>
      </c>
      <c r="AG74" s="9" t="s">
        <v>53</v>
      </c>
      <c r="AJ74" s="23" t="s">
        <v>57</v>
      </c>
      <c r="AK74" s="30"/>
      <c r="AM74" s="23" t="s">
        <v>60</v>
      </c>
      <c r="AP74" s="23" t="s">
        <v>63</v>
      </c>
      <c r="AS74" s="23" t="s">
        <v>66</v>
      </c>
      <c r="AV74" s="23" t="s">
        <v>69</v>
      </c>
      <c r="AY74" s="23" t="s">
        <v>72</v>
      </c>
      <c r="BB74" s="23" t="s">
        <v>75</v>
      </c>
      <c r="BE74" s="23" t="s">
        <v>77</v>
      </c>
      <c r="BH74" s="23" t="s">
        <v>81</v>
      </c>
      <c r="BK74" s="23" t="s">
        <v>84</v>
      </c>
      <c r="BN74" s="23" t="s">
        <v>85</v>
      </c>
      <c r="BQ74" s="23" t="s">
        <v>92</v>
      </c>
      <c r="BT74" s="23" t="s">
        <v>97</v>
      </c>
    </row>
    <row r="75" spans="9:72" ht="12.75">
      <c r="I75" s="5"/>
      <c r="K75" s="10"/>
      <c r="L75" s="10"/>
      <c r="AC75" s="5"/>
      <c r="AD75" s="5"/>
      <c r="BN75" s="32"/>
      <c r="BQ75" s="32"/>
      <c r="BT75" s="32"/>
    </row>
    <row r="76" spans="1:72" ht="12.75">
      <c r="A76" t="s">
        <v>88</v>
      </c>
      <c r="I76" s="5">
        <v>1675310.28</v>
      </c>
      <c r="K76" s="10"/>
      <c r="L76" s="5">
        <v>745393.86</v>
      </c>
      <c r="O76" s="5">
        <v>-10718.68</v>
      </c>
      <c r="R76" s="5">
        <v>1717349.24</v>
      </c>
      <c r="U76" s="5">
        <v>590051.48</v>
      </c>
      <c r="X76" s="5">
        <v>90744.05</v>
      </c>
      <c r="AA76" s="5">
        <v>1301511.52</v>
      </c>
      <c r="AC76" s="5"/>
      <c r="AD76" s="5">
        <v>302144.28</v>
      </c>
      <c r="AG76" s="5">
        <v>1631057.12</v>
      </c>
      <c r="AJ76" s="5">
        <v>1327139.63</v>
      </c>
      <c r="AK76" s="5"/>
      <c r="AM76" s="5">
        <v>813308.29</v>
      </c>
      <c r="AP76" s="5">
        <v>1338956.48</v>
      </c>
      <c r="AS76" s="5">
        <v>1642966.69</v>
      </c>
      <c r="AV76" s="5">
        <v>1527862.69</v>
      </c>
      <c r="AY76" s="5">
        <v>3008840.35</v>
      </c>
      <c r="BB76" s="5">
        <v>2218770.83</v>
      </c>
      <c r="BE76" s="5">
        <v>2291026.85</v>
      </c>
      <c r="BH76" s="5">
        <v>4121214.24</v>
      </c>
      <c r="BK76" s="17">
        <v>4793478.44</v>
      </c>
      <c r="BN76" s="17">
        <v>3356868.91</v>
      </c>
      <c r="BQ76" s="5">
        <v>2858567.09</v>
      </c>
      <c r="BT76" s="5">
        <v>1958991.19</v>
      </c>
    </row>
    <row r="77" spans="9:72" ht="12.75">
      <c r="I77" s="5"/>
      <c r="K77" s="10"/>
      <c r="L77" s="5"/>
      <c r="U77" s="10"/>
      <c r="AC77" s="5"/>
      <c r="AD77" s="5"/>
      <c r="BN77" s="32"/>
      <c r="BQ77" s="32"/>
      <c r="BT77" s="32"/>
    </row>
    <row r="78" spans="1:72" ht="12.75">
      <c r="A78" s="1" t="s">
        <v>28</v>
      </c>
      <c r="I78" s="5"/>
      <c r="K78" s="10"/>
      <c r="L78" s="5"/>
      <c r="U78" s="10"/>
      <c r="AC78" s="5"/>
      <c r="AD78" s="5"/>
      <c r="BN78" s="32"/>
      <c r="BQ78" s="32"/>
      <c r="BT78" s="32"/>
    </row>
    <row r="79" spans="1:72" ht="12.75">
      <c r="A79" t="s">
        <v>32</v>
      </c>
      <c r="I79" s="5">
        <v>-1741326.81</v>
      </c>
      <c r="K79" s="10"/>
      <c r="L79" s="5">
        <v>-601298.88</v>
      </c>
      <c r="O79" s="5">
        <v>-370539.68</v>
      </c>
      <c r="R79" s="5">
        <v>-420625.88</v>
      </c>
      <c r="U79" s="5">
        <v>-416352.47</v>
      </c>
      <c r="X79" s="5">
        <v>-377362.53</v>
      </c>
      <c r="AA79" s="5">
        <v>-493345.83</v>
      </c>
      <c r="AC79" s="5"/>
      <c r="AD79" s="5">
        <v>-431821.41</v>
      </c>
      <c r="AG79" s="5">
        <v>-572544.88</v>
      </c>
      <c r="AJ79" s="5">
        <v>-590870.75</v>
      </c>
      <c r="AK79" s="5"/>
      <c r="AM79" s="5">
        <v>-605355.2</v>
      </c>
      <c r="AP79" s="5">
        <v>-661009.55</v>
      </c>
      <c r="AS79" s="5">
        <v>-793833.15</v>
      </c>
      <c r="AV79" s="5">
        <v>-738430.92</v>
      </c>
      <c r="AY79" s="5">
        <v>-862013.88</v>
      </c>
      <c r="BB79" s="5">
        <v>-948635.03</v>
      </c>
      <c r="BE79" s="5">
        <v>-1086891.97</v>
      </c>
      <c r="BH79" s="5">
        <v>-1195169.89</v>
      </c>
      <c r="BK79" s="5">
        <v>-1446594.32</v>
      </c>
      <c r="BN79" s="5">
        <v>-1616734.5</v>
      </c>
      <c r="BQ79" s="5">
        <v>-1758127.28</v>
      </c>
      <c r="BT79" s="5">
        <v>-1865420.35</v>
      </c>
    </row>
    <row r="80" spans="9:72" ht="12.75">
      <c r="I80" s="5"/>
      <c r="K80" s="10"/>
      <c r="L80" s="5"/>
      <c r="U80" s="10"/>
      <c r="AC80" s="5"/>
      <c r="AD80" s="5"/>
      <c r="BN80" s="32"/>
      <c r="BQ80" s="32"/>
      <c r="BT80" s="32"/>
    </row>
    <row r="81" spans="9:72" ht="12.75">
      <c r="I81" s="5"/>
      <c r="K81" s="10"/>
      <c r="L81" s="5"/>
      <c r="U81" s="10"/>
      <c r="AC81" s="5"/>
      <c r="AD81" s="5"/>
      <c r="BN81" s="32"/>
      <c r="BQ81" s="32"/>
      <c r="BT81" s="32"/>
    </row>
    <row r="82" spans="1:72" ht="12.75">
      <c r="A82" s="1" t="s">
        <v>33</v>
      </c>
      <c r="I82" s="4">
        <f>I76+I79</f>
        <v>-66016.53000000003</v>
      </c>
      <c r="K82" s="10"/>
      <c r="L82" s="4">
        <f>L76+L79</f>
        <v>144094.97999999998</v>
      </c>
      <c r="O82" s="4">
        <f>O76+O79</f>
        <v>-381258.36</v>
      </c>
      <c r="R82" s="4">
        <f>R76+R79</f>
        <v>1296723.3599999999</v>
      </c>
      <c r="U82" s="4">
        <f>U76+U79</f>
        <v>173699.01</v>
      </c>
      <c r="X82" s="4">
        <f>X76+X79</f>
        <v>-286618.48000000004</v>
      </c>
      <c r="AA82" s="4">
        <f>AA76+AA79</f>
        <v>808165.69</v>
      </c>
      <c r="AC82" s="5"/>
      <c r="AD82" s="4">
        <f>AD76+AD79</f>
        <v>-129677.12999999995</v>
      </c>
      <c r="AG82" s="4">
        <f>AG76+AG79</f>
        <v>1058512.2400000002</v>
      </c>
      <c r="AJ82" s="4">
        <f>AJ76+AJ79</f>
        <v>736268.8799999999</v>
      </c>
      <c r="AK82" s="4"/>
      <c r="AM82" s="4">
        <f>AM76+AM79</f>
        <v>207953.09000000008</v>
      </c>
      <c r="AP82" s="4">
        <f>AP76+AP79</f>
        <v>677946.9299999999</v>
      </c>
      <c r="AS82" s="4">
        <f>AS76+AS79</f>
        <v>849133.5399999999</v>
      </c>
      <c r="AV82" s="4">
        <f>AV76+AV79</f>
        <v>789431.7699999999</v>
      </c>
      <c r="AY82" s="4">
        <f>AY76+AY79</f>
        <v>2146826.47</v>
      </c>
      <c r="BB82" s="4">
        <f>BB76+BB79</f>
        <v>1270135.8</v>
      </c>
      <c r="BE82" s="4">
        <f>BE76+BE79</f>
        <v>1204134.8800000001</v>
      </c>
      <c r="BH82" s="4">
        <f>BH76+BH79</f>
        <v>2926044.3500000006</v>
      </c>
      <c r="BK82" s="4">
        <f>BK76+BK79</f>
        <v>3346884.12</v>
      </c>
      <c r="BN82" s="4">
        <f>SUM(BN76:BN81)</f>
        <v>1740134.4100000001</v>
      </c>
      <c r="BQ82" s="4">
        <f>SUM(BQ76:BQ81)</f>
        <v>1100439.8099999998</v>
      </c>
      <c r="BT82" s="4">
        <f>SUM(BT76:BT81)</f>
        <v>93570.83999999985</v>
      </c>
    </row>
    <row r="83" spans="9:30" ht="12.75">
      <c r="I83" s="5"/>
      <c r="K83" s="10"/>
      <c r="L83" s="10"/>
      <c r="AC83" s="5"/>
      <c r="AD83" s="5"/>
    </row>
    <row r="84" spans="9:12" ht="12.75">
      <c r="I84" s="5"/>
      <c r="K84" s="10"/>
      <c r="L84" s="10"/>
    </row>
    <row r="85" spans="11:12" ht="12.75">
      <c r="K85" s="10"/>
      <c r="L85" s="10"/>
    </row>
  </sheetData>
  <sheetProtection/>
  <printOptions/>
  <pageMargins left="0.29" right="0.39" top="0.76" bottom="0.45" header="0.5" footer="0.26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2016-12-29T00:04:13Z</dcterms:created>
  <dcterms:modified xsi:type="dcterms:W3CDTF">2016-12-29T20:26:44Z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DocumentSetType">
    <vt:lpwstr>Initial Filing</vt:lpwstr>
  </property>
  <property fmtid="{D5CDD505-2E9C-101B-9397-08002B2CF9AE}" pid="4" name="IsHighlyConfidential">
    <vt:lpwstr>0</vt:lpwstr>
  </property>
  <property fmtid="{D5CDD505-2E9C-101B-9397-08002B2CF9AE}" pid="5" name="DocketNumber">
    <vt:lpwstr>161307</vt:lpwstr>
  </property>
  <property fmtid="{D5CDD505-2E9C-101B-9397-08002B2CF9AE}" pid="6" name="IsConfidential">
    <vt:lpwstr>0</vt:lpwstr>
  </property>
  <property fmtid="{D5CDD505-2E9C-101B-9397-08002B2CF9AE}" pid="7" name="Date1">
    <vt:lpwstr>2016-12-29T00:00:00Z</vt:lpwstr>
  </property>
  <property fmtid="{D5CDD505-2E9C-101B-9397-08002B2CF9AE}" pid="8" name="_docset_NoMedatataSyncRequired">
    <vt:lpwstr>False</vt:lpwstr>
  </property>
  <property fmtid="{D5CDD505-2E9C-101B-9397-08002B2CF9AE}" pid="9" name="CaseType">
    <vt:lpwstr>Staff Investigation</vt:lpwstr>
  </property>
  <property fmtid="{D5CDD505-2E9C-101B-9397-08002B2CF9AE}" pid="10" name="OpenedDate">
    <vt:lpwstr>2016-12-29T00:00:00Z</vt:lpwstr>
  </property>
  <property fmtid="{D5CDD505-2E9C-101B-9397-08002B2CF9AE}" pid="11" name="Prefix">
    <vt:lpwstr>UE</vt:lpwstr>
  </property>
  <property fmtid="{D5CDD505-2E9C-101B-9397-08002B2CF9AE}" pid="12" name="CaseCompanyNames">
    <vt:lpwstr>Pacific Power &amp; Light Company</vt:lpwstr>
  </property>
  <property fmtid="{D5CDD505-2E9C-101B-9397-08002B2CF9AE}" pid="13" name="IndustryCode">
    <vt:lpwstr>140</vt:lpwstr>
  </property>
  <property fmtid="{D5CDD505-2E9C-101B-9397-08002B2CF9AE}" pid="14" name="CaseStatus">
    <vt:lpwstr>Closed</vt:lpwstr>
  </property>
  <property fmtid="{D5CDD505-2E9C-101B-9397-08002B2CF9AE}" pid="15" name="Nickname">
    <vt:lpwstr/>
  </property>
  <property fmtid="{D5CDD505-2E9C-101B-9397-08002B2CF9AE}" pid="16" name="Process">
    <vt:lpwstr/>
  </property>
  <property fmtid="{D5CDD505-2E9C-101B-9397-08002B2CF9AE}" pid="17" name="Visibility">
    <vt:lpwstr/>
  </property>
  <property fmtid="{D5CDD505-2E9C-101B-9397-08002B2CF9AE}" pid="18" name="DocumentGroup">
    <vt:lpwstr/>
  </property>
</Properties>
</file>