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7245" tabRatio="846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05, pg 25" sheetId="5" r:id="rId5"/>
    <sheet name="Item 105, Pg 26" sheetId="6" r:id="rId6"/>
    <sheet name="Item 105, pg 27" sheetId="7" r:id="rId7"/>
    <sheet name="Item 105, pg 28" sheetId="8" r:id="rId8"/>
    <sheet name="Item 120,130,150, pg 32" sheetId="9" r:id="rId9"/>
    <sheet name="Item 230, pg 38" sheetId="10" r:id="rId10"/>
    <sheet name="Item 240 pg 39" sheetId="11" r:id="rId11"/>
    <sheet name="Item 245, pg 40" sheetId="12" r:id="rId12"/>
    <sheet name="Item 255, pg 42" sheetId="13" r:id="rId13"/>
    <sheet name="Item 255, pg 43" sheetId="14" r:id="rId14"/>
    <sheet name="Item 255, pg 44" sheetId="15" r:id="rId15"/>
    <sheet name="Item 255, pg 45" sheetId="16" r:id="rId16"/>
    <sheet name="Item 255, pg 46" sheetId="17" r:id="rId17"/>
    <sheet name="Item 255, pg 47" sheetId="18" r:id="rId18"/>
    <sheet name="Item 255, pg 48" sheetId="19" r:id="rId19"/>
    <sheet name="Item 255, pg 49" sheetId="20" r:id="rId20"/>
  </sheets>
  <externalReferences>
    <externalReference r:id="rId23"/>
  </externalReferences>
  <definedNames>
    <definedName name="_xlnm.Print_Area" localSheetId="6">'Item 105, pg 27'!$A$1:$J$50</definedName>
    <definedName name="_xlnm.Print_Area" localSheetId="16">'Item 255, pg 46'!$A$1:$L$56</definedName>
  </definedNames>
  <calcPr fullCalcOnLoad="1"/>
</workbook>
</file>

<file path=xl/sharedStrings.xml><?xml version="1.0" encoding="utf-8"?>
<sst xmlns="http://schemas.openxmlformats.org/spreadsheetml/2006/main" count="1361" uniqueCount="323">
  <si>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</si>
  <si>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</si>
  <si>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</si>
  <si>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</si>
  <si>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</si>
  <si>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</si>
  <si>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</si>
  <si>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</si>
  <si>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</si>
  <si>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</si>
  <si>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</si>
  <si>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</si>
  <si>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</si>
  <si>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</si>
  <si>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</si>
  <si>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</si>
  <si>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</si>
  <si>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</si>
  <si>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</si>
  <si>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</si>
  <si>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</si>
  <si>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</si>
  <si>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</si>
  <si>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</si>
  <si>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</si>
  <si>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</si>
  <si>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</si>
  <si>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</si>
  <si>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</si>
  <si>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</si>
  <si>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</si>
  <si>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</si>
  <si>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</si>
  <si>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</si>
  <si>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</si>
  <si>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</si>
  <si>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</si>
  <si>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</si>
  <si>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</si>
  <si>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</si>
  <si>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</si>
  <si>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</si>
  <si>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</si>
  <si>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</si>
  <si>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</si>
  <si>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</si>
  <si>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</si>
  <si>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</si>
  <si>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</si>
  <si>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</si>
  <si>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</si>
  <si>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</si>
  <si>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</si>
  <si>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</si>
  <si>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</si>
  <si>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</si>
  <si>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</si>
  <si>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</si>
  <si>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</si>
  <si>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</si>
  <si>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</si>
  <si>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</si>
  <si>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</si>
  <si>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</si>
  <si>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</si>
  <si>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</si>
  <si>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</si>
  <si>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</si>
  <si>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</si>
  <si>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</si>
  <si>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</si>
  <si>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</si>
  <si>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</si>
  <si>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</si>
  <si>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</si>
  <si>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</si>
  <si>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</si>
  <si>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</si>
  <si>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</si>
  <si>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</si>
  <si>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</si>
  <si>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</si>
  <si>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</si>
  <si>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</si>
  <si>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</si>
  <si>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</si>
  <si>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</si>
  <si>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</si>
  <si>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</si>
  <si>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</si>
  <si>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</si>
  <si>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</si>
  <si>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</si>
  <si>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</si>
  <si>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</si>
  <si>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</si>
  <si>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</si>
  <si>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</si>
  <si>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</si>
  <si>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</si>
  <si>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</si>
  <si>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</si>
  <si>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</si>
  <si>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</si>
  <si>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</si>
  <si>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</si>
  <si>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</si>
  <si>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</si>
  <si>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</si>
  <si>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</si>
  <si>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</si>
  <si>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</si>
  <si>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</si>
  <si>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</si>
  <si>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</si>
  <si>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</si>
  <si>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</si>
  <si>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</si>
  <si>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</si>
  <si>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</si>
  <si>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</si>
  <si>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</si>
  <si>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</si>
  <si>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</si>
  <si>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</si>
  <si>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</si>
  <si>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</si>
  <si>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 xml:space="preserve">Note 2:  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</si>
  <si>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</si>
  <si>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</si>
  <si>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</si>
  <si>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</si>
  <si>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</si>
  <si>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</si>
  <si>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</si>
  <si>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</si>
  <si>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</si>
  <si>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</si>
  <si>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</si>
  <si>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</si>
  <si>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</si>
  <si>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</si>
  <si>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</si>
  <si>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</si>
  <si>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</si>
  <si>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</si>
  <si>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</si>
  <si>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</si>
  <si>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</si>
  <si>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</si>
  <si>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</si>
  <si>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</si>
  <si>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</si>
  <si>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</si>
  <si>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</si>
  <si>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</si>
  <si>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</si>
  <si>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</si>
  <si>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</si>
  <si>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</si>
  <si>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</si>
  <si>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</si>
  <si>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 xml:space="preserve"> per Unit</t>
  </si>
  <si>
    <t xml:space="preserve"> per Ton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</si>
  <si>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</si>
  <si>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</si>
  <si>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</si>
  <si>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</si>
  <si>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</si>
  <si>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</si>
  <si>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</si>
  <si>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</si>
  <si>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</si>
  <si>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</si>
  <si>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</si>
  <si>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Effective Date:</t>
  </si>
  <si>
    <t xml:space="preserve">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</si>
  <si>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</si>
  <si>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</si>
  <si>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</si>
  <si>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</si>
  <si>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</si>
  <si>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</si>
  <si>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</si>
  <si>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</si>
  <si>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</si>
  <si>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</si>
  <si>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</si>
  <si>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</si>
  <si>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</si>
  <si>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</si>
  <si>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</si>
  <si>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</si>
  <si>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</si>
  <si>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</si>
  <si>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</si>
  <si>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</si>
  <si>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</si>
  <si>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</si>
  <si>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</si>
  <si>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</si>
  <si>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</si>
  <si>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</si>
  <si>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</si>
  <si>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</si>
  <si>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</si>
  <si>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</si>
  <si>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</si>
  <si>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</si>
  <si>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</si>
  <si>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</si>
  <si>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</si>
  <si>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</si>
  <si>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</si>
  <si>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</si>
  <si>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</si>
  <si>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</si>
  <si>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</si>
  <si>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</si>
  <si>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</si>
  <si>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</si>
  <si>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</si>
  <si>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</si>
  <si>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</si>
  <si>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</si>
  <si>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</si>
  <si>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</si>
  <si>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</si>
  <si>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</si>
  <si>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</si>
  <si>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</si>
  <si>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</si>
  <si>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</si>
  <si>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</si>
  <si>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</si>
  <si>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</si>
  <si>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</si>
  <si>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</si>
  <si>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</si>
  <si>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</si>
  <si>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</si>
  <si>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</si>
  <si>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</si>
  <si>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</si>
  <si>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</si>
  <si>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</si>
  <si>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</si>
  <si>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</si>
  <si>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</si>
  <si>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</si>
  <si>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Revised Page No.</t>
  </si>
  <si>
    <t>Murrey's Disposal Co., Inc  G-9</t>
  </si>
  <si>
    <t xml:space="preserve">           Revised Page No.</t>
  </si>
  <si>
    <t>cart or toter more than 5 feet in order to reach the truck.  The charge for this roll-out</t>
  </si>
  <si>
    <t>service is: (see Item 205) per cart or toter, per pickup.</t>
  </si>
  <si>
    <t xml:space="preserve">     Revised page No.</t>
  </si>
  <si>
    <t>Recycl only</t>
  </si>
  <si>
    <t xml:space="preserve">      Revised Page No.</t>
  </si>
  <si>
    <t>toter more than 5 feet in order to reach the truck.  The charge for this roll-out service is: (see Item 205)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</si>
  <si>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</si>
  <si>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</si>
  <si>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</si>
  <si>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</si>
  <si>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</si>
  <si>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</si>
  <si>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</si>
  <si>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Note 3: </t>
  </si>
  <si>
    <t xml:space="preserve">increments shall apply. 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</si>
  <si>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</si>
  <si>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</si>
  <si>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 xml:space="preserve">     Effective Date:</t>
  </si>
  <si>
    <t>Revised page No.</t>
  </si>
  <si>
    <t xml:space="preserve">A flat monthly charge, per container, for permanent regularly scheduled customers may be made if computed </t>
  </si>
  <si>
    <t>as described in Item 75.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</si>
  <si>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</si>
  <si>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</si>
  <si>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</si>
  <si>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</si>
  <si>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</si>
  <si>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per cart or toter, per pickup.</t>
  </si>
  <si>
    <t xml:space="preserve"> Effective Date:</t>
  </si>
  <si>
    <t>Recycling credit/debit (if applicable): Customers receiving service will receive a commodity</t>
  </si>
  <si>
    <t>(A)</t>
  </si>
  <si>
    <t xml:space="preserve">          Effective Date:</t>
  </si>
  <si>
    <t>Appliance with Freon</t>
  </si>
  <si>
    <t xml:space="preserve">MSW </t>
  </si>
  <si>
    <t xml:space="preserve">Asbestos </t>
  </si>
  <si>
    <t xml:space="preserve">Propane Tanks </t>
  </si>
  <si>
    <t xml:space="preserve">Stumps &amp; Brush </t>
  </si>
  <si>
    <t xml:space="preserve">Auto Fluff </t>
  </si>
  <si>
    <t xml:space="preserve">Minimum monthly charge: </t>
  </si>
  <si>
    <t>Permanent Service:  Service is defined as no less than scheduled, every-other-week pickup,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</si>
  <si>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</si>
  <si>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</si>
  <si>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</si>
  <si>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</si>
  <si>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</si>
  <si>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</si>
  <si>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$1.00 per pickup for unlatching, unlocking gates and/or containers.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</si>
  <si>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</si>
  <si>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</si>
  <si>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</si>
  <si>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</si>
  <si>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 xml:space="preserve">     Applies only to services provided to Multi-Family residence </t>
  </si>
  <si>
    <t xml:space="preserve">Applies only to services provided to Multi-Family residence </t>
  </si>
  <si>
    <t>13(A)</t>
  </si>
  <si>
    <t>13(B)</t>
  </si>
  <si>
    <t>$7.57 (A) per dump.</t>
  </si>
  <si>
    <t>$12.59 (A) per can/unit.  Service will be rendered on the normal scheduled pickup day for the</t>
  </si>
  <si>
    <t>$17.79 (A) per can/unit.  Service will be rendered on the normal scheduled pickup day for the</t>
  </si>
  <si>
    <t>Above rates include $4.39 per yard, per pick-up for recycling service.</t>
  </si>
  <si>
    <t>Occasional extra units shall be charged at $4.13 (A)  per unit.</t>
  </si>
  <si>
    <t xml:space="preserve">Presidents Day </t>
  </si>
  <si>
    <t>Customers receiving service will receive a commodity price adjustment of $.49 credit per month.  The commodity</t>
  </si>
  <si>
    <t>other than normal scheduled pickup day, rates for special pickups, Item 160, will apply. (C)</t>
  </si>
  <si>
    <t xml:space="preserve">price adjustment of $49 credit per month.  The commodity price adjustment will be adjusted </t>
  </si>
  <si>
    <t>price adjustment of $.49 credit per month.  The commodity price adjustment will be adjusted</t>
  </si>
  <si>
    <t>Customers receiving service will receive a commodity price adjustment of $.44 credit per yard per pick-up,</t>
  </si>
  <si>
    <t>Customers receiving service will receive a commodity price adjustment of $.44 credit per yard per pick-up.</t>
  </si>
  <si>
    <t>Recycling service rates on this page expire on: February 29, 2016</t>
  </si>
  <si>
    <t>Recycling rates on this page expire: February 29, 2016</t>
  </si>
  <si>
    <t>Recycling rates on this page expire on: February 29, 2016</t>
  </si>
  <si>
    <t>Recycling rates on this page expire on: Febraury 29,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</si>
</sst>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3" xfId="0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2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10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18" xfId="0" applyNumberFormat="1" applyBorder="1" applyAlignment="1">
      <alignment/>
    </xf>
    <xf numFmtId="8" fontId="0" fillId="0" borderId="21" xfId="0" applyNumberFormat="1" applyFont="1" applyFill="1" applyBorder="1" applyAlignment="1">
      <alignment/>
    </xf>
    <xf numFmtId="8" fontId="0" fillId="0" borderId="21" xfId="0" applyNumberFormat="1" applyFill="1" applyBorder="1" applyAlignment="1">
      <alignment/>
    </xf>
    <xf numFmtId="168" fontId="0" fillId="0" borderId="11" xfId="0" applyNumberFormat="1" applyBorder="1" applyAlignment="1">
      <alignment horizontal="center"/>
    </xf>
    <xf numFmtId="8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0" fontId="0" fillId="0" borderId="10" xfId="58" applyBorder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0" xfId="58">
      <alignment/>
      <protection/>
    </xf>
    <xf numFmtId="0" fontId="0" fillId="0" borderId="13" xfId="58" applyBorder="1">
      <alignment/>
      <protection/>
    </xf>
    <xf numFmtId="0" fontId="0" fillId="0" borderId="16" xfId="58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17" xfId="58" applyBorder="1" applyAlignment="1">
      <alignment horizontal="center"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13" xfId="58" applyBorder="1" applyAlignment="1">
      <alignment horizontal="left"/>
      <protection/>
    </xf>
    <xf numFmtId="167" fontId="0" fillId="0" borderId="16" xfId="58" applyNumberFormat="1" applyBorder="1" applyAlignment="1">
      <alignment horizontal="left"/>
      <protection/>
    </xf>
    <xf numFmtId="167" fontId="0" fillId="0" borderId="17" xfId="58" applyNumberFormat="1" applyBorder="1" applyAlignment="1">
      <alignment horizontal="left"/>
      <protection/>
    </xf>
    <xf numFmtId="0" fontId="5" fillId="0" borderId="0" xfId="58" applyFont="1" applyBorder="1">
      <alignment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0" fontId="0" fillId="0" borderId="13" xfId="58" applyBorder="1" applyAlignment="1" quotePrefix="1">
      <alignment horizontal="left"/>
      <protection/>
    </xf>
    <xf numFmtId="0" fontId="0" fillId="0" borderId="21" xfId="58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left"/>
    </xf>
    <xf numFmtId="0" fontId="8" fillId="0" borderId="18" xfId="58" applyFont="1" applyBorder="1" applyAlignment="1">
      <alignment/>
      <protection/>
    </xf>
    <xf numFmtId="0" fontId="8" fillId="0" borderId="18" xfId="58" applyFont="1" applyBorder="1" applyAlignment="1">
      <alignment horizontal="right"/>
      <protection/>
    </xf>
    <xf numFmtId="168" fontId="0" fillId="0" borderId="21" xfId="58" applyNumberFormat="1" applyBorder="1">
      <alignment/>
      <protection/>
    </xf>
    <xf numFmtId="8" fontId="0" fillId="0" borderId="19" xfId="0" applyNumberFormat="1" applyFont="1" applyBorder="1" applyAlignment="1">
      <alignment horizontal="left"/>
    </xf>
    <xf numFmtId="7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8" fontId="51" fillId="0" borderId="21" xfId="0" applyNumberFormat="1" applyFont="1" applyFill="1" applyBorder="1" applyAlignment="1">
      <alignment horizontal="center"/>
    </xf>
    <xf numFmtId="44" fontId="51" fillId="0" borderId="18" xfId="45" applyFont="1" applyFill="1" applyBorder="1" applyAlignment="1">
      <alignment horizontal="right"/>
    </xf>
    <xf numFmtId="44" fontId="51" fillId="0" borderId="18" xfId="45" applyFont="1" applyBorder="1" applyAlignment="1">
      <alignment horizontal="right"/>
    </xf>
    <xf numFmtId="44" fontId="51" fillId="0" borderId="21" xfId="45" applyFont="1" applyBorder="1" applyAlignment="1">
      <alignment horizontal="right"/>
    </xf>
    <xf numFmtId="44" fontId="51" fillId="0" borderId="21" xfId="45" applyFont="1" applyFill="1" applyBorder="1" applyAlignment="1">
      <alignment horizontal="right"/>
    </xf>
    <xf numFmtId="0" fontId="51" fillId="0" borderId="13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0" fillId="0" borderId="21" xfId="58" applyNumberFormat="1" applyFill="1" applyBorder="1">
      <alignment/>
      <protection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51" fillId="0" borderId="19" xfId="0" applyNumberFormat="1" applyFont="1" applyFill="1" applyBorder="1" applyAlignment="1">
      <alignment horizontal="left"/>
    </xf>
    <xf numFmtId="4" fontId="51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58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21" xfId="58" applyBorder="1" applyAlignment="1">
      <alignment horizontal="center"/>
      <protection/>
    </xf>
    <xf numFmtId="0" fontId="0" fillId="0" borderId="18" xfId="58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Dump%20Fee\M-A%20DF%20Incr%203-1-13\M-A%20Filing\2111\Filed%201-14-2013%20Original%20Filing\Murrey's%20Tariff%20G-9%203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 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2">
        <row r="4">
          <cell r="C4" t="str">
            <v>Murrey's Disposal Co., Inc  G-9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.75">
      <c r="A1" s="287"/>
      <c r="B1" s="241"/>
      <c r="C1" s="288"/>
      <c r="D1" s="241"/>
      <c r="E1" s="241"/>
      <c r="F1" s="241"/>
      <c r="G1" s="241"/>
      <c r="H1" s="241"/>
      <c r="I1" s="241"/>
      <c r="J1" s="289"/>
    </row>
    <row r="2" spans="1:10" ht="12.75">
      <c r="A2" s="92" t="s">
        <v>143</v>
      </c>
      <c r="B2" s="290">
        <v>26</v>
      </c>
      <c r="C2" s="127" t="s">
        <v>218</v>
      </c>
      <c r="D2" s="127"/>
      <c r="E2" s="127"/>
      <c r="F2" s="127"/>
      <c r="G2" s="290">
        <v>9</v>
      </c>
      <c r="H2" s="308" t="s">
        <v>250</v>
      </c>
      <c r="I2" s="308"/>
      <c r="J2" s="291">
        <v>1</v>
      </c>
    </row>
    <row r="3" spans="1:10" ht="12.75">
      <c r="A3" s="92"/>
      <c r="B3" s="127"/>
      <c r="C3" s="127"/>
      <c r="D3" s="127"/>
      <c r="E3" s="127"/>
      <c r="F3" s="127"/>
      <c r="G3" s="127"/>
      <c r="H3" s="127"/>
      <c r="I3" s="127"/>
      <c r="J3" s="130"/>
    </row>
    <row r="4" spans="1:10" ht="12.75">
      <c r="A4" s="92" t="s">
        <v>145</v>
      </c>
      <c r="B4" s="127"/>
      <c r="C4" s="292" t="s">
        <v>251</v>
      </c>
      <c r="D4" s="127"/>
      <c r="E4" s="127"/>
      <c r="F4" s="127"/>
      <c r="G4" s="127"/>
      <c r="H4" s="127"/>
      <c r="I4" s="127"/>
      <c r="J4" s="130"/>
    </row>
    <row r="5" spans="1:10" ht="12.75">
      <c r="A5" s="293" t="s">
        <v>146</v>
      </c>
      <c r="B5" s="191"/>
      <c r="C5" s="191"/>
      <c r="D5" s="191"/>
      <c r="E5" s="191"/>
      <c r="F5" s="191"/>
      <c r="G5" s="191"/>
      <c r="H5" s="191"/>
      <c r="I5" s="191"/>
      <c r="J5" s="294"/>
    </row>
    <row r="6" spans="1:10" ht="12.75">
      <c r="A6" s="92"/>
      <c r="B6" s="127"/>
      <c r="C6" s="127"/>
      <c r="D6" s="127"/>
      <c r="E6" s="127"/>
      <c r="F6" s="127"/>
      <c r="G6" s="127"/>
      <c r="H6" s="127"/>
      <c r="I6" s="127"/>
      <c r="J6" s="130"/>
    </row>
    <row r="7" spans="1:10" ht="12.75">
      <c r="A7" s="92"/>
      <c r="B7" s="127"/>
      <c r="C7" s="308" t="s">
        <v>150</v>
      </c>
      <c r="D7" s="308"/>
      <c r="E7" s="308"/>
      <c r="F7" s="308"/>
      <c r="G7" s="308"/>
      <c r="H7" s="308"/>
      <c r="I7" s="127"/>
      <c r="J7" s="130"/>
    </row>
    <row r="8" spans="1:10" ht="12.75">
      <c r="A8" s="92"/>
      <c r="B8" s="127" t="s">
        <v>154</v>
      </c>
      <c r="C8" s="127"/>
      <c r="D8" s="127"/>
      <c r="E8" s="127"/>
      <c r="F8" s="127"/>
      <c r="G8" s="127"/>
      <c r="H8" s="127"/>
      <c r="I8" s="127"/>
      <c r="J8" s="130"/>
    </row>
    <row r="9" spans="1:10" ht="12.75">
      <c r="A9" s="92"/>
      <c r="B9" s="127" t="s">
        <v>155</v>
      </c>
      <c r="C9" s="127"/>
      <c r="D9" s="127"/>
      <c r="E9" s="127"/>
      <c r="F9" s="127"/>
      <c r="G9" s="127"/>
      <c r="H9" s="127"/>
      <c r="I9" s="127"/>
      <c r="J9" s="130"/>
    </row>
    <row r="10" spans="1:10" ht="12.75">
      <c r="A10" s="92"/>
      <c r="B10" s="127" t="s">
        <v>156</v>
      </c>
      <c r="C10" s="127"/>
      <c r="D10" s="127"/>
      <c r="E10" s="127"/>
      <c r="F10" s="127"/>
      <c r="G10" s="127"/>
      <c r="H10" s="127"/>
      <c r="I10" s="127"/>
      <c r="J10" s="130"/>
    </row>
    <row r="11" spans="1:10" ht="12.75">
      <c r="A11" s="92"/>
      <c r="B11" s="269" t="s">
        <v>157</v>
      </c>
      <c r="C11" s="127"/>
      <c r="D11" s="127"/>
      <c r="E11" s="127"/>
      <c r="F11" s="127"/>
      <c r="G11" s="127"/>
      <c r="H11" s="127"/>
      <c r="I11" s="127"/>
      <c r="J11" s="130"/>
    </row>
    <row r="12" spans="1:10" ht="12.75">
      <c r="A12" s="92"/>
      <c r="B12" s="127"/>
      <c r="C12" s="127"/>
      <c r="D12" s="127"/>
      <c r="E12" s="127"/>
      <c r="F12" s="127"/>
      <c r="G12" s="127"/>
      <c r="H12" s="127"/>
      <c r="I12" s="127"/>
      <c r="J12" s="130"/>
    </row>
    <row r="13" spans="1:10" ht="12.75">
      <c r="A13" s="92"/>
      <c r="B13" s="295" t="s">
        <v>158</v>
      </c>
      <c r="C13" s="296" t="s">
        <v>152</v>
      </c>
      <c r="D13" s="127"/>
      <c r="E13" s="295" t="s">
        <v>158</v>
      </c>
      <c r="F13" s="296" t="s">
        <v>152</v>
      </c>
      <c r="G13" s="127"/>
      <c r="H13" s="295" t="s">
        <v>158</v>
      </c>
      <c r="I13" s="296" t="s">
        <v>152</v>
      </c>
      <c r="J13" s="130"/>
    </row>
    <row r="14" spans="1:10" ht="12.75">
      <c r="A14" s="92"/>
      <c r="B14" s="297" t="s">
        <v>151</v>
      </c>
      <c r="C14" s="298" t="s">
        <v>153</v>
      </c>
      <c r="D14" s="127"/>
      <c r="E14" s="297" t="s">
        <v>151</v>
      </c>
      <c r="F14" s="298" t="s">
        <v>153</v>
      </c>
      <c r="G14" s="127"/>
      <c r="H14" s="297" t="s">
        <v>151</v>
      </c>
      <c r="I14" s="298" t="s">
        <v>153</v>
      </c>
      <c r="J14" s="130"/>
    </row>
    <row r="15" spans="1:10" ht="12.75">
      <c r="A15" s="92"/>
      <c r="B15" s="299" t="s">
        <v>81</v>
      </c>
      <c r="C15" s="303">
        <v>0</v>
      </c>
      <c r="D15" s="269"/>
      <c r="E15" s="304">
        <v>22</v>
      </c>
      <c r="F15" s="303">
        <v>2</v>
      </c>
      <c r="G15" s="269"/>
      <c r="H15" s="304">
        <v>47</v>
      </c>
      <c r="I15" s="303">
        <v>5</v>
      </c>
      <c r="J15" s="130"/>
    </row>
    <row r="16" spans="1:10" ht="12.75">
      <c r="A16" s="92"/>
      <c r="B16" s="299" t="s">
        <v>88</v>
      </c>
      <c r="C16" s="303">
        <v>9</v>
      </c>
      <c r="D16" s="269"/>
      <c r="E16" s="304">
        <v>23</v>
      </c>
      <c r="F16" s="303">
        <v>0</v>
      </c>
      <c r="G16" s="269"/>
      <c r="H16" s="304">
        <v>48</v>
      </c>
      <c r="I16" s="303">
        <v>5</v>
      </c>
      <c r="J16" s="130"/>
    </row>
    <row r="17" spans="1:10" ht="12.75">
      <c r="A17" s="92"/>
      <c r="B17" s="299" t="s">
        <v>82</v>
      </c>
      <c r="C17" s="303">
        <v>0</v>
      </c>
      <c r="D17" s="269"/>
      <c r="E17" s="304">
        <v>24</v>
      </c>
      <c r="F17" s="303">
        <v>0</v>
      </c>
      <c r="G17" s="269"/>
      <c r="H17" s="304">
        <v>49</v>
      </c>
      <c r="I17" s="303">
        <v>5</v>
      </c>
      <c r="J17" s="130"/>
    </row>
    <row r="18" spans="1:10" ht="12.75">
      <c r="A18" s="92"/>
      <c r="B18" s="299" t="s">
        <v>89</v>
      </c>
      <c r="C18" s="303">
        <v>0</v>
      </c>
      <c r="D18" s="269"/>
      <c r="E18" s="304">
        <v>25</v>
      </c>
      <c r="F18" s="303">
        <v>5</v>
      </c>
      <c r="G18" s="269"/>
      <c r="H18" s="304">
        <v>50</v>
      </c>
      <c r="I18" s="303">
        <v>0</v>
      </c>
      <c r="J18" s="130"/>
    </row>
    <row r="19" spans="1:10" ht="12.75">
      <c r="A19" s="92"/>
      <c r="B19" s="299" t="s">
        <v>89</v>
      </c>
      <c r="C19" s="303">
        <v>0</v>
      </c>
      <c r="D19" s="269"/>
      <c r="E19" s="304">
        <v>26</v>
      </c>
      <c r="F19" s="303">
        <v>2</v>
      </c>
      <c r="G19" s="269"/>
      <c r="H19" s="304">
        <v>51</v>
      </c>
      <c r="I19" s="303">
        <v>0</v>
      </c>
      <c r="J19" s="130"/>
    </row>
    <row r="20" spans="1:10" ht="12.75">
      <c r="A20" s="92"/>
      <c r="B20" s="299" t="s">
        <v>83</v>
      </c>
      <c r="C20" s="303">
        <v>2</v>
      </c>
      <c r="D20" s="269"/>
      <c r="E20" s="304">
        <v>27</v>
      </c>
      <c r="F20" s="303">
        <v>5</v>
      </c>
      <c r="G20" s="269"/>
      <c r="H20" s="304">
        <v>52</v>
      </c>
      <c r="I20" s="303">
        <v>0</v>
      </c>
      <c r="J20" s="130"/>
    </row>
    <row r="21" spans="1:10" ht="12.75">
      <c r="A21" s="92"/>
      <c r="B21" s="299" t="s">
        <v>179</v>
      </c>
      <c r="C21" s="303">
        <v>0</v>
      </c>
      <c r="D21" s="269"/>
      <c r="E21" s="304">
        <v>28</v>
      </c>
      <c r="F21" s="303">
        <v>5</v>
      </c>
      <c r="G21" s="269"/>
      <c r="H21" s="304">
        <v>53</v>
      </c>
      <c r="I21" s="303">
        <v>0</v>
      </c>
      <c r="J21" s="130"/>
    </row>
    <row r="22" spans="1:10" ht="12.75">
      <c r="A22" s="92"/>
      <c r="B22" s="299">
        <v>6</v>
      </c>
      <c r="C22" s="303">
        <v>0</v>
      </c>
      <c r="D22" s="269"/>
      <c r="E22" s="304">
        <v>29</v>
      </c>
      <c r="F22" s="303">
        <v>0</v>
      </c>
      <c r="G22" s="269"/>
      <c r="H22" s="304">
        <v>54</v>
      </c>
      <c r="I22" s="303">
        <v>0</v>
      </c>
      <c r="J22" s="130"/>
    </row>
    <row r="23" spans="1:10" ht="12.75">
      <c r="A23" s="92"/>
      <c r="B23" s="299">
        <v>7</v>
      </c>
      <c r="C23" s="303">
        <v>0</v>
      </c>
      <c r="D23" s="269"/>
      <c r="E23" s="304">
        <v>30</v>
      </c>
      <c r="F23" s="303">
        <v>3</v>
      </c>
      <c r="G23" s="269"/>
      <c r="H23" s="304">
        <v>55</v>
      </c>
      <c r="I23" s="303">
        <v>0</v>
      </c>
      <c r="J23" s="130"/>
    </row>
    <row r="24" spans="1:10" ht="12.75">
      <c r="A24" s="92"/>
      <c r="B24" s="299">
        <v>8</v>
      </c>
      <c r="C24" s="303">
        <v>0</v>
      </c>
      <c r="D24" s="269"/>
      <c r="E24" s="304">
        <v>31</v>
      </c>
      <c r="F24" s="303">
        <v>0</v>
      </c>
      <c r="G24" s="269"/>
      <c r="H24" s="304" t="s">
        <v>218</v>
      </c>
      <c r="I24" s="303" t="s">
        <v>218</v>
      </c>
      <c r="J24" s="130"/>
    </row>
    <row r="25" spans="1:10" ht="12.75">
      <c r="A25" s="92"/>
      <c r="B25" s="299">
        <v>9</v>
      </c>
      <c r="C25" s="303">
        <v>0</v>
      </c>
      <c r="D25" s="269"/>
      <c r="E25" s="304">
        <v>32</v>
      </c>
      <c r="F25" s="303">
        <v>2</v>
      </c>
      <c r="G25" s="269"/>
      <c r="H25" s="304" t="s">
        <v>218</v>
      </c>
      <c r="I25" s="303" t="s">
        <v>218</v>
      </c>
      <c r="J25" s="130"/>
    </row>
    <row r="26" spans="1:10" ht="12.75">
      <c r="A26" s="92"/>
      <c r="B26" s="299">
        <v>10</v>
      </c>
      <c r="C26" s="303">
        <v>0</v>
      </c>
      <c r="D26" s="269"/>
      <c r="E26" s="304">
        <v>33</v>
      </c>
      <c r="F26" s="303">
        <v>0</v>
      </c>
      <c r="G26" s="269"/>
      <c r="H26" s="304" t="s">
        <v>218</v>
      </c>
      <c r="I26" s="303" t="s">
        <v>218</v>
      </c>
      <c r="J26" s="130"/>
    </row>
    <row r="27" spans="1:10" ht="12.75">
      <c r="A27" s="92"/>
      <c r="B27" s="299">
        <v>11</v>
      </c>
      <c r="C27" s="303">
        <v>0</v>
      </c>
      <c r="D27" s="269"/>
      <c r="E27" s="304">
        <v>34</v>
      </c>
      <c r="F27" s="303">
        <v>0</v>
      </c>
      <c r="G27" s="269"/>
      <c r="H27" s="304" t="s">
        <v>218</v>
      </c>
      <c r="I27" s="303" t="s">
        <v>218</v>
      </c>
      <c r="J27" s="130"/>
    </row>
    <row r="28" spans="1:10" ht="12.75">
      <c r="A28" s="92"/>
      <c r="B28" s="299">
        <v>12</v>
      </c>
      <c r="C28" s="303">
        <v>0</v>
      </c>
      <c r="D28" s="269"/>
      <c r="E28" s="304">
        <v>35</v>
      </c>
      <c r="F28" s="303">
        <v>0</v>
      </c>
      <c r="G28" s="269"/>
      <c r="H28" s="304" t="s">
        <v>218</v>
      </c>
      <c r="I28" s="303" t="s">
        <v>218</v>
      </c>
      <c r="J28" s="130"/>
    </row>
    <row r="29" spans="1:10" ht="12.75">
      <c r="A29" s="92"/>
      <c r="B29" s="299">
        <v>13</v>
      </c>
      <c r="C29" s="303">
        <v>1</v>
      </c>
      <c r="D29" s="269"/>
      <c r="E29" s="304">
        <v>36</v>
      </c>
      <c r="F29" s="303">
        <v>0</v>
      </c>
      <c r="G29" s="269"/>
      <c r="H29" s="304" t="s">
        <v>218</v>
      </c>
      <c r="I29" s="303" t="s">
        <v>218</v>
      </c>
      <c r="J29" s="130"/>
    </row>
    <row r="30" spans="1:10" ht="12.75">
      <c r="A30" s="92"/>
      <c r="B30" s="300" t="s">
        <v>305</v>
      </c>
      <c r="C30" s="303">
        <v>0</v>
      </c>
      <c r="D30" s="305"/>
      <c r="E30" s="304">
        <v>37</v>
      </c>
      <c r="F30" s="303">
        <v>0</v>
      </c>
      <c r="G30" s="269"/>
      <c r="H30" s="304" t="s">
        <v>218</v>
      </c>
      <c r="I30" s="303" t="s">
        <v>218</v>
      </c>
      <c r="J30" s="130"/>
    </row>
    <row r="31" spans="1:10" ht="12.75">
      <c r="A31" s="92"/>
      <c r="B31" s="300" t="s">
        <v>306</v>
      </c>
      <c r="C31" s="303">
        <v>0</v>
      </c>
      <c r="D31" s="305"/>
      <c r="E31" s="304">
        <v>38</v>
      </c>
      <c r="F31" s="303">
        <v>2</v>
      </c>
      <c r="G31" s="269"/>
      <c r="H31" s="304"/>
      <c r="I31" s="304"/>
      <c r="J31" s="130"/>
    </row>
    <row r="32" spans="1:10" ht="12.75">
      <c r="A32" s="92"/>
      <c r="B32" s="299">
        <v>14</v>
      </c>
      <c r="C32" s="303">
        <v>0</v>
      </c>
      <c r="D32" s="305"/>
      <c r="E32" s="304">
        <v>39</v>
      </c>
      <c r="F32" s="303">
        <v>2</v>
      </c>
      <c r="G32" s="269"/>
      <c r="H32" s="304"/>
      <c r="I32" s="304"/>
      <c r="J32" s="130"/>
    </row>
    <row r="33" spans="1:10" ht="12.75">
      <c r="A33" s="92"/>
      <c r="B33" s="299">
        <v>15</v>
      </c>
      <c r="C33" s="303">
        <v>1</v>
      </c>
      <c r="D33" s="269"/>
      <c r="E33" s="304">
        <v>40</v>
      </c>
      <c r="F33" s="303">
        <v>2</v>
      </c>
      <c r="G33" s="269"/>
      <c r="H33" s="304"/>
      <c r="I33" s="304"/>
      <c r="J33" s="130"/>
    </row>
    <row r="34" spans="1:10" ht="12.75">
      <c r="A34" s="92"/>
      <c r="B34" s="299">
        <v>16</v>
      </c>
      <c r="C34" s="303">
        <v>2</v>
      </c>
      <c r="D34" s="269"/>
      <c r="E34" s="304">
        <v>41</v>
      </c>
      <c r="F34" s="303">
        <v>0</v>
      </c>
      <c r="G34" s="269"/>
      <c r="H34" s="304"/>
      <c r="I34" s="304"/>
      <c r="J34" s="130"/>
    </row>
    <row r="35" spans="1:10" ht="12.75">
      <c r="A35" s="92"/>
      <c r="B35" s="299">
        <v>17</v>
      </c>
      <c r="C35" s="303">
        <v>1</v>
      </c>
      <c r="D35" s="269"/>
      <c r="E35" s="304">
        <v>42</v>
      </c>
      <c r="F35" s="303">
        <v>2</v>
      </c>
      <c r="G35" s="269"/>
      <c r="H35" s="304"/>
      <c r="I35" s="304"/>
      <c r="J35" s="130"/>
    </row>
    <row r="36" spans="1:10" ht="12.75">
      <c r="A36" s="92"/>
      <c r="B36" s="299">
        <v>18</v>
      </c>
      <c r="C36" s="303">
        <v>0</v>
      </c>
      <c r="D36" s="269"/>
      <c r="E36" s="304">
        <v>43</v>
      </c>
      <c r="F36" s="303">
        <v>2</v>
      </c>
      <c r="G36" s="269"/>
      <c r="H36" s="304"/>
      <c r="I36" s="304"/>
      <c r="J36" s="130"/>
    </row>
    <row r="37" spans="1:10" ht="12.75">
      <c r="A37" s="92"/>
      <c r="B37" s="299">
        <v>19</v>
      </c>
      <c r="C37" s="303">
        <v>1</v>
      </c>
      <c r="D37" s="269"/>
      <c r="E37" s="304">
        <v>44</v>
      </c>
      <c r="F37" s="303">
        <v>2</v>
      </c>
      <c r="G37" s="269"/>
      <c r="H37" s="304"/>
      <c r="I37" s="304"/>
      <c r="J37" s="130"/>
    </row>
    <row r="38" spans="1:10" ht="12.75">
      <c r="A38" s="92"/>
      <c r="B38" s="299">
        <v>20</v>
      </c>
      <c r="C38" s="303">
        <v>0</v>
      </c>
      <c r="D38" s="269"/>
      <c r="E38" s="304">
        <v>45</v>
      </c>
      <c r="F38" s="303">
        <v>2</v>
      </c>
      <c r="G38" s="269"/>
      <c r="H38" s="304"/>
      <c r="I38" s="304"/>
      <c r="J38" s="130"/>
    </row>
    <row r="39" spans="1:10" ht="12.75">
      <c r="A39" s="92"/>
      <c r="B39" s="299">
        <v>21</v>
      </c>
      <c r="C39" s="303">
        <v>5</v>
      </c>
      <c r="D39" s="269"/>
      <c r="E39" s="304">
        <v>46</v>
      </c>
      <c r="F39" s="303">
        <v>5</v>
      </c>
      <c r="G39" s="269"/>
      <c r="H39" s="304"/>
      <c r="I39" s="304"/>
      <c r="J39" s="130"/>
    </row>
    <row r="40" spans="1:10" ht="12.75">
      <c r="A40" s="92"/>
      <c r="B40" s="299"/>
      <c r="C40" s="303"/>
      <c r="D40" s="269"/>
      <c r="E40" s="304"/>
      <c r="F40" s="303"/>
      <c r="G40" s="269"/>
      <c r="H40" s="304"/>
      <c r="I40" s="304"/>
      <c r="J40" s="130"/>
    </row>
    <row r="41" spans="1:10" ht="12.75">
      <c r="A41" s="92"/>
      <c r="B41" s="299"/>
      <c r="C41" s="303"/>
      <c r="D41" s="269"/>
      <c r="E41" s="304"/>
      <c r="F41" s="304"/>
      <c r="G41" s="269"/>
      <c r="H41" s="304"/>
      <c r="I41" s="304"/>
      <c r="J41" s="130"/>
    </row>
    <row r="42" spans="1:10" ht="12.75">
      <c r="A42" s="92"/>
      <c r="B42" s="127"/>
      <c r="C42" s="286"/>
      <c r="D42" s="127"/>
      <c r="E42" s="127"/>
      <c r="F42" s="127"/>
      <c r="G42" s="127"/>
      <c r="H42" s="127"/>
      <c r="I42" s="127"/>
      <c r="J42" s="130"/>
    </row>
    <row r="43" spans="1:10" ht="12.75">
      <c r="A43" s="92"/>
      <c r="B43" s="127"/>
      <c r="C43" s="127"/>
      <c r="D43" s="127"/>
      <c r="E43" s="127"/>
      <c r="F43" s="127"/>
      <c r="G43" s="127"/>
      <c r="H43" s="127"/>
      <c r="I43" s="127"/>
      <c r="J43" s="130"/>
    </row>
    <row r="44" spans="1:10" ht="12.75">
      <c r="A44" s="92"/>
      <c r="B44" s="127"/>
      <c r="C44" s="127"/>
      <c r="D44" s="301" t="s">
        <v>159</v>
      </c>
      <c r="E44" s="127"/>
      <c r="F44" s="127"/>
      <c r="G44" s="127"/>
      <c r="H44" s="127"/>
      <c r="I44" s="127"/>
      <c r="J44" s="130"/>
    </row>
    <row r="45" spans="1:10" ht="12.75">
      <c r="A45" s="92"/>
      <c r="B45" s="127"/>
      <c r="C45" s="127"/>
      <c r="D45" s="127"/>
      <c r="E45" s="127"/>
      <c r="F45" s="127"/>
      <c r="G45" s="127"/>
      <c r="H45" s="127"/>
      <c r="I45" s="127"/>
      <c r="J45" s="130"/>
    </row>
    <row r="46" spans="1:10" ht="12.75">
      <c r="A46" s="92"/>
      <c r="B46" s="127" t="s">
        <v>218</v>
      </c>
      <c r="C46" s="127"/>
      <c r="D46" s="127"/>
      <c r="E46" s="292" t="s">
        <v>170</v>
      </c>
      <c r="F46" s="127"/>
      <c r="G46" s="292" t="s">
        <v>171</v>
      </c>
      <c r="H46" s="127"/>
      <c r="I46" s="127"/>
      <c r="J46" s="130"/>
    </row>
    <row r="47" spans="1:10" ht="12.75">
      <c r="A47" s="92"/>
      <c r="B47" s="127" t="s">
        <v>218</v>
      </c>
      <c r="C47" s="269"/>
      <c r="D47" s="269"/>
      <c r="E47" s="269"/>
      <c r="F47" s="264"/>
      <c r="G47" s="127" t="s">
        <v>218</v>
      </c>
      <c r="H47" s="286"/>
      <c r="I47" s="127"/>
      <c r="J47" s="130"/>
    </row>
    <row r="48" spans="1:10" ht="12.75">
      <c r="A48" s="92"/>
      <c r="B48" s="127" t="s">
        <v>218</v>
      </c>
      <c r="C48" s="269"/>
      <c r="D48" s="269"/>
      <c r="E48" s="269"/>
      <c r="F48" s="264"/>
      <c r="G48" s="127"/>
      <c r="H48" s="127"/>
      <c r="I48" s="127"/>
      <c r="J48" s="130"/>
    </row>
    <row r="49" spans="1:10" ht="12.75">
      <c r="A49" s="92"/>
      <c r="B49" s="127"/>
      <c r="C49" s="127"/>
      <c r="D49" s="127"/>
      <c r="E49" s="127"/>
      <c r="F49" s="127"/>
      <c r="G49" s="127"/>
      <c r="H49" s="127"/>
      <c r="I49" s="127"/>
      <c r="J49" s="130"/>
    </row>
    <row r="50" spans="1:10" ht="12.75">
      <c r="A50" s="293"/>
      <c r="B50" s="191"/>
      <c r="C50" s="191"/>
      <c r="D50" s="191"/>
      <c r="E50" s="191"/>
      <c r="F50" s="191"/>
      <c r="G50" s="191"/>
      <c r="H50" s="191"/>
      <c r="I50" s="191"/>
      <c r="J50" s="294"/>
    </row>
    <row r="51" spans="1:10" ht="12.75">
      <c r="A51" s="92" t="s">
        <v>149</v>
      </c>
      <c r="B51" s="127" t="s">
        <v>169</v>
      </c>
      <c r="C51" s="127"/>
      <c r="D51" s="127"/>
      <c r="E51" s="127"/>
      <c r="F51" s="127"/>
      <c r="G51" s="127"/>
      <c r="H51" s="127"/>
      <c r="I51" s="127"/>
      <c r="J51" s="130"/>
    </row>
    <row r="52" spans="1:10" ht="12.75">
      <c r="A52" s="92"/>
      <c r="B52" s="127"/>
      <c r="C52" s="127"/>
      <c r="D52" s="127"/>
      <c r="E52" s="127"/>
      <c r="F52" s="127"/>
      <c r="G52" s="127"/>
      <c r="H52" s="127"/>
      <c r="I52" s="127"/>
      <c r="J52" s="130"/>
    </row>
    <row r="53" spans="1:10" ht="12.75">
      <c r="A53" s="293" t="s">
        <v>148</v>
      </c>
      <c r="B53" s="302">
        <v>42009</v>
      </c>
      <c r="C53" s="191"/>
      <c r="D53" s="191"/>
      <c r="E53" s="191"/>
      <c r="F53" s="191"/>
      <c r="G53" s="191"/>
      <c r="H53" s="191" t="s">
        <v>172</v>
      </c>
      <c r="I53" s="191"/>
      <c r="J53" s="224">
        <v>42064</v>
      </c>
    </row>
    <row r="54" spans="1:10" ht="12.75">
      <c r="A54" s="309" t="s">
        <v>140</v>
      </c>
      <c r="B54" s="310"/>
      <c r="C54" s="310"/>
      <c r="D54" s="310"/>
      <c r="E54" s="310"/>
      <c r="F54" s="310"/>
      <c r="G54" s="310"/>
      <c r="H54" s="310"/>
      <c r="I54" s="310"/>
      <c r="J54" s="311"/>
    </row>
    <row r="55" spans="1:10" ht="12.75">
      <c r="A55" s="92"/>
      <c r="B55" s="127"/>
      <c r="C55" s="127"/>
      <c r="D55" s="127"/>
      <c r="E55" s="127"/>
      <c r="F55" s="127"/>
      <c r="G55" s="127"/>
      <c r="H55" s="127"/>
      <c r="I55" s="127"/>
      <c r="J55" s="130"/>
    </row>
    <row r="56" spans="1:10" ht="12.75">
      <c r="A56" s="92" t="s">
        <v>147</v>
      </c>
      <c r="B56" s="127"/>
      <c r="C56" s="127"/>
      <c r="D56" s="127"/>
      <c r="E56" s="127"/>
      <c r="F56" s="127"/>
      <c r="G56" s="127"/>
      <c r="H56" s="127"/>
      <c r="I56" s="127"/>
      <c r="J56" s="130"/>
    </row>
    <row r="57" spans="1:10" ht="12.75">
      <c r="A57" s="293"/>
      <c r="B57" s="191"/>
      <c r="C57" s="191"/>
      <c r="D57" s="191"/>
      <c r="E57" s="191"/>
      <c r="F57" s="191"/>
      <c r="G57" s="191"/>
      <c r="H57" s="191"/>
      <c r="I57" s="191"/>
      <c r="J57" s="294"/>
    </row>
  </sheetData>
  <sheetProtection/>
  <mergeCells count="3">
    <mergeCell ref="H2:I2"/>
    <mergeCell ref="C7:H7"/>
    <mergeCell ref="A54:J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01" customWidth="1"/>
    <col min="2" max="2" width="18.57421875" style="201" customWidth="1"/>
    <col min="3" max="3" width="5.421875" style="201" customWidth="1"/>
    <col min="4" max="4" width="7.8515625" style="201" customWidth="1"/>
    <col min="5" max="5" width="12.7109375" style="201" customWidth="1"/>
    <col min="6" max="8" width="9.140625" style="201" customWidth="1"/>
    <col min="9" max="9" width="14.8515625" style="201" customWidth="1"/>
    <col min="10" max="16384" width="9.140625" style="201" customWidth="1"/>
  </cols>
  <sheetData>
    <row r="1" spans="1:9" ht="12.75">
      <c r="A1" s="198"/>
      <c r="B1" s="199"/>
      <c r="C1" s="199"/>
      <c r="D1" s="199"/>
      <c r="E1" s="199"/>
      <c r="F1" s="199"/>
      <c r="G1" s="199"/>
      <c r="H1" s="199"/>
      <c r="I1" s="200"/>
    </row>
    <row r="2" spans="1:9" ht="12.75">
      <c r="A2" s="202" t="s">
        <v>143</v>
      </c>
      <c r="B2" s="203">
        <v>26</v>
      </c>
      <c r="C2" s="204"/>
      <c r="D2" s="204"/>
      <c r="E2" s="204"/>
      <c r="F2" s="47">
        <v>2</v>
      </c>
      <c r="G2" s="345" t="s">
        <v>144</v>
      </c>
      <c r="H2" s="345"/>
      <c r="I2" s="205">
        <v>38</v>
      </c>
    </row>
    <row r="3" spans="1:9" ht="12.75">
      <c r="A3" s="202"/>
      <c r="B3" s="204"/>
      <c r="C3" s="204"/>
      <c r="D3" s="204"/>
      <c r="E3" s="204"/>
      <c r="F3" s="204"/>
      <c r="G3" s="204"/>
      <c r="H3" s="204"/>
      <c r="I3" s="206"/>
    </row>
    <row r="4" spans="1:9" ht="12.75">
      <c r="A4" s="202" t="s">
        <v>145</v>
      </c>
      <c r="B4" s="204"/>
      <c r="C4" s="214" t="str">
        <f>'[1]Item 100, pg 21'!C4</f>
        <v>Murrey's Disposal Co., Inc  G-9</v>
      </c>
      <c r="D4" s="204"/>
      <c r="E4" s="204"/>
      <c r="F4" s="204"/>
      <c r="G4" s="204"/>
      <c r="H4" s="204"/>
      <c r="I4" s="206"/>
    </row>
    <row r="5" spans="1:9" ht="12.75">
      <c r="A5" s="207" t="s">
        <v>146</v>
      </c>
      <c r="B5" s="208"/>
      <c r="C5" s="208"/>
      <c r="D5" s="208"/>
      <c r="E5" s="208"/>
      <c r="F5" s="208"/>
      <c r="G5" s="208"/>
      <c r="H5" s="208"/>
      <c r="I5" s="209"/>
    </row>
    <row r="6" spans="1:9" ht="12.75">
      <c r="A6" s="202"/>
      <c r="B6" s="204"/>
      <c r="C6" s="204"/>
      <c r="D6" s="204"/>
      <c r="E6" s="204"/>
      <c r="F6" s="204"/>
      <c r="G6" s="204"/>
      <c r="H6" s="204"/>
      <c r="I6" s="206"/>
    </row>
    <row r="7" spans="1:9" ht="12.75">
      <c r="A7" s="202"/>
      <c r="B7" s="204"/>
      <c r="C7" s="204"/>
      <c r="D7" s="204"/>
      <c r="E7" s="204"/>
      <c r="F7" s="204"/>
      <c r="G7" s="204"/>
      <c r="H7" s="204"/>
      <c r="I7" s="206"/>
    </row>
    <row r="8" spans="1:9" ht="12.75">
      <c r="A8" s="346" t="s">
        <v>91</v>
      </c>
      <c r="B8" s="347"/>
      <c r="C8" s="347"/>
      <c r="D8" s="347"/>
      <c r="E8" s="347"/>
      <c r="F8" s="347"/>
      <c r="G8" s="347"/>
      <c r="H8" s="347"/>
      <c r="I8" s="348"/>
    </row>
    <row r="9" spans="1:9" ht="12.75">
      <c r="A9" s="202"/>
      <c r="B9" s="204"/>
      <c r="C9" s="204"/>
      <c r="D9" s="204"/>
      <c r="E9" s="204"/>
      <c r="F9" s="204"/>
      <c r="G9" s="204"/>
      <c r="H9" s="204"/>
      <c r="I9" s="206"/>
    </row>
    <row r="10" spans="1:9" ht="12.75">
      <c r="A10" s="202" t="s">
        <v>92</v>
      </c>
      <c r="B10" s="204"/>
      <c r="C10" s="204"/>
      <c r="D10" s="204"/>
      <c r="E10" s="204"/>
      <c r="F10" s="204"/>
      <c r="G10" s="204"/>
      <c r="H10" s="204"/>
      <c r="I10" s="206"/>
    </row>
    <row r="11" spans="1:9" ht="12.75">
      <c r="A11" s="202"/>
      <c r="B11" s="204"/>
      <c r="C11" s="204"/>
      <c r="D11" s="204"/>
      <c r="E11" s="204"/>
      <c r="F11" s="204"/>
      <c r="G11" s="204"/>
      <c r="H11" s="204"/>
      <c r="I11" s="206"/>
    </row>
    <row r="12" spans="1:9" ht="12.75">
      <c r="A12" s="349" t="s">
        <v>93</v>
      </c>
      <c r="B12" s="350"/>
      <c r="C12" s="350"/>
      <c r="D12" s="351"/>
      <c r="E12" s="349" t="s">
        <v>94</v>
      </c>
      <c r="F12" s="351"/>
      <c r="G12" s="349" t="s">
        <v>95</v>
      </c>
      <c r="H12" s="350"/>
      <c r="I12" s="351"/>
    </row>
    <row r="13" spans="1:9" ht="15">
      <c r="A13" s="233"/>
      <c r="B13" s="234" t="s">
        <v>161</v>
      </c>
      <c r="C13" s="234"/>
      <c r="D13" s="216"/>
      <c r="E13" s="218" t="s">
        <v>285</v>
      </c>
      <c r="F13" s="216"/>
      <c r="G13" s="270">
        <v>144.97</v>
      </c>
      <c r="H13" s="215" t="s">
        <v>163</v>
      </c>
      <c r="I13" s="216" t="s">
        <v>282</v>
      </c>
    </row>
    <row r="14" spans="1:9" ht="15">
      <c r="A14" s="218"/>
      <c r="B14" s="234" t="s">
        <v>161</v>
      </c>
      <c r="C14" s="215"/>
      <c r="D14" s="216"/>
      <c r="E14" s="218" t="s">
        <v>284</v>
      </c>
      <c r="F14" s="216"/>
      <c r="G14" s="235">
        <v>33</v>
      </c>
      <c r="H14" s="215" t="s">
        <v>162</v>
      </c>
      <c r="I14" s="216"/>
    </row>
    <row r="15" spans="1:9" ht="15">
      <c r="A15" s="218"/>
      <c r="B15" s="234" t="s">
        <v>161</v>
      </c>
      <c r="C15" s="215"/>
      <c r="D15" s="216"/>
      <c r="E15" s="218" t="s">
        <v>286</v>
      </c>
      <c r="F15" s="216"/>
      <c r="G15" s="235">
        <v>144.79</v>
      </c>
      <c r="H15" s="215" t="s">
        <v>163</v>
      </c>
      <c r="I15" s="216"/>
    </row>
    <row r="16" spans="1:9" ht="15">
      <c r="A16" s="218"/>
      <c r="B16" s="234" t="s">
        <v>161</v>
      </c>
      <c r="C16" s="215"/>
      <c r="D16" s="216"/>
      <c r="E16" s="218" t="s">
        <v>287</v>
      </c>
      <c r="F16" s="216"/>
      <c r="G16" s="235">
        <v>5</v>
      </c>
      <c r="H16" s="215" t="s">
        <v>162</v>
      </c>
      <c r="I16" s="216"/>
    </row>
    <row r="17" spans="1:9" ht="15">
      <c r="A17" s="218"/>
      <c r="B17" s="234" t="s">
        <v>161</v>
      </c>
      <c r="C17" s="215"/>
      <c r="D17" s="216"/>
      <c r="E17" s="218" t="s">
        <v>288</v>
      </c>
      <c r="F17" s="216"/>
      <c r="G17" s="235">
        <v>35</v>
      </c>
      <c r="H17" s="215" t="s">
        <v>163</v>
      </c>
      <c r="I17" s="216"/>
    </row>
    <row r="18" spans="1:9" ht="15">
      <c r="A18" s="218"/>
      <c r="B18" s="234" t="s">
        <v>161</v>
      </c>
      <c r="C18" s="215"/>
      <c r="D18" s="216"/>
      <c r="E18" s="218" t="s">
        <v>289</v>
      </c>
      <c r="F18" s="216"/>
      <c r="G18" s="235">
        <v>14.12</v>
      </c>
      <c r="H18" s="215" t="s">
        <v>163</v>
      </c>
      <c r="I18" s="216"/>
    </row>
    <row r="19" spans="1:9" ht="15">
      <c r="A19" s="218"/>
      <c r="B19" s="234"/>
      <c r="C19" s="215"/>
      <c r="D19" s="216"/>
      <c r="E19" s="218"/>
      <c r="F19" s="216"/>
      <c r="G19" s="235"/>
      <c r="H19" s="215"/>
      <c r="I19" s="216"/>
    </row>
    <row r="20" spans="1:9" ht="15">
      <c r="A20" s="218"/>
      <c r="B20" s="234"/>
      <c r="C20" s="215"/>
      <c r="D20" s="216"/>
      <c r="E20" s="218" t="s">
        <v>218</v>
      </c>
      <c r="F20" s="216"/>
      <c r="G20" s="235"/>
      <c r="H20" s="215"/>
      <c r="I20" s="216"/>
    </row>
    <row r="21" spans="1:9" ht="15">
      <c r="A21" s="218"/>
      <c r="B21" s="234"/>
      <c r="C21" s="215"/>
      <c r="D21" s="216"/>
      <c r="E21" s="218"/>
      <c r="F21" s="216"/>
      <c r="G21" s="235"/>
      <c r="H21" s="215"/>
      <c r="I21" s="216"/>
    </row>
    <row r="22" spans="1:9" ht="15">
      <c r="A22" s="218"/>
      <c r="B22" s="234"/>
      <c r="C22" s="215"/>
      <c r="D22" s="216"/>
      <c r="E22" s="218"/>
      <c r="F22" s="216"/>
      <c r="G22" s="235"/>
      <c r="H22" s="215"/>
      <c r="I22" s="216"/>
    </row>
    <row r="23" spans="1:9" ht="15">
      <c r="A23" s="218"/>
      <c r="B23" s="234"/>
      <c r="C23" s="215"/>
      <c r="D23" s="216"/>
      <c r="E23" s="218"/>
      <c r="F23" s="216"/>
      <c r="G23" s="235"/>
      <c r="H23" s="215"/>
      <c r="I23" s="216"/>
    </row>
    <row r="24" spans="1:9" ht="15">
      <c r="A24" s="218"/>
      <c r="B24" s="234"/>
      <c r="C24" s="215"/>
      <c r="D24" s="216"/>
      <c r="E24" s="218"/>
      <c r="F24" s="216"/>
      <c r="G24" s="235"/>
      <c r="H24" s="215"/>
      <c r="I24" s="216"/>
    </row>
    <row r="25" spans="1:9" ht="15">
      <c r="A25" s="218"/>
      <c r="B25" s="234"/>
      <c r="C25" s="215"/>
      <c r="D25" s="216"/>
      <c r="E25" s="218"/>
      <c r="F25" s="216"/>
      <c r="G25" s="235"/>
      <c r="H25" s="215"/>
      <c r="I25" s="216"/>
    </row>
    <row r="26" spans="1:9" ht="15">
      <c r="A26" s="218"/>
      <c r="B26" s="234"/>
      <c r="C26" s="215"/>
      <c r="D26" s="216"/>
      <c r="E26" s="218"/>
      <c r="F26" s="216"/>
      <c r="G26" s="235"/>
      <c r="H26" s="215"/>
      <c r="I26" s="216"/>
    </row>
    <row r="27" spans="1:9" ht="12.75">
      <c r="A27" s="218"/>
      <c r="B27" s="215"/>
      <c r="C27" s="215"/>
      <c r="D27" s="216"/>
      <c r="E27" s="218"/>
      <c r="F27" s="216"/>
      <c r="G27" s="218"/>
      <c r="H27" s="215"/>
      <c r="I27" s="216"/>
    </row>
    <row r="28" spans="1:9" ht="12.75">
      <c r="A28" s="202"/>
      <c r="B28" s="204"/>
      <c r="C28" s="204"/>
      <c r="D28" s="204"/>
      <c r="E28" s="204"/>
      <c r="F28" s="204"/>
      <c r="G28" s="204"/>
      <c r="H28" s="204"/>
      <c r="I28" s="206"/>
    </row>
    <row r="29" spans="1:9" ht="12.75">
      <c r="A29" s="202"/>
      <c r="B29" s="204"/>
      <c r="C29" s="204"/>
      <c r="D29" s="204"/>
      <c r="E29" s="204"/>
      <c r="F29" s="204"/>
      <c r="G29" s="204"/>
      <c r="H29" s="204"/>
      <c r="I29" s="206"/>
    </row>
    <row r="30" spans="1:9" ht="12.75">
      <c r="A30" s="202"/>
      <c r="B30" s="204"/>
      <c r="C30" s="204"/>
      <c r="D30" s="204"/>
      <c r="E30" s="204"/>
      <c r="F30" s="204"/>
      <c r="G30" s="204"/>
      <c r="H30" s="204"/>
      <c r="I30" s="206"/>
    </row>
    <row r="31" spans="1:9" ht="12.75">
      <c r="A31" s="202" t="s">
        <v>96</v>
      </c>
      <c r="B31" s="204"/>
      <c r="C31" s="204"/>
      <c r="D31" s="210"/>
      <c r="E31" s="210"/>
      <c r="F31" s="210"/>
      <c r="G31" s="204"/>
      <c r="H31" s="204"/>
      <c r="I31" s="206"/>
    </row>
    <row r="32" spans="1:9" ht="12.75">
      <c r="A32" s="211" t="s">
        <v>97</v>
      </c>
      <c r="B32" s="204"/>
      <c r="C32" s="204"/>
      <c r="D32" s="204"/>
      <c r="E32" s="204"/>
      <c r="F32" s="204"/>
      <c r="G32" s="204"/>
      <c r="H32" s="204"/>
      <c r="I32" s="206"/>
    </row>
    <row r="33" spans="1:9" ht="12.75">
      <c r="A33" s="217" t="s">
        <v>139</v>
      </c>
      <c r="B33" s="204"/>
      <c r="C33" s="204"/>
      <c r="D33" s="204"/>
      <c r="E33" s="204"/>
      <c r="F33" s="204"/>
      <c r="G33" s="204"/>
      <c r="H33" s="204"/>
      <c r="I33" s="206"/>
    </row>
    <row r="34" spans="1:9" ht="12.75">
      <c r="A34" s="202"/>
      <c r="B34" s="204"/>
      <c r="C34" s="204"/>
      <c r="D34" s="204"/>
      <c r="E34" s="204"/>
      <c r="F34" s="204"/>
      <c r="G34" s="204"/>
      <c r="H34" s="204"/>
      <c r="I34" s="206"/>
    </row>
    <row r="35" spans="1:9" ht="12.75">
      <c r="A35" s="202"/>
      <c r="B35" s="204"/>
      <c r="C35" s="204"/>
      <c r="D35" s="204"/>
      <c r="E35" s="204"/>
      <c r="F35" s="204"/>
      <c r="G35" s="204"/>
      <c r="H35" s="204"/>
      <c r="I35" s="206"/>
    </row>
    <row r="36" spans="1:9" ht="12.75">
      <c r="A36" s="202"/>
      <c r="B36" s="204"/>
      <c r="C36" s="204"/>
      <c r="D36" s="204"/>
      <c r="E36" s="204"/>
      <c r="F36" s="204"/>
      <c r="G36" s="204"/>
      <c r="H36" s="204"/>
      <c r="I36" s="206"/>
    </row>
    <row r="37" spans="1:9" ht="12.75">
      <c r="A37" s="202"/>
      <c r="B37" s="204"/>
      <c r="C37" s="204"/>
      <c r="D37" s="204"/>
      <c r="E37" s="204"/>
      <c r="F37" s="204"/>
      <c r="G37" s="204"/>
      <c r="H37" s="204"/>
      <c r="I37" s="206"/>
    </row>
    <row r="38" spans="1:9" ht="12.75">
      <c r="A38" s="202"/>
      <c r="B38" s="204"/>
      <c r="C38" s="204"/>
      <c r="D38" s="204"/>
      <c r="E38" s="204"/>
      <c r="F38" s="204"/>
      <c r="G38" s="204"/>
      <c r="H38" s="204"/>
      <c r="I38" s="206"/>
    </row>
    <row r="39" spans="1:9" ht="12.75">
      <c r="A39" s="202"/>
      <c r="B39" s="204"/>
      <c r="C39" s="204"/>
      <c r="D39" s="204"/>
      <c r="E39" s="204"/>
      <c r="F39" s="204"/>
      <c r="G39" s="204"/>
      <c r="H39" s="204"/>
      <c r="I39" s="206"/>
    </row>
    <row r="40" spans="1:9" ht="12.75">
      <c r="A40" s="202"/>
      <c r="B40" s="204"/>
      <c r="C40" s="204"/>
      <c r="D40" s="204"/>
      <c r="E40" s="204"/>
      <c r="F40" s="204"/>
      <c r="G40" s="204"/>
      <c r="H40" s="204"/>
      <c r="I40" s="206"/>
    </row>
    <row r="41" spans="1:9" ht="12.75">
      <c r="A41" s="202"/>
      <c r="B41" s="204"/>
      <c r="C41" s="204"/>
      <c r="D41" s="204"/>
      <c r="E41" s="204"/>
      <c r="F41" s="204"/>
      <c r="G41" s="204"/>
      <c r="H41" s="204"/>
      <c r="I41" s="206"/>
    </row>
    <row r="42" spans="1:9" ht="12.75">
      <c r="A42" s="207"/>
      <c r="B42" s="208"/>
      <c r="C42" s="208"/>
      <c r="D42" s="208"/>
      <c r="E42" s="208"/>
      <c r="F42" s="208"/>
      <c r="G42" s="208"/>
      <c r="H42" s="208"/>
      <c r="I42" s="209"/>
    </row>
    <row r="43" spans="1:9" ht="12.75">
      <c r="A43" s="202" t="s">
        <v>149</v>
      </c>
      <c r="B43" s="204" t="s">
        <v>169</v>
      </c>
      <c r="C43" s="204"/>
      <c r="D43" s="204"/>
      <c r="E43" s="204"/>
      <c r="F43" s="204"/>
      <c r="G43" s="204"/>
      <c r="H43" s="204"/>
      <c r="I43" s="206"/>
    </row>
    <row r="44" spans="1:9" ht="12.75">
      <c r="A44" s="202"/>
      <c r="B44" s="204"/>
      <c r="C44" s="204"/>
      <c r="D44" s="204"/>
      <c r="E44" s="204"/>
      <c r="F44" s="204"/>
      <c r="G44" s="204"/>
      <c r="H44" s="204"/>
      <c r="I44" s="206"/>
    </row>
    <row r="45" spans="1:9" ht="12.75">
      <c r="A45" s="207" t="s">
        <v>148</v>
      </c>
      <c r="B45" s="212">
        <f>'Item 120,130,150, pg 32'!B52</f>
        <v>42009</v>
      </c>
      <c r="C45" s="208"/>
      <c r="D45" s="208"/>
      <c r="E45" s="208"/>
      <c r="F45" s="208"/>
      <c r="G45" s="208" t="s">
        <v>174</v>
      </c>
      <c r="H45" s="208"/>
      <c r="I45" s="213">
        <f>'Item 120,130,150, pg 32'!J52</f>
        <v>42064</v>
      </c>
    </row>
    <row r="46" spans="1:9" ht="12.75">
      <c r="A46" s="352" t="s">
        <v>140</v>
      </c>
      <c r="B46" s="353"/>
      <c r="C46" s="353"/>
      <c r="D46" s="353"/>
      <c r="E46" s="353"/>
      <c r="F46" s="353"/>
      <c r="G46" s="353"/>
      <c r="H46" s="353"/>
      <c r="I46" s="354"/>
    </row>
    <row r="47" spans="1:9" ht="12.75">
      <c r="A47" s="202"/>
      <c r="B47" s="204"/>
      <c r="C47" s="204"/>
      <c r="D47" s="204"/>
      <c r="E47" s="204"/>
      <c r="F47" s="204"/>
      <c r="G47" s="204"/>
      <c r="H47" s="204"/>
      <c r="I47" s="206"/>
    </row>
    <row r="48" spans="1:9" ht="12.75">
      <c r="A48" s="202" t="s">
        <v>147</v>
      </c>
      <c r="B48" s="204"/>
      <c r="C48" s="204"/>
      <c r="D48" s="204"/>
      <c r="E48" s="204"/>
      <c r="F48" s="204"/>
      <c r="G48" s="204"/>
      <c r="H48" s="204"/>
      <c r="I48" s="206"/>
    </row>
    <row r="49" spans="1:9" ht="12.75">
      <c r="A49" s="207"/>
      <c r="B49" s="208"/>
      <c r="C49" s="208"/>
      <c r="D49" s="208"/>
      <c r="E49" s="208"/>
      <c r="F49" s="208"/>
      <c r="G49" s="208"/>
      <c r="H49" s="208"/>
      <c r="I49" s="209"/>
    </row>
  </sheetData>
  <sheetProtection/>
  <mergeCells count="6">
    <mergeCell ref="G2:H2"/>
    <mergeCell ref="A8:I8"/>
    <mergeCell ref="A12:D12"/>
    <mergeCell ref="E12:F12"/>
    <mergeCell ref="G12:I12"/>
    <mergeCell ref="A46:I46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0" max="10" width="9.28125" style="0" bestFit="1" customWidth="1"/>
    <col min="11" max="11" width="3.57421875" style="0" customWidth="1"/>
    <col min="12" max="12" width="9.8515625" style="0" bestFit="1" customWidth="1"/>
    <col min="13" max="13" width="3.7109375" style="0" customWidth="1"/>
    <col min="14" max="14" width="7.140625" style="0" customWidth="1"/>
    <col min="15" max="15" width="3.28125" style="0" customWidth="1"/>
    <col min="16" max="16" width="14.00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5"/>
      <c r="K2" s="8">
        <v>2</v>
      </c>
      <c r="L2" s="312" t="s">
        <v>144</v>
      </c>
      <c r="M2" s="312"/>
      <c r="N2" s="312"/>
      <c r="O2" s="12"/>
      <c r="P2" s="29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315" t="s">
        <v>98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/>
    </row>
    <row r="8" spans="1:16" ht="12.75">
      <c r="A8" s="328" t="s">
        <v>99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29"/>
    </row>
    <row r="9" spans="1:16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29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21"/>
      <c r="C13" s="12"/>
      <c r="D13" s="330" t="s">
        <v>101</v>
      </c>
      <c r="E13" s="331"/>
      <c r="F13" s="332"/>
      <c r="G13" s="331"/>
      <c r="H13" s="332"/>
      <c r="I13" s="331"/>
      <c r="J13" s="332"/>
      <c r="K13" s="331"/>
      <c r="L13" s="332"/>
      <c r="M13" s="331"/>
      <c r="N13" s="332"/>
      <c r="O13" s="331"/>
      <c r="P13" s="333"/>
    </row>
    <row r="14" spans="1:16" ht="12.75">
      <c r="A14" s="75" t="s">
        <v>111</v>
      </c>
      <c r="B14" s="68"/>
      <c r="C14" s="69"/>
      <c r="D14" s="32" t="s">
        <v>38</v>
      </c>
      <c r="E14" s="19"/>
      <c r="F14" s="15" t="s">
        <v>39</v>
      </c>
      <c r="G14" s="19"/>
      <c r="H14" s="15" t="s">
        <v>40</v>
      </c>
      <c r="I14" s="19"/>
      <c r="J14" s="15" t="s">
        <v>41</v>
      </c>
      <c r="K14" s="19"/>
      <c r="L14" s="15" t="s">
        <v>42</v>
      </c>
      <c r="M14" s="19"/>
      <c r="N14" s="15"/>
      <c r="O14" s="19"/>
      <c r="P14" s="19"/>
    </row>
    <row r="15" spans="1:16" ht="12.75">
      <c r="A15" s="63" t="s">
        <v>102</v>
      </c>
      <c r="B15" s="15"/>
      <c r="C15" s="19"/>
      <c r="D15" s="194" t="s">
        <v>224</v>
      </c>
      <c r="E15" s="19"/>
      <c r="F15" s="194" t="s">
        <v>224</v>
      </c>
      <c r="G15" s="19"/>
      <c r="H15" s="194" t="s">
        <v>224</v>
      </c>
      <c r="I15" s="19"/>
      <c r="J15" s="194" t="s">
        <v>224</v>
      </c>
      <c r="K15" s="19"/>
      <c r="L15" s="194" t="s">
        <v>224</v>
      </c>
      <c r="M15" s="19"/>
      <c r="N15" s="15"/>
      <c r="O15" s="19"/>
      <c r="P15" s="19"/>
    </row>
    <row r="16" spans="1:18" ht="12.75">
      <c r="A16" s="63" t="s">
        <v>103</v>
      </c>
      <c r="B16" s="15"/>
      <c r="C16" s="19"/>
      <c r="D16" s="157">
        <v>20.28</v>
      </c>
      <c r="E16" s="236" t="s">
        <v>282</v>
      </c>
      <c r="F16" s="173">
        <v>28</v>
      </c>
      <c r="G16" s="236" t="s">
        <v>282</v>
      </c>
      <c r="H16" s="173">
        <v>34.85</v>
      </c>
      <c r="I16" s="236" t="s">
        <v>282</v>
      </c>
      <c r="J16" s="173">
        <v>65.42</v>
      </c>
      <c r="K16" s="236" t="s">
        <v>282</v>
      </c>
      <c r="L16" s="158">
        <v>90.47</v>
      </c>
      <c r="M16" s="236" t="s">
        <v>282</v>
      </c>
      <c r="N16" s="174"/>
      <c r="O16" s="113"/>
      <c r="P16" s="19"/>
      <c r="R16" s="247"/>
    </row>
    <row r="17" spans="1:16" ht="12.75">
      <c r="A17" s="63" t="s">
        <v>104</v>
      </c>
      <c r="B17" s="15"/>
      <c r="C17" s="19"/>
      <c r="D17" s="158">
        <f>+D16</f>
        <v>20.28</v>
      </c>
      <c r="E17" s="236" t="s">
        <v>282</v>
      </c>
      <c r="F17" s="158">
        <f>+F16</f>
        <v>28</v>
      </c>
      <c r="G17" s="236" t="s">
        <v>282</v>
      </c>
      <c r="H17" s="158">
        <f>+H16</f>
        <v>34.85</v>
      </c>
      <c r="I17" s="236" t="s">
        <v>282</v>
      </c>
      <c r="J17" s="158">
        <f>+J16</f>
        <v>65.42</v>
      </c>
      <c r="K17" s="236" t="s">
        <v>282</v>
      </c>
      <c r="L17" s="158">
        <f>+L16</f>
        <v>90.47</v>
      </c>
      <c r="M17" s="236" t="s">
        <v>282</v>
      </c>
      <c r="N17" s="158"/>
      <c r="O17" s="113"/>
      <c r="P17" s="19"/>
    </row>
    <row r="18" spans="1:16" ht="12.75">
      <c r="A18" s="70" t="s">
        <v>105</v>
      </c>
      <c r="B18" s="71"/>
      <c r="C18" s="72"/>
      <c r="D18" s="158">
        <f>D17+2</f>
        <v>22.28</v>
      </c>
      <c r="E18" s="236" t="s">
        <v>282</v>
      </c>
      <c r="F18" s="173">
        <f>F17+2</f>
        <v>30</v>
      </c>
      <c r="G18" s="236" t="s">
        <v>282</v>
      </c>
      <c r="H18" s="173">
        <f>H17+2</f>
        <v>36.85</v>
      </c>
      <c r="I18" s="236" t="s">
        <v>282</v>
      </c>
      <c r="J18" s="173">
        <f>J17+2</f>
        <v>67.42</v>
      </c>
      <c r="K18" s="236" t="s">
        <v>282</v>
      </c>
      <c r="L18" s="173">
        <f>L17+2</f>
        <v>92.47</v>
      </c>
      <c r="M18" s="236" t="s">
        <v>282</v>
      </c>
      <c r="N18" s="173"/>
      <c r="O18" s="113"/>
      <c r="P18" s="19"/>
    </row>
    <row r="19" spans="1:16" ht="12.75">
      <c r="A19" s="70" t="s">
        <v>197</v>
      </c>
      <c r="B19" s="71"/>
      <c r="C19" s="72"/>
      <c r="D19" s="194" t="s">
        <v>224</v>
      </c>
      <c r="E19" s="19"/>
      <c r="F19" s="194" t="s">
        <v>224</v>
      </c>
      <c r="G19" s="19"/>
      <c r="H19" s="194" t="s">
        <v>224</v>
      </c>
      <c r="I19" s="19"/>
      <c r="J19" s="194" t="s">
        <v>224</v>
      </c>
      <c r="K19" s="19"/>
      <c r="L19" s="194" t="s">
        <v>224</v>
      </c>
      <c r="M19" s="19"/>
      <c r="N19" s="175"/>
      <c r="O19" s="19"/>
      <c r="P19" s="19"/>
    </row>
    <row r="20" spans="1:16" ht="12.75">
      <c r="A20" s="70" t="s">
        <v>43</v>
      </c>
      <c r="B20" s="71"/>
      <c r="C20" s="72"/>
      <c r="D20" s="194" t="s">
        <v>224</v>
      </c>
      <c r="E20" s="19"/>
      <c r="F20" s="194" t="s">
        <v>224</v>
      </c>
      <c r="G20" s="19"/>
      <c r="H20" s="194" t="s">
        <v>224</v>
      </c>
      <c r="I20" s="19"/>
      <c r="J20" s="194" t="s">
        <v>224</v>
      </c>
      <c r="K20" s="19"/>
      <c r="L20" s="194" t="s">
        <v>224</v>
      </c>
      <c r="M20" s="19"/>
      <c r="N20" s="175"/>
      <c r="O20" s="19"/>
      <c r="P20" s="19"/>
    </row>
    <row r="21" spans="1:16" ht="12.75">
      <c r="A21" s="67" t="s">
        <v>106</v>
      </c>
      <c r="B21" s="15"/>
      <c r="C21" s="19"/>
      <c r="D21" s="176"/>
      <c r="E21" s="115"/>
      <c r="F21" s="176"/>
      <c r="G21" s="115"/>
      <c r="H21" s="176"/>
      <c r="I21" s="115"/>
      <c r="J21" s="176"/>
      <c r="K21" s="115"/>
      <c r="L21" s="176"/>
      <c r="M21" s="115"/>
      <c r="N21" s="176"/>
      <c r="O21" s="115"/>
      <c r="P21" s="74"/>
    </row>
    <row r="22" spans="1:16" ht="12.75">
      <c r="A22" s="63" t="s">
        <v>48</v>
      </c>
      <c r="B22" s="15"/>
      <c r="C22" s="19"/>
      <c r="D22" s="88">
        <v>39.1</v>
      </c>
      <c r="E22" s="236"/>
      <c r="F22" s="88">
        <f>D22</f>
        <v>39.1</v>
      </c>
      <c r="G22" s="236"/>
      <c r="H22" s="88">
        <f>D22</f>
        <v>39.1</v>
      </c>
      <c r="I22" s="236"/>
      <c r="J22" s="88">
        <f>H22</f>
        <v>39.1</v>
      </c>
      <c r="K22" s="236"/>
      <c r="L22" s="88">
        <f>J22</f>
        <v>39.1</v>
      </c>
      <c r="M22" s="236"/>
      <c r="N22" s="174"/>
      <c r="O22" s="114"/>
      <c r="P22" s="19"/>
    </row>
    <row r="23" spans="1:16" ht="12.75">
      <c r="A23" s="63" t="s">
        <v>107</v>
      </c>
      <c r="B23" s="15"/>
      <c r="C23" s="19"/>
      <c r="D23" s="88">
        <f>+D18</f>
        <v>22.28</v>
      </c>
      <c r="E23" s="236" t="s">
        <v>282</v>
      </c>
      <c r="F23" s="174">
        <f>+F18</f>
        <v>30</v>
      </c>
      <c r="G23" s="236" t="s">
        <v>282</v>
      </c>
      <c r="H23" s="174">
        <f>+H18</f>
        <v>36.85</v>
      </c>
      <c r="I23" s="236" t="s">
        <v>282</v>
      </c>
      <c r="J23" s="174">
        <f>+J18</f>
        <v>67.42</v>
      </c>
      <c r="K23" s="236" t="s">
        <v>282</v>
      </c>
      <c r="L23" s="174">
        <f>+L18</f>
        <v>92.47</v>
      </c>
      <c r="M23" s="236" t="s">
        <v>282</v>
      </c>
      <c r="N23" s="174"/>
      <c r="O23" s="113"/>
      <c r="P23" s="19"/>
    </row>
    <row r="24" spans="1:16" ht="12.75">
      <c r="A24" s="63" t="s">
        <v>108</v>
      </c>
      <c r="B24" s="15"/>
      <c r="C24" s="19"/>
      <c r="D24" s="194" t="s">
        <v>224</v>
      </c>
      <c r="E24" s="19"/>
      <c r="F24" s="194" t="s">
        <v>224</v>
      </c>
      <c r="G24" s="19"/>
      <c r="H24" s="194" t="s">
        <v>224</v>
      </c>
      <c r="I24" s="19"/>
      <c r="J24" s="194" t="s">
        <v>224</v>
      </c>
      <c r="K24" s="19"/>
      <c r="L24" s="194" t="s">
        <v>224</v>
      </c>
      <c r="M24" s="19"/>
      <c r="N24" s="175"/>
      <c r="O24" s="19"/>
      <c r="P24" s="19"/>
    </row>
    <row r="25" spans="1:16" ht="12.75">
      <c r="A25" s="63" t="s">
        <v>109</v>
      </c>
      <c r="B25" s="15"/>
      <c r="C25" s="19"/>
      <c r="D25" s="194" t="s">
        <v>224</v>
      </c>
      <c r="E25" s="19"/>
      <c r="F25" s="194" t="s">
        <v>224</v>
      </c>
      <c r="G25" s="19"/>
      <c r="H25" s="194" t="s">
        <v>224</v>
      </c>
      <c r="I25" s="19"/>
      <c r="J25" s="194" t="s">
        <v>224</v>
      </c>
      <c r="K25" s="19"/>
      <c r="L25" s="194" t="s">
        <v>224</v>
      </c>
      <c r="M25" s="19"/>
      <c r="N25" s="175"/>
      <c r="O25" s="19"/>
      <c r="P25" s="19"/>
    </row>
    <row r="26" spans="1:16" ht="12.75">
      <c r="A26" s="177" t="s">
        <v>260</v>
      </c>
      <c r="B26" s="5"/>
      <c r="C26" s="19"/>
      <c r="D26" s="176"/>
      <c r="E26" s="178"/>
      <c r="F26" s="176"/>
      <c r="G26" s="178"/>
      <c r="H26" s="176"/>
      <c r="I26" s="178"/>
      <c r="J26" s="176"/>
      <c r="K26" s="178"/>
      <c r="L26" s="176"/>
      <c r="M26" s="178"/>
      <c r="N26" s="176"/>
      <c r="O26" s="178"/>
      <c r="P26" s="74"/>
    </row>
    <row r="27" spans="1:16" ht="12.75">
      <c r="A27" s="63"/>
      <c r="B27" s="15"/>
      <c r="C27" s="15"/>
      <c r="D27" s="88">
        <v>600</v>
      </c>
      <c r="E27" s="169"/>
      <c r="F27" s="88">
        <v>650</v>
      </c>
      <c r="G27" s="125"/>
      <c r="H27" s="88">
        <v>700</v>
      </c>
      <c r="I27" s="125"/>
      <c r="J27" s="88">
        <v>850</v>
      </c>
      <c r="K27" s="125"/>
      <c r="L27" s="88">
        <v>1050</v>
      </c>
      <c r="M27" s="169"/>
      <c r="N27" s="96"/>
      <c r="O27" s="19"/>
      <c r="P27" s="19"/>
    </row>
    <row r="28" spans="1:16" ht="12.75">
      <c r="A28" s="39"/>
      <c r="B28" s="5"/>
      <c r="C28" s="5"/>
      <c r="D28" s="14"/>
      <c r="E28" s="5"/>
      <c r="F28" s="14"/>
      <c r="G28" s="5"/>
      <c r="H28" s="14"/>
      <c r="I28" s="5"/>
      <c r="J28" s="14"/>
      <c r="K28" s="5"/>
      <c r="L28" s="14"/>
      <c r="M28" s="5"/>
      <c r="N28" s="14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4" t="s">
        <v>191</v>
      </c>
      <c r="B30" s="59" t="s">
        <v>291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44"/>
      <c r="B31" s="24" t="s">
        <v>114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44"/>
      <c r="B32" s="24" t="s">
        <v>115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4"/>
      <c r="B33" s="24" t="s">
        <v>116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4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6" t="s">
        <v>50</v>
      </c>
      <c r="B35" s="6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0"/>
    </row>
    <row r="36" spans="1:16" ht="12.75">
      <c r="A36" s="31"/>
      <c r="B36" s="24" t="s">
        <v>117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4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4" t="s">
        <v>266</v>
      </c>
      <c r="B38" s="24" t="s">
        <v>261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4"/>
      <c r="B39" s="24" t="s">
        <v>267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1" t="s">
        <v>198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31" t="s">
        <v>218</v>
      </c>
      <c r="B42" s="24" t="s">
        <v>218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31" t="s">
        <v>118</v>
      </c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31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31"/>
      <c r="B45" s="59" t="s">
        <v>298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31"/>
      <c r="B46" s="24" t="s">
        <v>218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 t="s">
        <v>268</v>
      </c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269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 t="s">
        <v>149</v>
      </c>
      <c r="B55" s="5" t="s">
        <v>169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 t="s">
        <v>148</v>
      </c>
      <c r="B57" s="129">
        <f>'Item 230, pg 38'!B45</f>
        <v>42009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173</v>
      </c>
      <c r="M57" s="8"/>
      <c r="N57" s="8"/>
      <c r="O57" s="8"/>
      <c r="P57" s="128">
        <f>'Item 230, pg 38'!I45</f>
        <v>42064</v>
      </c>
    </row>
    <row r="58" spans="1:16" ht="12.75">
      <c r="A58" s="318" t="s">
        <v>140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20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 t="s">
        <v>147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6">
    <mergeCell ref="L2:N2"/>
    <mergeCell ref="A7:P7"/>
    <mergeCell ref="A8:P8"/>
    <mergeCell ref="A9:P9"/>
    <mergeCell ref="D13:P13"/>
    <mergeCell ref="A58:P5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5"/>
      <c r="H2" s="47">
        <v>2</v>
      </c>
      <c r="I2" s="312" t="s">
        <v>144</v>
      </c>
      <c r="J2" s="312"/>
      <c r="K2" s="29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3" t="s">
        <v>119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5" t="s">
        <v>120</v>
      </c>
      <c r="B8" s="312"/>
      <c r="C8" s="312"/>
      <c r="D8" s="312"/>
      <c r="E8" s="312"/>
      <c r="F8" s="312"/>
      <c r="G8" s="312"/>
      <c r="H8" s="312"/>
      <c r="I8" s="312"/>
      <c r="J8" s="312"/>
      <c r="K8" s="329"/>
    </row>
    <row r="9" spans="1:11" ht="12.75">
      <c r="A9" s="328" t="s">
        <v>121</v>
      </c>
      <c r="B9" s="356"/>
      <c r="C9" s="356"/>
      <c r="D9" s="356"/>
      <c r="E9" s="356"/>
      <c r="F9" s="356"/>
      <c r="G9" s="356"/>
      <c r="H9" s="356"/>
      <c r="I9" s="356"/>
      <c r="J9" s="356"/>
      <c r="K9" s="357"/>
    </row>
    <row r="10" spans="1:11" ht="12.75">
      <c r="A10" s="328" t="s">
        <v>100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29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1"/>
      <c r="C14" s="12"/>
      <c r="D14" s="330" t="s">
        <v>101</v>
      </c>
      <c r="E14" s="331"/>
      <c r="F14" s="332"/>
      <c r="G14" s="332"/>
      <c r="H14" s="332"/>
      <c r="I14" s="332"/>
      <c r="J14" s="332"/>
      <c r="K14" s="333"/>
    </row>
    <row r="15" spans="1:11" ht="12.75">
      <c r="A15" s="75" t="s">
        <v>111</v>
      </c>
      <c r="B15" s="68"/>
      <c r="C15" s="69"/>
      <c r="D15" s="116" t="s">
        <v>123</v>
      </c>
      <c r="E15" s="117"/>
      <c r="F15" s="117" t="s">
        <v>124</v>
      </c>
      <c r="G15" s="20" t="s">
        <v>110</v>
      </c>
      <c r="H15" s="20" t="s">
        <v>110</v>
      </c>
      <c r="I15" s="20" t="s">
        <v>189</v>
      </c>
      <c r="J15" s="20" t="s">
        <v>110</v>
      </c>
      <c r="K15" s="20" t="s">
        <v>110</v>
      </c>
    </row>
    <row r="16" spans="1:11" ht="12.75">
      <c r="A16" s="77" t="s">
        <v>122</v>
      </c>
      <c r="B16" s="15"/>
      <c r="C16" s="19"/>
      <c r="D16" s="135">
        <v>3.91</v>
      </c>
      <c r="E16" s="237" t="s">
        <v>282</v>
      </c>
      <c r="F16" s="19" t="s">
        <v>215</v>
      </c>
      <c r="G16" s="20" t="s">
        <v>215</v>
      </c>
      <c r="H16" s="20" t="s">
        <v>215</v>
      </c>
      <c r="I16" s="20" t="s">
        <v>215</v>
      </c>
      <c r="J16" s="20" t="s">
        <v>215</v>
      </c>
      <c r="K16" s="20" t="s">
        <v>215</v>
      </c>
    </row>
    <row r="17" spans="1:11" ht="12.75">
      <c r="A17" s="70" t="s">
        <v>105</v>
      </c>
      <c r="B17" s="71"/>
      <c r="C17" s="72"/>
      <c r="D17" s="118">
        <f>+D16</f>
        <v>3.91</v>
      </c>
      <c r="E17" s="237" t="s">
        <v>282</v>
      </c>
      <c r="F17" s="19" t="s">
        <v>215</v>
      </c>
      <c r="G17" s="20" t="s">
        <v>215</v>
      </c>
      <c r="H17" s="20" t="s">
        <v>215</v>
      </c>
      <c r="I17" s="20" t="s">
        <v>215</v>
      </c>
      <c r="J17" s="20" t="s">
        <v>215</v>
      </c>
      <c r="K17" s="20" t="s">
        <v>215</v>
      </c>
    </row>
    <row r="18" spans="1:11" ht="12.75">
      <c r="A18" s="67" t="s">
        <v>106</v>
      </c>
      <c r="B18" s="15"/>
      <c r="C18" s="19"/>
      <c r="D18" s="119"/>
      <c r="E18" s="73"/>
      <c r="F18" s="73"/>
      <c r="G18" s="73"/>
      <c r="H18" s="73"/>
      <c r="I18" s="73"/>
      <c r="J18" s="73"/>
      <c r="K18" s="74"/>
    </row>
    <row r="19" spans="1:11" ht="12.75">
      <c r="A19" s="63" t="s">
        <v>107</v>
      </c>
      <c r="B19" s="15"/>
      <c r="C19" s="19"/>
      <c r="D19" s="118">
        <f>+D17</f>
        <v>3.91</v>
      </c>
      <c r="E19" s="237" t="s">
        <v>282</v>
      </c>
      <c r="F19" s="19" t="s">
        <v>215</v>
      </c>
      <c r="G19" s="20" t="s">
        <v>215</v>
      </c>
      <c r="H19" s="20" t="s">
        <v>215</v>
      </c>
      <c r="I19" s="20" t="s">
        <v>215</v>
      </c>
      <c r="J19" s="20" t="s">
        <v>215</v>
      </c>
      <c r="K19" s="20" t="s">
        <v>215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1" t="s">
        <v>191</v>
      </c>
      <c r="B22" s="24" t="s">
        <v>113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/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5" t="s">
        <v>218</v>
      </c>
      <c r="B27" s="59" t="s">
        <v>218</v>
      </c>
      <c r="C27" s="22"/>
      <c r="D27" s="22"/>
      <c r="E27" s="22"/>
      <c r="F27" s="22"/>
      <c r="G27" s="22"/>
      <c r="H27" s="22"/>
      <c r="I27" s="22"/>
      <c r="J27" s="22"/>
      <c r="K27" s="30"/>
    </row>
    <row r="28" spans="1:11" ht="12.75">
      <c r="A28" s="45"/>
      <c r="B28" s="59" t="s">
        <v>188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45"/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30"/>
    </row>
    <row r="30" spans="1:11" ht="12.75">
      <c r="A30" s="45"/>
      <c r="B30" s="59"/>
      <c r="C30" s="22"/>
      <c r="D30" s="22"/>
      <c r="E30" s="22"/>
      <c r="F30" s="22"/>
      <c r="G30" s="22"/>
      <c r="H30" s="22"/>
      <c r="I30" s="22"/>
      <c r="J30" s="22"/>
      <c r="K30" s="30"/>
    </row>
    <row r="31" spans="1:11" ht="12.75">
      <c r="A31" s="31"/>
      <c r="B31" s="59" t="s">
        <v>290</v>
      </c>
      <c r="C31" s="126"/>
      <c r="D31" s="238">
        <v>17.47</v>
      </c>
      <c r="E31" s="127" t="s">
        <v>282</v>
      </c>
      <c r="F31" s="5" t="s">
        <v>218</v>
      </c>
      <c r="G31" s="5"/>
      <c r="H31" s="5"/>
      <c r="I31" s="5"/>
      <c r="J31" s="5"/>
      <c r="K31" s="6"/>
    </row>
    <row r="32" spans="1:11" ht="12.75">
      <c r="A32" s="44"/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 t="s">
        <v>218</v>
      </c>
      <c r="B33" s="24" t="s">
        <v>199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/>
      <c r="B34" s="24" t="s">
        <v>218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127" t="s">
        <v>311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2"/>
      <c r="E36" s="22"/>
      <c r="F36" s="22"/>
      <c r="G36" s="22"/>
      <c r="H36" s="22"/>
      <c r="I36" s="5"/>
      <c r="J36" s="5"/>
      <c r="K36" s="6"/>
    </row>
    <row r="37" spans="1:12" ht="12.75">
      <c r="A37" s="45"/>
      <c r="B37" s="59"/>
      <c r="C37" s="127"/>
      <c r="D37" s="127"/>
      <c r="E37" s="127"/>
      <c r="F37" s="127"/>
      <c r="G37" s="127"/>
      <c r="H37" s="127"/>
      <c r="I37" s="127"/>
      <c r="J37" s="127"/>
      <c r="K37" s="130"/>
      <c r="L37" s="127"/>
    </row>
    <row r="38" spans="1:12" ht="12.75">
      <c r="A38" s="31"/>
      <c r="B38" s="59"/>
      <c r="C38" s="127"/>
      <c r="D38" s="127"/>
      <c r="E38" s="127"/>
      <c r="F38" s="127"/>
      <c r="G38" s="127"/>
      <c r="H38" s="127"/>
      <c r="I38" s="127"/>
      <c r="J38" s="127"/>
      <c r="K38" s="130"/>
      <c r="L38" s="127"/>
    </row>
    <row r="39" spans="1:11" ht="12.75">
      <c r="A39" s="31" t="s">
        <v>218</v>
      </c>
      <c r="B39" s="5" t="s">
        <v>218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31" t="s">
        <v>118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9" t="s">
        <v>298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2.75">
      <c r="A46" s="4" t="s">
        <v>149</v>
      </c>
      <c r="B46" s="5" t="s">
        <v>169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 t="s">
        <v>148</v>
      </c>
      <c r="B48" s="129">
        <f>'Item 240 pg 39'!B57</f>
        <v>42009</v>
      </c>
      <c r="C48" s="8"/>
      <c r="D48" s="8"/>
      <c r="E48" s="8"/>
      <c r="F48" s="8"/>
      <c r="G48" s="8"/>
      <c r="H48" s="8"/>
      <c r="I48" s="8" t="s">
        <v>270</v>
      </c>
      <c r="J48" s="8"/>
      <c r="K48" s="128">
        <f>'Item 240 pg 39'!P57</f>
        <v>42064</v>
      </c>
    </row>
    <row r="49" spans="1:11" ht="12.75">
      <c r="A49" s="318" t="s">
        <v>140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20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 t="s">
        <v>147</v>
      </c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7">
    <mergeCell ref="A49:K49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140625" style="0" customWidth="1"/>
    <col min="10" max="10" width="4.00390625" style="0" customWidth="1"/>
    <col min="11" max="11" width="16.00390625" style="0" customWidth="1"/>
    <col min="13" max="13" width="10.421875" style="0" customWidth="1"/>
    <col min="14" max="14" width="11.00390625" style="0" customWidth="1"/>
    <col min="15" max="15" width="12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5" t="s">
        <v>271</v>
      </c>
      <c r="I2" s="5"/>
      <c r="J2" s="5"/>
      <c r="K2" s="29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5" t="s">
        <v>125</v>
      </c>
      <c r="B8" s="312"/>
      <c r="C8" s="312"/>
      <c r="D8" s="312"/>
      <c r="E8" s="312"/>
      <c r="F8" s="312"/>
      <c r="G8" s="312"/>
      <c r="H8" s="312"/>
      <c r="I8" s="312"/>
      <c r="J8" s="312"/>
      <c r="K8" s="329"/>
    </row>
    <row r="9" spans="1:11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2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166</v>
      </c>
      <c r="B13" s="21"/>
      <c r="C13" s="12"/>
      <c r="D13" s="330" t="s">
        <v>101</v>
      </c>
      <c r="E13" s="332"/>
      <c r="F13" s="331"/>
      <c r="G13" s="332"/>
      <c r="H13" s="331"/>
      <c r="I13" s="332"/>
      <c r="J13" s="331"/>
      <c r="K13" s="333"/>
    </row>
    <row r="14" spans="1:15" ht="12.75">
      <c r="A14" s="75" t="s">
        <v>111</v>
      </c>
      <c r="B14" s="68"/>
      <c r="C14" s="69"/>
      <c r="D14" s="78" t="s">
        <v>123</v>
      </c>
      <c r="E14" s="32" t="s">
        <v>40</v>
      </c>
      <c r="F14" s="19"/>
      <c r="G14" s="15" t="s">
        <v>41</v>
      </c>
      <c r="H14" s="19"/>
      <c r="I14" s="15" t="s">
        <v>42</v>
      </c>
      <c r="J14" s="19"/>
      <c r="K14" s="19" t="s">
        <v>110</v>
      </c>
      <c r="M14" s="252"/>
      <c r="N14" s="252"/>
      <c r="O14" s="252"/>
    </row>
    <row r="15" spans="1:15" ht="12.75">
      <c r="A15" s="77" t="s">
        <v>122</v>
      </c>
      <c r="B15" s="15"/>
      <c r="C15" s="19"/>
      <c r="D15" s="20" t="s">
        <v>215</v>
      </c>
      <c r="E15" s="179">
        <v>74.05</v>
      </c>
      <c r="F15" s="232" t="s">
        <v>282</v>
      </c>
      <c r="G15" s="174">
        <v>134.07</v>
      </c>
      <c r="H15" s="232" t="s">
        <v>282</v>
      </c>
      <c r="I15" s="174">
        <v>188.75</v>
      </c>
      <c r="J15" s="232" t="s">
        <v>282</v>
      </c>
      <c r="K15" s="19" t="s">
        <v>215</v>
      </c>
      <c r="M15" s="183"/>
      <c r="N15" s="183"/>
      <c r="O15" s="183"/>
    </row>
    <row r="16" spans="1:15" ht="12.75">
      <c r="A16" s="70" t="s">
        <v>105</v>
      </c>
      <c r="B16" s="71"/>
      <c r="C16" s="72"/>
      <c r="D16" s="20" t="s">
        <v>215</v>
      </c>
      <c r="E16" s="88">
        <f>E15+6</f>
        <v>80.05</v>
      </c>
      <c r="F16" s="232" t="s">
        <v>282</v>
      </c>
      <c r="G16" s="88">
        <f>G15+6</f>
        <v>140.07</v>
      </c>
      <c r="H16" s="232" t="s">
        <v>282</v>
      </c>
      <c r="I16" s="88">
        <f>I15+6</f>
        <v>194.75</v>
      </c>
      <c r="J16" s="232" t="s">
        <v>282</v>
      </c>
      <c r="K16" s="19" t="s">
        <v>215</v>
      </c>
      <c r="L16" s="253"/>
      <c r="M16" s="183"/>
      <c r="N16" s="183"/>
      <c r="O16" s="183"/>
    </row>
    <row r="17" spans="1:11" ht="12.75">
      <c r="A17" s="67" t="s">
        <v>106</v>
      </c>
      <c r="B17" s="15"/>
      <c r="C17" s="19"/>
      <c r="D17" s="73"/>
      <c r="E17" s="176"/>
      <c r="F17" s="249"/>
      <c r="G17" s="176"/>
      <c r="H17" s="249"/>
      <c r="I17" s="176"/>
      <c r="J17" s="249"/>
      <c r="K17" s="74"/>
    </row>
    <row r="18" spans="1:11" ht="12.75">
      <c r="A18" s="63" t="s">
        <v>107</v>
      </c>
      <c r="B18" s="15"/>
      <c r="C18" s="19"/>
      <c r="D18" s="20" t="s">
        <v>215</v>
      </c>
      <c r="E18" s="88">
        <f>+E16</f>
        <v>80.05</v>
      </c>
      <c r="F18" s="232" t="s">
        <v>282</v>
      </c>
      <c r="G18" s="88">
        <f>+G16</f>
        <v>140.07</v>
      </c>
      <c r="H18" s="232" t="s">
        <v>282</v>
      </c>
      <c r="I18" s="88">
        <f>+I16</f>
        <v>194.75</v>
      </c>
      <c r="J18" s="232" t="s">
        <v>282</v>
      </c>
      <c r="K18" s="19" t="s">
        <v>215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191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299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272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273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300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2"/>
      <c r="E38" s="22"/>
      <c r="F38" s="22"/>
      <c r="G38" s="22"/>
      <c r="H38" s="22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148</v>
      </c>
      <c r="B49" s="129">
        <f>'Item 245, pg 40'!B48</f>
        <v>42009</v>
      </c>
      <c r="C49" s="8"/>
      <c r="D49" s="8"/>
      <c r="E49" s="8"/>
      <c r="F49" s="8"/>
      <c r="G49" s="191"/>
      <c r="H49" s="5"/>
      <c r="J49" s="192" t="s">
        <v>280</v>
      </c>
      <c r="K49" s="128">
        <f>'Item 245, pg 40'!K48</f>
        <v>42064</v>
      </c>
    </row>
    <row r="50" spans="1:11" ht="12.75">
      <c r="A50" s="318" t="s">
        <v>140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20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7:K7"/>
    <mergeCell ref="A8:K8"/>
    <mergeCell ref="A9:K9"/>
    <mergeCell ref="D13:K13"/>
    <mergeCell ref="A50:K50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8515625" style="0" customWidth="1"/>
    <col min="6" max="6" width="9.8515625" style="0" customWidth="1"/>
    <col min="7" max="7" width="4.00390625" style="0" customWidth="1"/>
    <col min="8" max="8" width="8.28125" style="0" customWidth="1"/>
    <col min="9" max="9" width="4.28125" style="0" customWidth="1"/>
    <col min="10" max="10" width="9.7109375" style="0" customWidth="1"/>
    <col min="11" max="11" width="5.421875" style="0" customWidth="1"/>
    <col min="12" max="12" width="14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12" t="s">
        <v>218</v>
      </c>
      <c r="I2" s="47">
        <v>2</v>
      </c>
      <c r="J2" s="312" t="s">
        <v>144</v>
      </c>
      <c r="K2" s="312"/>
      <c r="L2" s="29">
        <v>43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5" t="s">
        <v>125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29"/>
    </row>
    <row r="9" spans="1:12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45</v>
      </c>
      <c r="B13" s="21"/>
      <c r="C13" s="12"/>
      <c r="D13" s="330" t="s">
        <v>101</v>
      </c>
      <c r="E13" s="332"/>
      <c r="F13" s="332"/>
      <c r="G13" s="332"/>
      <c r="H13" s="332"/>
      <c r="I13" s="331"/>
      <c r="J13" s="332"/>
      <c r="K13" s="331"/>
      <c r="L13" s="333"/>
    </row>
    <row r="14" spans="1:12" ht="12.75">
      <c r="A14" s="75" t="s">
        <v>111</v>
      </c>
      <c r="B14" s="68"/>
      <c r="C14" s="69"/>
      <c r="D14" s="32" t="s">
        <v>40</v>
      </c>
      <c r="E14" s="15"/>
      <c r="F14" s="32" t="s">
        <v>274</v>
      </c>
      <c r="G14" s="15"/>
      <c r="H14" s="32" t="s">
        <v>41</v>
      </c>
      <c r="I14" s="19"/>
      <c r="J14" s="15" t="s">
        <v>42</v>
      </c>
      <c r="K14" s="19"/>
      <c r="L14" s="20" t="s">
        <v>110</v>
      </c>
    </row>
    <row r="15" spans="1:17" ht="12.75">
      <c r="A15" s="77" t="s">
        <v>122</v>
      </c>
      <c r="B15" s="15"/>
      <c r="C15" s="19"/>
      <c r="D15" s="94">
        <v>94.02</v>
      </c>
      <c r="E15" s="232" t="s">
        <v>282</v>
      </c>
      <c r="F15" s="94">
        <v>127.84</v>
      </c>
      <c r="G15" s="232" t="s">
        <v>282</v>
      </c>
      <c r="H15" s="179">
        <v>158.15</v>
      </c>
      <c r="I15" s="232" t="s">
        <v>282</v>
      </c>
      <c r="J15" s="174">
        <v>236.46</v>
      </c>
      <c r="K15" s="232" t="s">
        <v>282</v>
      </c>
      <c r="L15" s="20" t="s">
        <v>215</v>
      </c>
      <c r="N15" s="247"/>
      <c r="O15" s="247"/>
      <c r="P15" s="252"/>
      <c r="Q15" s="252"/>
    </row>
    <row r="16" spans="1:12" ht="12.75">
      <c r="A16" s="70" t="s">
        <v>105</v>
      </c>
      <c r="B16" s="71"/>
      <c r="C16" s="72"/>
      <c r="D16" s="94">
        <f>D15+6</f>
        <v>100.02</v>
      </c>
      <c r="E16" s="232" t="s">
        <v>282</v>
      </c>
      <c r="F16" s="94">
        <f>F15+6</f>
        <v>133.84</v>
      </c>
      <c r="G16" s="232" t="s">
        <v>282</v>
      </c>
      <c r="H16" s="88">
        <f>H15+6</f>
        <v>164.15</v>
      </c>
      <c r="I16" s="232" t="s">
        <v>282</v>
      </c>
      <c r="J16" s="88">
        <f>J15+6</f>
        <v>242.46</v>
      </c>
      <c r="K16" s="232" t="s">
        <v>282</v>
      </c>
      <c r="L16" s="20" t="s">
        <v>215</v>
      </c>
    </row>
    <row r="17" spans="1:17" ht="12.75">
      <c r="A17" s="67" t="s">
        <v>106</v>
      </c>
      <c r="B17" s="15"/>
      <c r="C17" s="19"/>
      <c r="D17" s="182"/>
      <c r="E17" s="249"/>
      <c r="F17" s="73"/>
      <c r="G17" s="249"/>
      <c r="H17" s="176"/>
      <c r="I17" s="249"/>
      <c r="J17" s="176"/>
      <c r="K17" s="249"/>
      <c r="L17" s="74"/>
      <c r="N17" s="247"/>
      <c r="O17" s="247"/>
      <c r="P17" s="247"/>
      <c r="Q17" s="247"/>
    </row>
    <row r="18" spans="1:12" ht="12.75">
      <c r="A18" s="63" t="s">
        <v>107</v>
      </c>
      <c r="B18" s="15"/>
      <c r="C18" s="19"/>
      <c r="D18" s="94">
        <f>D16</f>
        <v>100.02</v>
      </c>
      <c r="E18" s="232" t="s">
        <v>282</v>
      </c>
      <c r="F18" s="94">
        <f>F16</f>
        <v>133.84</v>
      </c>
      <c r="G18" s="232" t="s">
        <v>282</v>
      </c>
      <c r="H18" s="88">
        <f>+H16</f>
        <v>164.15</v>
      </c>
      <c r="I18" s="232" t="s">
        <v>282</v>
      </c>
      <c r="J18" s="88">
        <f>+J16</f>
        <v>242.46</v>
      </c>
      <c r="K18" s="232" t="s">
        <v>282</v>
      </c>
      <c r="L18" s="20" t="s">
        <v>215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299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300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22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148</v>
      </c>
      <c r="B49" s="129">
        <f>'Item 255, pg 42'!B49</f>
        <v>42009</v>
      </c>
      <c r="C49" s="8"/>
      <c r="D49" s="8"/>
      <c r="E49" s="8"/>
      <c r="F49" s="8"/>
      <c r="G49" s="8"/>
      <c r="H49" s="8"/>
      <c r="I49" s="8"/>
      <c r="J49" s="8" t="s">
        <v>142</v>
      </c>
      <c r="K49" s="8"/>
      <c r="L49" s="128">
        <f>'Item 255, pg 42'!K49</f>
        <v>42064</v>
      </c>
    </row>
    <row r="50" spans="1:12" ht="12.75">
      <c r="A50" s="318" t="s">
        <v>140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2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J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4.140625" style="0" customWidth="1"/>
    <col min="10" max="10" width="4.140625" style="0" customWidth="1"/>
    <col min="12" max="12" width="1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47">
        <v>2</v>
      </c>
      <c r="I2" s="312" t="s">
        <v>144</v>
      </c>
      <c r="J2" s="312"/>
      <c r="K2" s="312"/>
      <c r="L2" s="29">
        <v>44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5" t="s">
        <v>125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29"/>
    </row>
    <row r="9" spans="1:12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167</v>
      </c>
      <c r="B13" s="21"/>
      <c r="C13" s="12"/>
      <c r="D13" s="330" t="s">
        <v>101</v>
      </c>
      <c r="E13" s="332"/>
      <c r="F13" s="332"/>
      <c r="G13" s="332"/>
      <c r="H13" s="331"/>
      <c r="I13" s="332"/>
      <c r="J13" s="331"/>
      <c r="K13" s="332"/>
      <c r="L13" s="333"/>
    </row>
    <row r="14" spans="1:12" ht="12.75">
      <c r="A14" s="75" t="s">
        <v>111</v>
      </c>
      <c r="B14" s="68"/>
      <c r="C14" s="69"/>
      <c r="D14" s="20" t="s">
        <v>40</v>
      </c>
      <c r="E14" s="32" t="s">
        <v>274</v>
      </c>
      <c r="F14" s="15"/>
      <c r="G14" s="32" t="s">
        <v>41</v>
      </c>
      <c r="H14" s="19"/>
      <c r="I14" s="15" t="s">
        <v>42</v>
      </c>
      <c r="J14" s="19"/>
      <c r="K14" s="19" t="s">
        <v>110</v>
      </c>
      <c r="L14" s="20" t="s">
        <v>110</v>
      </c>
    </row>
    <row r="15" spans="1:16" ht="12.75">
      <c r="A15" s="77" t="s">
        <v>122</v>
      </c>
      <c r="B15" s="15"/>
      <c r="C15" s="19"/>
      <c r="D15" s="20" t="s">
        <v>215</v>
      </c>
      <c r="E15" s="94">
        <v>161.77</v>
      </c>
      <c r="F15" s="232" t="s">
        <v>282</v>
      </c>
      <c r="G15" s="179">
        <v>212.95</v>
      </c>
      <c r="H15" s="232" t="s">
        <v>282</v>
      </c>
      <c r="I15" s="174">
        <v>304.03</v>
      </c>
      <c r="J15" s="232" t="s">
        <v>282</v>
      </c>
      <c r="K15" s="19" t="s">
        <v>215</v>
      </c>
      <c r="L15" s="20" t="s">
        <v>215</v>
      </c>
      <c r="N15" s="247"/>
      <c r="O15" s="252"/>
      <c r="P15" s="254"/>
    </row>
    <row r="16" spans="1:12" ht="12.75">
      <c r="A16" s="70" t="s">
        <v>105</v>
      </c>
      <c r="B16" s="71"/>
      <c r="C16" s="72"/>
      <c r="D16" s="20" t="s">
        <v>215</v>
      </c>
      <c r="E16" s="94">
        <f>E15+6</f>
        <v>167.77</v>
      </c>
      <c r="F16" s="232" t="s">
        <v>282</v>
      </c>
      <c r="G16" s="88">
        <f>G15+6</f>
        <v>218.95</v>
      </c>
      <c r="H16" s="232" t="s">
        <v>282</v>
      </c>
      <c r="I16" s="88">
        <f>I15+6</f>
        <v>310.03</v>
      </c>
      <c r="J16" s="232" t="s">
        <v>282</v>
      </c>
      <c r="K16" s="19" t="s">
        <v>215</v>
      </c>
      <c r="L16" s="20" t="s">
        <v>215</v>
      </c>
    </row>
    <row r="17" spans="1:16" ht="12.75">
      <c r="A17" s="67" t="s">
        <v>106</v>
      </c>
      <c r="B17" s="15"/>
      <c r="C17" s="19"/>
      <c r="D17" s="73"/>
      <c r="E17" s="73"/>
      <c r="F17" s="249"/>
      <c r="G17" s="176"/>
      <c r="H17" s="249"/>
      <c r="I17" s="176"/>
      <c r="J17" s="249"/>
      <c r="K17" s="73"/>
      <c r="L17" s="74"/>
      <c r="N17" s="247"/>
      <c r="O17" s="247"/>
      <c r="P17" s="247"/>
    </row>
    <row r="18" spans="1:12" ht="12.75">
      <c r="A18" s="63" t="s">
        <v>107</v>
      </c>
      <c r="B18" s="15"/>
      <c r="C18" s="19"/>
      <c r="D18" s="20" t="s">
        <v>215</v>
      </c>
      <c r="E18" s="94">
        <f>E16</f>
        <v>167.77</v>
      </c>
      <c r="F18" s="232" t="s">
        <v>282</v>
      </c>
      <c r="G18" s="88">
        <f>+G16</f>
        <v>218.95</v>
      </c>
      <c r="H18" s="232" t="s">
        <v>282</v>
      </c>
      <c r="I18" s="88">
        <f>+I16</f>
        <v>310.03</v>
      </c>
      <c r="J18" s="232" t="s">
        <v>282</v>
      </c>
      <c r="K18" s="19" t="s">
        <v>215</v>
      </c>
      <c r="L18" s="20" t="s">
        <v>215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299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300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148</v>
      </c>
      <c r="B49" s="129">
        <f>'Item 255, pg 43'!B49</f>
        <v>42009</v>
      </c>
      <c r="C49" s="8"/>
      <c r="D49" s="8"/>
      <c r="E49" s="8"/>
      <c r="F49" s="8"/>
      <c r="G49" s="8"/>
      <c r="H49" s="8"/>
      <c r="I49" s="8" t="s">
        <v>175</v>
      </c>
      <c r="J49" s="8"/>
      <c r="K49" s="8"/>
      <c r="L49" s="128">
        <f>'Item 255, pg 43'!L49</f>
        <v>42064</v>
      </c>
    </row>
    <row r="50" spans="1:12" ht="12.75">
      <c r="A50" s="318" t="s">
        <v>140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2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I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6" max="6" width="8.28125" style="0" customWidth="1"/>
    <col min="7" max="7" width="3.57421875" style="0" customWidth="1"/>
    <col min="8" max="8" width="8.00390625" style="0" customWidth="1"/>
    <col min="9" max="9" width="3.8515625" style="0" customWidth="1"/>
    <col min="11" max="11" width="1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8">
        <v>2</v>
      </c>
      <c r="H2" s="312" t="s">
        <v>144</v>
      </c>
      <c r="I2" s="312"/>
      <c r="J2" s="312"/>
      <c r="K2" s="29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5" t="s">
        <v>125</v>
      </c>
      <c r="B8" s="312"/>
      <c r="C8" s="312"/>
      <c r="D8" s="312"/>
      <c r="E8" s="312"/>
      <c r="F8" s="312"/>
      <c r="G8" s="312"/>
      <c r="H8" s="312"/>
      <c r="I8" s="312"/>
      <c r="J8" s="312"/>
      <c r="K8" s="329"/>
    </row>
    <row r="9" spans="1:11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2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46</v>
      </c>
      <c r="B13" s="21"/>
      <c r="C13" s="12"/>
      <c r="D13" s="330" t="s">
        <v>101</v>
      </c>
      <c r="E13" s="332"/>
      <c r="F13" s="332"/>
      <c r="G13" s="331"/>
      <c r="H13" s="332"/>
      <c r="I13" s="331"/>
      <c r="J13" s="332"/>
      <c r="K13" s="333"/>
    </row>
    <row r="14" spans="1:11" ht="12.75">
      <c r="A14" s="75" t="s">
        <v>111</v>
      </c>
      <c r="B14" s="68"/>
      <c r="C14" s="69"/>
      <c r="D14" s="78" t="s">
        <v>123</v>
      </c>
      <c r="E14" s="20" t="s">
        <v>40</v>
      </c>
      <c r="F14" s="32" t="s">
        <v>41</v>
      </c>
      <c r="G14" s="19"/>
      <c r="H14" s="15" t="s">
        <v>42</v>
      </c>
      <c r="I14" s="19"/>
      <c r="J14" s="19" t="s">
        <v>110</v>
      </c>
      <c r="K14" s="20" t="s">
        <v>110</v>
      </c>
    </row>
    <row r="15" spans="1:14" ht="12.75">
      <c r="A15" s="77" t="s">
        <v>122</v>
      </c>
      <c r="B15" s="15"/>
      <c r="C15" s="19"/>
      <c r="D15" s="20" t="s">
        <v>215</v>
      </c>
      <c r="E15" s="20" t="s">
        <v>215</v>
      </c>
      <c r="F15" s="179">
        <v>238.47</v>
      </c>
      <c r="G15" s="188" t="s">
        <v>282</v>
      </c>
      <c r="H15" s="174">
        <v>340.44</v>
      </c>
      <c r="I15" s="188" t="s">
        <v>282</v>
      </c>
      <c r="J15" s="19" t="s">
        <v>215</v>
      </c>
      <c r="K15" s="20" t="s">
        <v>215</v>
      </c>
      <c r="M15" s="252"/>
      <c r="N15" s="252"/>
    </row>
    <row r="16" spans="1:14" ht="12.75">
      <c r="A16" s="70" t="s">
        <v>105</v>
      </c>
      <c r="B16" s="71"/>
      <c r="C16" s="72"/>
      <c r="D16" s="20" t="s">
        <v>215</v>
      </c>
      <c r="E16" s="20" t="s">
        <v>215</v>
      </c>
      <c r="F16" s="88">
        <f>F15+6</f>
        <v>244.47</v>
      </c>
      <c r="G16" s="188" t="s">
        <v>282</v>
      </c>
      <c r="H16" s="174">
        <f>H15+6</f>
        <v>346.44</v>
      </c>
      <c r="I16" s="188" t="s">
        <v>282</v>
      </c>
      <c r="J16" s="19" t="s">
        <v>215</v>
      </c>
      <c r="K16" s="20" t="s">
        <v>215</v>
      </c>
      <c r="M16" s="253"/>
      <c r="N16" s="253"/>
    </row>
    <row r="17" spans="1:14" ht="12.75">
      <c r="A17" s="67" t="s">
        <v>106</v>
      </c>
      <c r="B17" s="15"/>
      <c r="C17" s="19"/>
      <c r="D17" s="73"/>
      <c r="E17" s="73"/>
      <c r="F17" s="176"/>
      <c r="G17" s="180"/>
      <c r="H17" s="176"/>
      <c r="I17" s="180"/>
      <c r="J17" s="73"/>
      <c r="K17" s="74"/>
      <c r="M17" s="252"/>
      <c r="N17" s="252"/>
    </row>
    <row r="18" spans="1:11" ht="12.75">
      <c r="A18" s="63" t="s">
        <v>107</v>
      </c>
      <c r="B18" s="15"/>
      <c r="C18" s="19"/>
      <c r="D18" s="20" t="s">
        <v>215</v>
      </c>
      <c r="E18" s="20" t="s">
        <v>215</v>
      </c>
      <c r="F18" s="88">
        <f>+F16</f>
        <v>244.47</v>
      </c>
      <c r="G18" s="188" t="s">
        <v>282</v>
      </c>
      <c r="H18" s="174">
        <f>+H16</f>
        <v>346.44</v>
      </c>
      <c r="I18" s="188" t="s">
        <v>282</v>
      </c>
      <c r="J18" s="19" t="s">
        <v>215</v>
      </c>
      <c r="K18" s="20" t="s">
        <v>215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 t="s">
        <v>200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4"/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1" t="s">
        <v>118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5" t="s">
        <v>299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1" t="s">
        <v>164</v>
      </c>
      <c r="B36" s="24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165</v>
      </c>
      <c r="B37" s="24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92" t="s">
        <v>300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2"/>
      <c r="E40" s="22"/>
      <c r="F40" s="22"/>
      <c r="G40" s="22"/>
      <c r="H40" s="22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149</v>
      </c>
      <c r="B49" s="5" t="s">
        <v>169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148</v>
      </c>
      <c r="B51" s="129">
        <f>'Item 255, pg 44'!B49</f>
        <v>42009</v>
      </c>
      <c r="C51" s="8"/>
      <c r="D51" s="8"/>
      <c r="E51" s="8"/>
      <c r="F51" s="8"/>
      <c r="G51" s="8"/>
      <c r="H51" s="8" t="s">
        <v>173</v>
      </c>
      <c r="I51" s="8"/>
      <c r="J51" s="8"/>
      <c r="K51" s="128">
        <f>'Item 255, pg 44'!L49</f>
        <v>42064</v>
      </c>
    </row>
    <row r="52" spans="1:11" ht="12.75">
      <c r="A52" s="318" t="s">
        <v>140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20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147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H2:J2"/>
    <mergeCell ref="A7:K7"/>
    <mergeCell ref="A8:K8"/>
    <mergeCell ref="A9:K9"/>
    <mergeCell ref="D13:K13"/>
    <mergeCell ref="A52:K5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47">
        <v>5</v>
      </c>
      <c r="J2" s="5" t="s">
        <v>275</v>
      </c>
      <c r="K2" s="5"/>
      <c r="L2" s="140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5"/>
      <c r="D4" s="144" t="s">
        <v>251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6"/>
    </row>
    <row r="8" spans="1:12" ht="12.75">
      <c r="A8" s="355" t="s">
        <v>168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6"/>
    </row>
    <row r="9" spans="1:12" ht="12.75">
      <c r="A9" s="358" t="s">
        <v>304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6"/>
    </row>
    <row r="10" spans="1:12" ht="12.75">
      <c r="A10" s="328" t="s">
        <v>100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166</v>
      </c>
      <c r="B14" s="21"/>
      <c r="C14" s="12"/>
      <c r="D14" s="330" t="s">
        <v>101</v>
      </c>
      <c r="E14" s="332"/>
      <c r="F14" s="331"/>
      <c r="G14" s="332"/>
      <c r="H14" s="331"/>
      <c r="I14" s="332"/>
      <c r="J14" s="331"/>
      <c r="K14" s="331"/>
      <c r="L14" s="98"/>
    </row>
    <row r="15" spans="1:13" ht="12.75">
      <c r="A15" s="75" t="s">
        <v>111</v>
      </c>
      <c r="B15" s="68"/>
      <c r="C15" s="69"/>
      <c r="D15" s="78" t="s">
        <v>123</v>
      </c>
      <c r="E15" s="32" t="s">
        <v>40</v>
      </c>
      <c r="F15" s="19"/>
      <c r="G15" s="15" t="s">
        <v>41</v>
      </c>
      <c r="H15" s="19"/>
      <c r="I15" s="15" t="s">
        <v>42</v>
      </c>
      <c r="J15" s="19"/>
      <c r="K15" s="15" t="s">
        <v>42</v>
      </c>
      <c r="L15" s="20"/>
      <c r="M15" s="250"/>
    </row>
    <row r="16" spans="1:12" ht="12.75">
      <c r="A16" s="77" t="s">
        <v>122</v>
      </c>
      <c r="B16" s="15"/>
      <c r="C16" s="19"/>
      <c r="D16" s="20" t="s">
        <v>215</v>
      </c>
      <c r="E16" s="179">
        <v>93.81</v>
      </c>
      <c r="F16" s="232" t="s">
        <v>282</v>
      </c>
      <c r="G16" s="174">
        <v>173.6</v>
      </c>
      <c r="H16" s="232" t="s">
        <v>282</v>
      </c>
      <c r="I16" s="174">
        <v>248.04</v>
      </c>
      <c r="J16" s="232" t="s">
        <v>282</v>
      </c>
      <c r="K16" s="8" t="s">
        <v>215</v>
      </c>
      <c r="L16" s="97"/>
    </row>
    <row r="17" spans="1:16" ht="12.75">
      <c r="A17" s="70" t="s">
        <v>105</v>
      </c>
      <c r="B17" s="71"/>
      <c r="C17" s="72"/>
      <c r="D17" s="20" t="s">
        <v>215</v>
      </c>
      <c r="E17" s="88">
        <f>E16+6</f>
        <v>99.81</v>
      </c>
      <c r="F17" s="232" t="s">
        <v>282</v>
      </c>
      <c r="G17" s="88">
        <f>G16+6</f>
        <v>179.6</v>
      </c>
      <c r="H17" s="232" t="s">
        <v>282</v>
      </c>
      <c r="I17" s="88">
        <f>I16+6</f>
        <v>254.04</v>
      </c>
      <c r="J17" s="232" t="s">
        <v>282</v>
      </c>
      <c r="K17" s="15" t="s">
        <v>215</v>
      </c>
      <c r="L17" s="20"/>
      <c r="P17" s="183"/>
    </row>
    <row r="18" spans="1:16" ht="12.75">
      <c r="A18" s="67" t="s">
        <v>106</v>
      </c>
      <c r="B18" s="15"/>
      <c r="C18" s="19"/>
      <c r="D18" s="73"/>
      <c r="E18" s="176"/>
      <c r="F18" s="249"/>
      <c r="G18" s="176"/>
      <c r="H18" s="249"/>
      <c r="I18" s="239"/>
      <c r="J18" s="249"/>
      <c r="K18" s="184"/>
      <c r="L18" s="20"/>
      <c r="P18" s="183"/>
    </row>
    <row r="19" spans="1:12" ht="12.75">
      <c r="A19" s="63" t="s">
        <v>107</v>
      </c>
      <c r="B19" s="15"/>
      <c r="C19" s="19"/>
      <c r="D19" s="20" t="s">
        <v>215</v>
      </c>
      <c r="E19" s="88">
        <f>+E17</f>
        <v>99.81</v>
      </c>
      <c r="F19" s="232" t="s">
        <v>282</v>
      </c>
      <c r="G19" s="88">
        <f>+G17</f>
        <v>179.6</v>
      </c>
      <c r="H19" s="232" t="s">
        <v>282</v>
      </c>
      <c r="I19" s="88">
        <f>+I17</f>
        <v>254.04</v>
      </c>
      <c r="J19" s="232" t="s">
        <v>282</v>
      </c>
      <c r="K19" s="15" t="s">
        <v>215</v>
      </c>
      <c r="L19" s="20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218</v>
      </c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22"/>
      <c r="L29" s="6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118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60" t="s">
        <v>299</v>
      </c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164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165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63" t="s">
        <v>300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306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235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40" t="s">
        <v>321</v>
      </c>
      <c r="F46" s="40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40"/>
      <c r="F47" s="40"/>
      <c r="G47" s="5"/>
      <c r="H47" s="5"/>
      <c r="I47" s="5"/>
      <c r="J47" s="5"/>
      <c r="K47" s="5"/>
      <c r="L47" s="6"/>
    </row>
    <row r="48" spans="1:12" ht="12.75">
      <c r="A48" s="58"/>
      <c r="B48" s="56"/>
      <c r="C48" s="56"/>
      <c r="D48" s="56"/>
      <c r="E48" s="56"/>
      <c r="F48" s="185"/>
      <c r="G48" s="185"/>
      <c r="H48" s="186"/>
      <c r="I48" s="185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148</v>
      </c>
      <c r="B52" s="129">
        <f>'Item 255, pg 45'!B51</f>
        <v>42009</v>
      </c>
      <c r="C52" s="8"/>
      <c r="D52" s="8"/>
      <c r="E52" s="8"/>
      <c r="F52" s="8"/>
      <c r="G52" s="8"/>
      <c r="H52" s="8"/>
      <c r="I52" s="8"/>
      <c r="J52" s="163" t="s">
        <v>142</v>
      </c>
      <c r="K52" s="187">
        <f>'Item 255, pg 45'!K51</f>
        <v>42064</v>
      </c>
      <c r="L52" s="164"/>
    </row>
    <row r="53" spans="1:12" ht="12.75">
      <c r="A53" s="318" t="s">
        <v>140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0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147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8">
        <v>5</v>
      </c>
      <c r="J2" s="312" t="s">
        <v>144</v>
      </c>
      <c r="K2" s="312"/>
      <c r="L2" s="312"/>
      <c r="M2" s="29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145</v>
      </c>
      <c r="B4" s="5"/>
      <c r="C4" s="144"/>
      <c r="D4" s="144" t="s">
        <v>251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</row>
    <row r="8" spans="1:13" ht="12.75">
      <c r="A8" s="355" t="s">
        <v>168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29"/>
    </row>
    <row r="9" spans="1:13" ht="12.75">
      <c r="A9" s="251"/>
      <c r="B9" s="359" t="s">
        <v>303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6"/>
    </row>
    <row r="10" spans="1:13" ht="12.75">
      <c r="A10" s="328" t="s">
        <v>100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29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45</v>
      </c>
      <c r="B14" s="21"/>
      <c r="C14" s="12"/>
      <c r="D14" s="330" t="s">
        <v>101</v>
      </c>
      <c r="E14" s="332"/>
      <c r="F14" s="332"/>
      <c r="G14" s="332"/>
      <c r="H14" s="332"/>
      <c r="I14" s="331"/>
      <c r="J14" s="332"/>
      <c r="K14" s="331"/>
      <c r="L14" s="332"/>
      <c r="M14" s="333"/>
    </row>
    <row r="15" spans="1:14" ht="12.75">
      <c r="A15" s="75" t="s">
        <v>111</v>
      </c>
      <c r="B15" s="68"/>
      <c r="C15" s="69"/>
      <c r="D15" s="111" t="s">
        <v>40</v>
      </c>
      <c r="E15" s="19"/>
      <c r="F15" s="32" t="s">
        <v>274</v>
      </c>
      <c r="G15" s="15"/>
      <c r="H15" s="32" t="s">
        <v>41</v>
      </c>
      <c r="I15" s="19"/>
      <c r="J15" s="15" t="s">
        <v>42</v>
      </c>
      <c r="K15" s="19"/>
      <c r="L15" s="19" t="s">
        <v>110</v>
      </c>
      <c r="M15" s="20" t="s">
        <v>110</v>
      </c>
      <c r="N15" s="250"/>
    </row>
    <row r="16" spans="1:13" ht="12.75">
      <c r="A16" s="77" t="s">
        <v>122</v>
      </c>
      <c r="B16" s="15"/>
      <c r="C16" s="19"/>
      <c r="D16" s="158">
        <v>120.38</v>
      </c>
      <c r="E16" s="232" t="s">
        <v>282</v>
      </c>
      <c r="F16" s="94">
        <v>167.38</v>
      </c>
      <c r="G16" s="232" t="s">
        <v>282</v>
      </c>
      <c r="H16" s="179">
        <v>210.87</v>
      </c>
      <c r="I16" s="232" t="s">
        <v>282</v>
      </c>
      <c r="J16" s="174">
        <v>315.53</v>
      </c>
      <c r="K16" s="232" t="s">
        <v>282</v>
      </c>
      <c r="L16" s="19" t="s">
        <v>215</v>
      </c>
      <c r="M16" s="20" t="s">
        <v>215</v>
      </c>
    </row>
    <row r="17" spans="1:13" ht="12.75">
      <c r="A17" s="70" t="s">
        <v>105</v>
      </c>
      <c r="B17" s="71"/>
      <c r="C17" s="72"/>
      <c r="D17" s="158">
        <f>D16+6</f>
        <v>126.38</v>
      </c>
      <c r="E17" s="232" t="s">
        <v>282</v>
      </c>
      <c r="F17" s="94">
        <f>F16+6</f>
        <v>173.38</v>
      </c>
      <c r="G17" s="232" t="s">
        <v>282</v>
      </c>
      <c r="H17" s="88">
        <f>H16+6</f>
        <v>216.87</v>
      </c>
      <c r="I17" s="232" t="s">
        <v>282</v>
      </c>
      <c r="J17" s="88">
        <f>J16+6</f>
        <v>321.53</v>
      </c>
      <c r="K17" s="232" t="s">
        <v>282</v>
      </c>
      <c r="L17" s="19" t="s">
        <v>215</v>
      </c>
      <c r="M17" s="20" t="s">
        <v>215</v>
      </c>
    </row>
    <row r="18" spans="1:20" ht="12.75">
      <c r="A18" s="67" t="s">
        <v>106</v>
      </c>
      <c r="B18" s="15"/>
      <c r="C18" s="19"/>
      <c r="D18" s="189"/>
      <c r="E18" s="248"/>
      <c r="F18" s="73"/>
      <c r="G18" s="248"/>
      <c r="H18" s="176"/>
      <c r="I18" s="249"/>
      <c r="J18" s="176"/>
      <c r="K18" s="249"/>
      <c r="L18" s="73"/>
      <c r="M18" s="74"/>
      <c r="P18" s="247"/>
      <c r="Q18" s="247"/>
      <c r="R18" s="247"/>
      <c r="S18" s="247"/>
      <c r="T18" s="247"/>
    </row>
    <row r="19" spans="1:13" ht="12.75">
      <c r="A19" s="63" t="s">
        <v>107</v>
      </c>
      <c r="B19" s="15"/>
      <c r="C19" s="19"/>
      <c r="D19" s="158">
        <f>D17</f>
        <v>126.38</v>
      </c>
      <c r="E19" s="232" t="s">
        <v>282</v>
      </c>
      <c r="F19" s="94">
        <f>F17</f>
        <v>173.38</v>
      </c>
      <c r="G19" s="232" t="s">
        <v>282</v>
      </c>
      <c r="H19" s="88">
        <f>+H17</f>
        <v>216.87</v>
      </c>
      <c r="I19" s="232" t="s">
        <v>282</v>
      </c>
      <c r="J19" s="88">
        <f>+J17</f>
        <v>321.53</v>
      </c>
      <c r="K19" s="232" t="s">
        <v>282</v>
      </c>
      <c r="L19" s="19" t="s">
        <v>215</v>
      </c>
      <c r="M19" s="20" t="s">
        <v>215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 t="s">
        <v>118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5" t="str">
        <f>'Item 255, pg 46'!A33</f>
        <v>An initial delivery charge of $39.10 will be assessed if customers request delivery of a compactor.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1" t="s">
        <v>164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165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92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306" t="s">
        <v>318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235</v>
      </c>
      <c r="B39" s="5"/>
      <c r="C39" s="5"/>
      <c r="D39" s="22"/>
      <c r="E39" s="22"/>
      <c r="F39" s="22"/>
      <c r="G39" s="22"/>
      <c r="H39" s="22"/>
      <c r="I39" s="22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92" t="s">
        <v>310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40" t="s">
        <v>321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40"/>
      <c r="I46" s="5"/>
      <c r="J46" s="5"/>
      <c r="K46" s="5"/>
      <c r="L46" s="5"/>
      <c r="M46" s="6"/>
    </row>
    <row r="47" spans="1:13" ht="12.75">
      <c r="A47" s="58"/>
      <c r="B47" s="56"/>
      <c r="C47" s="56"/>
      <c r="D47" s="56"/>
      <c r="E47" s="56"/>
      <c r="F47" s="185"/>
      <c r="G47" s="185"/>
      <c r="H47" s="186"/>
      <c r="I47" s="185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149</v>
      </c>
      <c r="B49" s="127" t="s">
        <v>169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148</v>
      </c>
      <c r="B51" s="129">
        <f>'Item 255, pg 46'!B52</f>
        <v>42009</v>
      </c>
      <c r="C51" s="8"/>
      <c r="D51" s="8"/>
      <c r="E51" s="8"/>
      <c r="F51" s="8"/>
      <c r="G51" s="8"/>
      <c r="H51" s="8"/>
      <c r="I51" s="8"/>
      <c r="J51" s="8" t="s">
        <v>173</v>
      </c>
      <c r="K51" s="8"/>
      <c r="L51" s="8"/>
      <c r="M51" s="128">
        <f>'Item 255, pg 46'!K52</f>
        <v>42064</v>
      </c>
    </row>
    <row r="52" spans="1:13" ht="12.75">
      <c r="A52" s="318" t="s">
        <v>140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20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147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8">
        <v>5</v>
      </c>
      <c r="I2" s="312" t="s">
        <v>144</v>
      </c>
      <c r="J2" s="312"/>
      <c r="K2" s="312"/>
      <c r="L2" s="29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5" t="s">
        <v>168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29"/>
    </row>
    <row r="9" spans="1:12" ht="12.75">
      <c r="A9" s="358" t="s">
        <v>304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7"/>
    </row>
    <row r="10" spans="1:12" ht="12.75">
      <c r="A10" s="328" t="s">
        <v>100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29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167</v>
      </c>
      <c r="B14" s="21"/>
      <c r="C14" s="12"/>
      <c r="D14" s="330" t="s">
        <v>101</v>
      </c>
      <c r="E14" s="332"/>
      <c r="F14" s="332"/>
      <c r="G14" s="332"/>
      <c r="H14" s="331"/>
      <c r="I14" s="332"/>
      <c r="J14" s="331"/>
      <c r="K14" s="332"/>
      <c r="L14" s="333"/>
      <c r="M14" s="250"/>
    </row>
    <row r="15" spans="1:12" ht="12.75">
      <c r="A15" s="75" t="s">
        <v>111</v>
      </c>
      <c r="B15" s="68"/>
      <c r="C15" s="69"/>
      <c r="D15" s="78" t="s">
        <v>123</v>
      </c>
      <c r="E15" s="32" t="s">
        <v>274</v>
      </c>
      <c r="F15" s="15"/>
      <c r="G15" s="32" t="s">
        <v>41</v>
      </c>
      <c r="H15" s="19"/>
      <c r="I15" s="15" t="s">
        <v>42</v>
      </c>
      <c r="J15" s="19"/>
      <c r="K15" s="19" t="s">
        <v>110</v>
      </c>
      <c r="L15" s="20" t="s">
        <v>110</v>
      </c>
    </row>
    <row r="16" spans="1:12" ht="12.75">
      <c r="A16" s="77" t="s">
        <v>122</v>
      </c>
      <c r="B16" s="15"/>
      <c r="C16" s="19"/>
      <c r="D16" s="20" t="s">
        <v>215</v>
      </c>
      <c r="E16" s="94">
        <v>214.49</v>
      </c>
      <c r="F16" s="181">
        <v>263.24</v>
      </c>
      <c r="G16" s="179">
        <v>283.24</v>
      </c>
      <c r="H16" s="181" t="s">
        <v>282</v>
      </c>
      <c r="I16" s="88">
        <v>409.46</v>
      </c>
      <c r="J16" s="181" t="s">
        <v>282</v>
      </c>
      <c r="K16" s="20" t="s">
        <v>215</v>
      </c>
      <c r="L16" s="20" t="s">
        <v>215</v>
      </c>
    </row>
    <row r="17" spans="1:12" ht="12.75">
      <c r="A17" s="70" t="s">
        <v>105</v>
      </c>
      <c r="B17" s="71"/>
      <c r="C17" s="72"/>
      <c r="D17" s="20" t="s">
        <v>215</v>
      </c>
      <c r="E17" s="94">
        <f>E16+6</f>
        <v>220.49</v>
      </c>
      <c r="F17" s="181" t="s">
        <v>282</v>
      </c>
      <c r="G17" s="88">
        <f>G16+6</f>
        <v>289.24</v>
      </c>
      <c r="H17" s="181" t="s">
        <v>282</v>
      </c>
      <c r="I17" s="88">
        <f>I16+6</f>
        <v>415.46</v>
      </c>
      <c r="J17" s="181" t="s">
        <v>282</v>
      </c>
      <c r="K17" s="20" t="s">
        <v>215</v>
      </c>
      <c r="L17" s="20" t="s">
        <v>215</v>
      </c>
    </row>
    <row r="18" spans="1:12" ht="12.75">
      <c r="A18" s="67" t="s">
        <v>106</v>
      </c>
      <c r="B18" s="15"/>
      <c r="C18" s="19"/>
      <c r="D18" s="73"/>
      <c r="E18" s="73"/>
      <c r="F18" s="73"/>
      <c r="G18" s="176"/>
      <c r="H18" s="115"/>
      <c r="I18" s="176"/>
      <c r="J18" s="184"/>
      <c r="K18" s="182"/>
      <c r="L18" s="74"/>
    </row>
    <row r="19" spans="1:12" ht="12.75">
      <c r="A19" s="63" t="s">
        <v>107</v>
      </c>
      <c r="B19" s="15"/>
      <c r="C19" s="19"/>
      <c r="D19" s="20" t="s">
        <v>215</v>
      </c>
      <c r="E19" s="94">
        <f>E17</f>
        <v>220.49</v>
      </c>
      <c r="F19" s="181" t="s">
        <v>282</v>
      </c>
      <c r="G19" s="88">
        <f>+G17</f>
        <v>289.24</v>
      </c>
      <c r="H19" s="181" t="s">
        <v>282</v>
      </c>
      <c r="I19" s="88">
        <f>+I17</f>
        <v>415.46</v>
      </c>
      <c r="J19" s="181" t="s">
        <v>282</v>
      </c>
      <c r="K19" s="20" t="s">
        <v>215</v>
      </c>
      <c r="L19" s="20" t="s">
        <v>215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218</v>
      </c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22"/>
      <c r="L29" s="30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118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5" t="str">
        <f>'Item 255, pg 47'!A31</f>
        <v>An initial delivery charge of $39.10 will be assessed if customers request delivery of a compactor.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164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165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92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306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235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40" t="s">
        <v>322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40"/>
      <c r="H48" s="5"/>
      <c r="I48" s="5"/>
      <c r="J48" s="5"/>
      <c r="K48" s="5"/>
      <c r="L48" s="6"/>
    </row>
    <row r="49" spans="1:12" ht="12.75">
      <c r="A49" s="58"/>
      <c r="B49" s="56"/>
      <c r="C49" s="56"/>
      <c r="D49" s="56"/>
      <c r="E49" s="56"/>
      <c r="F49" s="185"/>
      <c r="G49" s="185"/>
      <c r="H49" s="186"/>
      <c r="I49" s="18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149</v>
      </c>
      <c r="B51" s="5" t="s">
        <v>169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148</v>
      </c>
      <c r="B53" s="129">
        <f>'Item 255, pg 47'!B51</f>
        <v>42009</v>
      </c>
      <c r="C53" s="8"/>
      <c r="D53" s="8"/>
      <c r="E53" s="8"/>
      <c r="F53" s="8"/>
      <c r="G53" s="8"/>
      <c r="H53" s="8"/>
      <c r="I53" s="8" t="s">
        <v>276</v>
      </c>
      <c r="J53" s="8"/>
      <c r="K53" s="8"/>
      <c r="L53" s="128">
        <f>'Item 255, pg 47'!M51</f>
        <v>42064</v>
      </c>
    </row>
    <row r="54" spans="1:12" ht="12.75">
      <c r="A54" s="318" t="s">
        <v>140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20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147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5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2" t="s">
        <v>144</v>
      </c>
      <c r="I2" s="312"/>
      <c r="J2" s="29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3" t="s">
        <v>201</v>
      </c>
      <c r="B7" s="308"/>
      <c r="C7" s="308"/>
      <c r="D7" s="308"/>
      <c r="E7" s="308"/>
      <c r="F7" s="308"/>
      <c r="G7" s="308"/>
      <c r="H7" s="308"/>
      <c r="I7" s="308"/>
      <c r="J7" s="31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203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202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204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206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205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269" t="s">
        <v>307</v>
      </c>
      <c r="E16" s="13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1" t="s">
        <v>207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15" t="s">
        <v>208</v>
      </c>
      <c r="B20" s="316"/>
      <c r="C20" s="316"/>
      <c r="D20" s="316"/>
      <c r="E20" s="316"/>
      <c r="F20" s="316"/>
      <c r="G20" s="316"/>
      <c r="H20" s="316"/>
      <c r="I20" s="316"/>
      <c r="J20" s="317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1" t="s">
        <v>209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1" t="s">
        <v>210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221</v>
      </c>
      <c r="C25" s="5"/>
      <c r="D25" s="5"/>
      <c r="E25" s="5" t="s">
        <v>129</v>
      </c>
      <c r="F25" s="5"/>
      <c r="G25" s="5"/>
      <c r="H25" s="5"/>
      <c r="I25" s="5"/>
      <c r="J25" s="6"/>
    </row>
    <row r="26" spans="1:10" ht="12.75">
      <c r="A26" s="4"/>
      <c r="B26" s="127" t="s">
        <v>312</v>
      </c>
      <c r="C26" s="5"/>
      <c r="D26" s="5"/>
      <c r="E26" s="5" t="s">
        <v>130</v>
      </c>
      <c r="F26" s="5"/>
      <c r="G26" s="5"/>
      <c r="H26" s="5"/>
      <c r="I26" s="5"/>
      <c r="J26" s="6"/>
    </row>
    <row r="27" spans="1:10" ht="12.75">
      <c r="A27" s="4"/>
      <c r="B27" s="5" t="s">
        <v>128</v>
      </c>
      <c r="C27" s="5"/>
      <c r="D27" s="5"/>
      <c r="E27" s="5" t="s">
        <v>131</v>
      </c>
      <c r="F27" s="5"/>
      <c r="G27" s="5"/>
      <c r="H27" s="5"/>
      <c r="I27" s="5"/>
      <c r="J27" s="6"/>
    </row>
    <row r="28" spans="1:10" ht="12.75">
      <c r="A28" s="4"/>
      <c r="B28" s="5" t="s">
        <v>222</v>
      </c>
      <c r="C28" s="5"/>
      <c r="D28" s="5"/>
      <c r="E28" s="5" t="s">
        <v>223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133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132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5" t="s">
        <v>211</v>
      </c>
      <c r="B34" s="22"/>
      <c r="C34" s="22"/>
      <c r="D34" s="22"/>
      <c r="E34" s="22"/>
      <c r="F34" s="22"/>
      <c r="G34" s="22"/>
      <c r="H34" s="22"/>
      <c r="I34" s="22"/>
      <c r="J34" s="30"/>
    </row>
    <row r="35" spans="1:10" ht="12.75">
      <c r="A35" s="31" t="s">
        <v>212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1" t="s">
        <v>190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213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214</v>
      </c>
      <c r="D41" s="5"/>
      <c r="E41" s="146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216</v>
      </c>
      <c r="D42" s="5"/>
      <c r="E42" s="146">
        <f>E41</f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149</v>
      </c>
      <c r="B52" s="5" t="s">
        <v>169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148</v>
      </c>
      <c r="B54" s="129">
        <f>'Check Sheet'!B53</f>
        <v>42009</v>
      </c>
      <c r="C54" s="8"/>
      <c r="D54" s="8"/>
      <c r="E54" s="8"/>
      <c r="F54" s="8"/>
      <c r="G54" s="8"/>
      <c r="H54" s="8" t="s">
        <v>176</v>
      </c>
      <c r="I54" s="8"/>
      <c r="J54" s="128">
        <f>'Check Sheet'!J53</f>
        <v>42064</v>
      </c>
    </row>
    <row r="55" spans="1:10" ht="12.75">
      <c r="A55" s="318" t="s">
        <v>140</v>
      </c>
      <c r="B55" s="319"/>
      <c r="C55" s="319"/>
      <c r="D55" s="319"/>
      <c r="E55" s="319"/>
      <c r="F55" s="319"/>
      <c r="G55" s="319"/>
      <c r="H55" s="319"/>
      <c r="I55" s="319"/>
      <c r="J55" s="32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147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7:J7"/>
    <mergeCell ref="A20:J20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47">
        <v>5</v>
      </c>
      <c r="H2" s="312" t="s">
        <v>144</v>
      </c>
      <c r="I2" s="312"/>
      <c r="J2" s="312"/>
      <c r="K2" s="29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3" t="s">
        <v>126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5" t="s">
        <v>168</v>
      </c>
      <c r="B8" s="312"/>
      <c r="C8" s="312"/>
      <c r="D8" s="312"/>
      <c r="E8" s="312"/>
      <c r="F8" s="312"/>
      <c r="G8" s="312"/>
      <c r="H8" s="312"/>
      <c r="I8" s="312"/>
      <c r="J8" s="312"/>
      <c r="K8" s="329"/>
    </row>
    <row r="9" spans="1:11" ht="12.75">
      <c r="A9" s="358" t="s">
        <v>304</v>
      </c>
      <c r="B9" s="312"/>
      <c r="C9" s="312"/>
      <c r="D9" s="312"/>
      <c r="E9" s="312"/>
      <c r="F9" s="312"/>
      <c r="G9" s="312"/>
      <c r="H9" s="312"/>
      <c r="I9" s="312"/>
      <c r="J9" s="312"/>
      <c r="K9" s="329"/>
    </row>
    <row r="10" spans="1:11" ht="12.75">
      <c r="A10" s="328" t="s">
        <v>100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29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46</v>
      </c>
      <c r="B14" s="21"/>
      <c r="C14" s="12"/>
      <c r="D14" s="330" t="s">
        <v>101</v>
      </c>
      <c r="E14" s="332"/>
      <c r="F14" s="332"/>
      <c r="G14" s="331"/>
      <c r="H14" s="332"/>
      <c r="I14" s="331"/>
      <c r="J14" s="332"/>
      <c r="K14" s="333"/>
    </row>
    <row r="15" spans="1:12" ht="12.75">
      <c r="A15" s="75" t="s">
        <v>111</v>
      </c>
      <c r="B15" s="68"/>
      <c r="C15" s="69"/>
      <c r="D15" s="78" t="s">
        <v>123</v>
      </c>
      <c r="E15" s="20" t="s">
        <v>40</v>
      </c>
      <c r="F15" s="32" t="s">
        <v>41</v>
      </c>
      <c r="G15" s="19"/>
      <c r="H15" s="15" t="s">
        <v>42</v>
      </c>
      <c r="I15" s="232"/>
      <c r="J15" s="19" t="s">
        <v>110</v>
      </c>
      <c r="K15" s="20" t="s">
        <v>110</v>
      </c>
      <c r="L15" s="250"/>
    </row>
    <row r="16" spans="1:11" ht="12.75">
      <c r="A16" s="77" t="s">
        <v>122</v>
      </c>
      <c r="B16" s="15"/>
      <c r="C16" s="19"/>
      <c r="D16" s="20" t="s">
        <v>215</v>
      </c>
      <c r="E16" s="20" t="s">
        <v>215</v>
      </c>
      <c r="F16" s="179">
        <v>326.33</v>
      </c>
      <c r="G16" s="232" t="s">
        <v>282</v>
      </c>
      <c r="H16" s="174">
        <v>472.23</v>
      </c>
      <c r="I16" s="232" t="s">
        <v>282</v>
      </c>
      <c r="J16" s="19" t="s">
        <v>215</v>
      </c>
      <c r="K16" s="20" t="s">
        <v>215</v>
      </c>
    </row>
    <row r="17" spans="1:11" ht="12.75">
      <c r="A17" s="70" t="s">
        <v>105</v>
      </c>
      <c r="B17" s="71"/>
      <c r="C17" s="72"/>
      <c r="D17" s="20" t="s">
        <v>215</v>
      </c>
      <c r="E17" s="20" t="s">
        <v>215</v>
      </c>
      <c r="F17" s="88">
        <f>F16+6</f>
        <v>332.33</v>
      </c>
      <c r="G17" s="232" t="s">
        <v>282</v>
      </c>
      <c r="H17" s="174">
        <f>H16+6</f>
        <v>478.23</v>
      </c>
      <c r="I17" s="232" t="s">
        <v>282</v>
      </c>
      <c r="J17" s="19" t="s">
        <v>215</v>
      </c>
      <c r="K17" s="20" t="s">
        <v>215</v>
      </c>
    </row>
    <row r="18" spans="1:11" ht="12.75">
      <c r="A18" s="67" t="s">
        <v>106</v>
      </c>
      <c r="B18" s="15"/>
      <c r="C18" s="19"/>
      <c r="D18" s="73"/>
      <c r="E18" s="73"/>
      <c r="F18" s="176"/>
      <c r="G18" s="115"/>
      <c r="H18" s="239"/>
      <c r="I18" s="115"/>
      <c r="J18" s="73"/>
      <c r="K18" s="74"/>
    </row>
    <row r="19" spans="1:11" ht="12.75">
      <c r="A19" s="63" t="s">
        <v>107</v>
      </c>
      <c r="B19" s="15"/>
      <c r="C19" s="19"/>
      <c r="D19" s="20" t="s">
        <v>215</v>
      </c>
      <c r="E19" s="20" t="s">
        <v>215</v>
      </c>
      <c r="F19" s="88">
        <f>+F17</f>
        <v>332.33</v>
      </c>
      <c r="G19" s="232" t="s">
        <v>282</v>
      </c>
      <c r="H19" s="174">
        <f>+H17</f>
        <v>478.23</v>
      </c>
      <c r="I19" s="232" t="s">
        <v>282</v>
      </c>
      <c r="J19" s="19" t="s">
        <v>215</v>
      </c>
      <c r="K19" s="20" t="s">
        <v>215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299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300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306" t="s">
        <v>318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235</v>
      </c>
      <c r="B40" s="5"/>
      <c r="C40" s="5"/>
      <c r="D40" s="22"/>
      <c r="E40" s="22"/>
      <c r="F40" s="22"/>
      <c r="G40" s="22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92" t="s">
        <v>310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40" t="s">
        <v>321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40"/>
      <c r="G47" s="5"/>
      <c r="H47" s="5"/>
      <c r="I47" s="5"/>
      <c r="J47" s="5"/>
      <c r="K47" s="6"/>
    </row>
    <row r="48" spans="1:11" ht="12.75">
      <c r="A48" s="58"/>
      <c r="B48" s="56"/>
      <c r="C48" s="56"/>
      <c r="D48" s="56"/>
      <c r="E48" s="56"/>
      <c r="F48" s="185"/>
      <c r="G48" s="185"/>
      <c r="H48" s="186"/>
      <c r="I48" s="185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148</v>
      </c>
      <c r="B52" s="129">
        <f>'Item 255, pg 48'!B53</f>
        <v>42009</v>
      </c>
      <c r="C52" s="8"/>
      <c r="D52" s="8"/>
      <c r="E52" s="8"/>
      <c r="F52" s="8"/>
      <c r="G52" s="8"/>
      <c r="I52" s="8" t="s">
        <v>142</v>
      </c>
      <c r="J52" s="8"/>
      <c r="K52" s="128">
        <f>'Item 255, pg 48'!L53</f>
        <v>42064</v>
      </c>
    </row>
    <row r="53" spans="1:11" ht="12.75">
      <c r="A53" s="318" t="s">
        <v>140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20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147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218</v>
      </c>
      <c r="O2" s="47">
        <v>5</v>
      </c>
      <c r="P2" s="5" t="s">
        <v>252</v>
      </c>
      <c r="Q2" s="5"/>
      <c r="R2" s="5"/>
      <c r="S2" s="5"/>
      <c r="T2" s="47">
        <v>21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21" t="s">
        <v>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6"/>
    </row>
    <row r="7" spans="1:21" ht="12.75">
      <c r="A7" s="45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31" t="s">
        <v>136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4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49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50" t="s">
        <v>7</v>
      </c>
      <c r="B13" s="21"/>
      <c r="C13" s="12"/>
      <c r="D13" s="12"/>
      <c r="E13" s="5"/>
      <c r="F13" s="5"/>
      <c r="G13" s="5"/>
      <c r="H13" s="5"/>
      <c r="I13" s="21"/>
      <c r="J13" s="21"/>
      <c r="K13" s="21"/>
      <c r="L13" s="12"/>
      <c r="M13" s="5"/>
      <c r="N13" s="21"/>
      <c r="O13" s="21"/>
      <c r="P13" s="12"/>
      <c r="Q13" s="12"/>
      <c r="R13" s="12"/>
      <c r="S13" s="12"/>
      <c r="T13" s="5"/>
      <c r="U13" s="6"/>
    </row>
    <row r="14" spans="1:21" ht="12.75">
      <c r="A14" s="50" t="s">
        <v>177</v>
      </c>
      <c r="B14" s="21"/>
      <c r="C14" s="12"/>
      <c r="D14" s="12"/>
      <c r="E14" s="5"/>
      <c r="F14" s="5"/>
      <c r="G14" s="5"/>
      <c r="H14" s="5"/>
      <c r="I14" s="21"/>
      <c r="J14" s="21"/>
      <c r="K14" s="21"/>
      <c r="L14" s="12"/>
      <c r="M14" s="5"/>
      <c r="N14" s="21"/>
      <c r="O14" s="21"/>
      <c r="P14" s="12"/>
      <c r="Q14" s="12"/>
      <c r="R14" s="12"/>
      <c r="S14" s="12"/>
      <c r="T14" s="5"/>
      <c r="U14" s="6"/>
    </row>
    <row r="15" spans="1:21" ht="12.75">
      <c r="A15" s="50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178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3"/>
      <c r="B19" s="22"/>
      <c r="C19" s="22"/>
      <c r="D19" s="4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2"/>
      <c r="P19" s="22"/>
      <c r="Q19" s="22"/>
      <c r="R19" s="22"/>
      <c r="S19" s="22"/>
      <c r="T19" s="22"/>
      <c r="U19" s="6"/>
    </row>
    <row r="20" spans="1:21" ht="12.75">
      <c r="A20" s="51" t="s">
        <v>9</v>
      </c>
      <c r="B20" s="51" t="s">
        <v>12</v>
      </c>
      <c r="C20" s="100" t="s">
        <v>13</v>
      </c>
      <c r="D20" s="107"/>
      <c r="E20" s="123" t="s">
        <v>14</v>
      </c>
      <c r="F20" s="106"/>
      <c r="G20" s="100" t="s">
        <v>85</v>
      </c>
      <c r="H20" s="106"/>
      <c r="I20" s="100" t="s">
        <v>15</v>
      </c>
      <c r="J20" s="106"/>
      <c r="K20" s="18"/>
      <c r="L20" s="51" t="s">
        <v>9</v>
      </c>
      <c r="M20" s="51" t="s">
        <v>12</v>
      </c>
      <c r="N20" s="100" t="s">
        <v>13</v>
      </c>
      <c r="O20" s="106"/>
      <c r="P20" s="123" t="s">
        <v>14</v>
      </c>
      <c r="Q20" s="106"/>
      <c r="R20" s="100" t="s">
        <v>85</v>
      </c>
      <c r="S20" s="106"/>
      <c r="T20" s="100" t="s">
        <v>15</v>
      </c>
      <c r="U20" s="106"/>
    </row>
    <row r="21" spans="1:21" ht="12.75">
      <c r="A21" s="52" t="s">
        <v>10</v>
      </c>
      <c r="B21" s="52" t="s">
        <v>141</v>
      </c>
      <c r="C21" s="101" t="s">
        <v>1</v>
      </c>
      <c r="D21" s="107"/>
      <c r="E21" s="18" t="s">
        <v>1</v>
      </c>
      <c r="F21" s="107"/>
      <c r="G21" s="101" t="s">
        <v>86</v>
      </c>
      <c r="H21" s="107"/>
      <c r="I21" s="101" t="s">
        <v>1</v>
      </c>
      <c r="J21" s="107"/>
      <c r="K21" s="18"/>
      <c r="L21" s="52" t="s">
        <v>10</v>
      </c>
      <c r="M21" s="52" t="s">
        <v>141</v>
      </c>
      <c r="N21" s="101" t="s">
        <v>1</v>
      </c>
      <c r="O21" s="107"/>
      <c r="P21" s="18" t="s">
        <v>1</v>
      </c>
      <c r="Q21" s="107"/>
      <c r="R21" s="101" t="s">
        <v>86</v>
      </c>
      <c r="S21" s="107"/>
      <c r="T21" s="101" t="s">
        <v>1</v>
      </c>
      <c r="U21" s="107"/>
    </row>
    <row r="22" spans="1:21" ht="12.75">
      <c r="A22" s="53" t="s">
        <v>11</v>
      </c>
      <c r="B22" s="53" t="s">
        <v>1</v>
      </c>
      <c r="C22" s="102" t="s">
        <v>220</v>
      </c>
      <c r="D22" s="108"/>
      <c r="E22" s="124" t="s">
        <v>220</v>
      </c>
      <c r="F22" s="108"/>
      <c r="G22" s="102" t="s">
        <v>87</v>
      </c>
      <c r="H22" s="108"/>
      <c r="I22" s="102" t="s">
        <v>220</v>
      </c>
      <c r="J22" s="108"/>
      <c r="K22" s="18"/>
      <c r="L22" s="53" t="s">
        <v>11</v>
      </c>
      <c r="M22" s="53" t="s">
        <v>1</v>
      </c>
      <c r="N22" s="102" t="s">
        <v>220</v>
      </c>
      <c r="O22" s="108"/>
      <c r="P22" s="124" t="s">
        <v>220</v>
      </c>
      <c r="Q22" s="107"/>
      <c r="R22" s="102" t="s">
        <v>87</v>
      </c>
      <c r="S22" s="108"/>
      <c r="T22" s="102" t="s">
        <v>220</v>
      </c>
      <c r="U22" s="108"/>
    </row>
    <row r="23" spans="1:21" ht="12.75">
      <c r="A23" s="83" t="s">
        <v>30</v>
      </c>
      <c r="B23" s="20" t="s">
        <v>240</v>
      </c>
      <c r="C23" s="132">
        <v>13.3</v>
      </c>
      <c r="D23" s="109" t="s">
        <v>282</v>
      </c>
      <c r="E23" s="219">
        <v>7.1</v>
      </c>
      <c r="F23" s="109"/>
      <c r="G23" s="86">
        <f>+C23+E23</f>
        <v>20.4</v>
      </c>
      <c r="H23" s="109" t="s">
        <v>282</v>
      </c>
      <c r="I23" s="88">
        <v>6.53</v>
      </c>
      <c r="J23" s="109"/>
      <c r="K23" s="5"/>
      <c r="L23" s="20" t="s">
        <v>244</v>
      </c>
      <c r="M23" s="20" t="s">
        <v>240</v>
      </c>
      <c r="N23" s="86">
        <v>44.57</v>
      </c>
      <c r="O23" s="109" t="s">
        <v>282</v>
      </c>
      <c r="P23" s="121">
        <f>E23</f>
        <v>7.1</v>
      </c>
      <c r="Q23" s="109"/>
      <c r="R23" s="219">
        <f>+N23+P23</f>
        <v>51.67</v>
      </c>
      <c r="S23" s="109" t="s">
        <v>282</v>
      </c>
      <c r="T23" s="121">
        <f>I23</f>
        <v>6.53</v>
      </c>
      <c r="U23" s="109"/>
    </row>
    <row r="24" spans="1:21" ht="12.75">
      <c r="A24" s="83" t="s">
        <v>30</v>
      </c>
      <c r="B24" s="20" t="s">
        <v>241</v>
      </c>
      <c r="C24" s="103">
        <f>C23+1</f>
        <v>14.3</v>
      </c>
      <c r="D24" s="109" t="s">
        <v>282</v>
      </c>
      <c r="E24" s="220">
        <f>E23</f>
        <v>7.1</v>
      </c>
      <c r="F24" s="109"/>
      <c r="G24" s="103">
        <f>C24+E24</f>
        <v>21.4</v>
      </c>
      <c r="H24" s="109" t="s">
        <v>282</v>
      </c>
      <c r="I24" s="88">
        <v>6.53</v>
      </c>
      <c r="J24" s="109"/>
      <c r="K24" s="5"/>
      <c r="L24" s="20" t="s">
        <v>244</v>
      </c>
      <c r="M24" s="20" t="s">
        <v>241</v>
      </c>
      <c r="N24" s="93">
        <f>N23+4</f>
        <v>48.57</v>
      </c>
      <c r="O24" s="109" t="s">
        <v>282</v>
      </c>
      <c r="P24" s="104">
        <f>E23</f>
        <v>7.1</v>
      </c>
      <c r="Q24" s="109"/>
      <c r="R24" s="220">
        <f>N24+P24</f>
        <v>55.67</v>
      </c>
      <c r="S24" s="109" t="s">
        <v>282</v>
      </c>
      <c r="T24" s="104">
        <f>I24</f>
        <v>6.53</v>
      </c>
      <c r="U24" s="109"/>
    </row>
    <row r="25" spans="1:21" ht="12.75">
      <c r="A25" s="83" t="s">
        <v>237</v>
      </c>
      <c r="B25" s="20" t="s">
        <v>240</v>
      </c>
      <c r="C25" s="103">
        <v>16.62</v>
      </c>
      <c r="D25" s="109" t="s">
        <v>282</v>
      </c>
      <c r="E25" s="220">
        <f>E24</f>
        <v>7.1</v>
      </c>
      <c r="F25" s="109"/>
      <c r="G25" s="103">
        <f aca="true" t="shared" si="0" ref="G25:G31">C25+E25</f>
        <v>23.72</v>
      </c>
      <c r="H25" s="109" t="s">
        <v>282</v>
      </c>
      <c r="I25" s="88">
        <v>6.53</v>
      </c>
      <c r="J25" s="109"/>
      <c r="K25" s="5"/>
      <c r="L25" s="20" t="s">
        <v>245</v>
      </c>
      <c r="M25" s="20" t="s">
        <v>240</v>
      </c>
      <c r="N25" s="93">
        <v>54.12</v>
      </c>
      <c r="O25" s="109" t="s">
        <v>282</v>
      </c>
      <c r="P25" s="104">
        <f>E23</f>
        <v>7.1</v>
      </c>
      <c r="Q25" s="109"/>
      <c r="R25" s="220">
        <f>N25+P25</f>
        <v>61.22</v>
      </c>
      <c r="S25" s="109" t="s">
        <v>282</v>
      </c>
      <c r="T25" s="104">
        <f>T24</f>
        <v>6.53</v>
      </c>
      <c r="U25" s="109"/>
    </row>
    <row r="26" spans="1:21" ht="12.75">
      <c r="A26" s="83" t="s">
        <v>237</v>
      </c>
      <c r="B26" s="20" t="s">
        <v>241</v>
      </c>
      <c r="C26" s="103">
        <f>C25+1</f>
        <v>17.62</v>
      </c>
      <c r="D26" s="109" t="s">
        <v>282</v>
      </c>
      <c r="E26" s="220">
        <f aca="true" t="shared" si="1" ref="E26:E31">E25</f>
        <v>7.1</v>
      </c>
      <c r="F26" s="109"/>
      <c r="G26" s="103">
        <f t="shared" si="0"/>
        <v>24.72</v>
      </c>
      <c r="H26" s="109" t="s">
        <v>282</v>
      </c>
      <c r="I26" s="88">
        <v>6.53</v>
      </c>
      <c r="J26" s="109"/>
      <c r="K26" s="5"/>
      <c r="L26" s="20" t="s">
        <v>245</v>
      </c>
      <c r="M26" s="20" t="s">
        <v>241</v>
      </c>
      <c r="N26" s="93">
        <f>N25+5</f>
        <v>59.12</v>
      </c>
      <c r="O26" s="109" t="s">
        <v>282</v>
      </c>
      <c r="P26" s="104">
        <f>E23</f>
        <v>7.1</v>
      </c>
      <c r="Q26" s="109"/>
      <c r="R26" s="220">
        <f>N26+P26</f>
        <v>66.22</v>
      </c>
      <c r="S26" s="109" t="s">
        <v>282</v>
      </c>
      <c r="T26" s="104">
        <f>T25</f>
        <v>6.53</v>
      </c>
      <c r="U26" s="109"/>
    </row>
    <row r="27" spans="1:21" ht="12.75">
      <c r="A27" s="20" t="s">
        <v>238</v>
      </c>
      <c r="B27" s="20" t="s">
        <v>240</v>
      </c>
      <c r="C27" s="93">
        <v>24.43</v>
      </c>
      <c r="D27" s="109" t="s">
        <v>282</v>
      </c>
      <c r="E27" s="220">
        <f t="shared" si="1"/>
        <v>7.1</v>
      </c>
      <c r="F27" s="109"/>
      <c r="G27" s="103">
        <f t="shared" si="0"/>
        <v>31.53</v>
      </c>
      <c r="H27" s="109" t="s">
        <v>282</v>
      </c>
      <c r="I27" s="88">
        <v>6.53</v>
      </c>
      <c r="J27" s="109"/>
      <c r="K27" s="5"/>
      <c r="L27" s="20" t="s">
        <v>246</v>
      </c>
      <c r="M27" s="20" t="s">
        <v>240</v>
      </c>
      <c r="N27" s="93">
        <v>59.66</v>
      </c>
      <c r="O27" s="109" t="s">
        <v>282</v>
      </c>
      <c r="P27" s="104">
        <f>E23</f>
        <v>7.1</v>
      </c>
      <c r="Q27" s="109"/>
      <c r="R27" s="220">
        <f>N27+P27</f>
        <v>66.75999999999999</v>
      </c>
      <c r="S27" s="109" t="s">
        <v>282</v>
      </c>
      <c r="T27" s="104">
        <f>T26</f>
        <v>6.53</v>
      </c>
      <c r="U27" s="109"/>
    </row>
    <row r="28" spans="1:21" ht="12.75">
      <c r="A28" s="20" t="s">
        <v>238</v>
      </c>
      <c r="B28" s="20" t="s">
        <v>241</v>
      </c>
      <c r="C28" s="103">
        <f>C27+2</f>
        <v>26.43</v>
      </c>
      <c r="D28" s="109" t="s">
        <v>282</v>
      </c>
      <c r="E28" s="220">
        <f t="shared" si="1"/>
        <v>7.1</v>
      </c>
      <c r="F28" s="109"/>
      <c r="G28" s="103">
        <f t="shared" si="0"/>
        <v>33.53</v>
      </c>
      <c r="H28" s="109" t="s">
        <v>282</v>
      </c>
      <c r="I28" s="88">
        <v>6.53</v>
      </c>
      <c r="J28" s="109"/>
      <c r="K28" s="5"/>
      <c r="L28" s="20" t="s">
        <v>246</v>
      </c>
      <c r="M28" s="20" t="s">
        <v>241</v>
      </c>
      <c r="N28" s="93">
        <f>N27+6</f>
        <v>65.66</v>
      </c>
      <c r="O28" s="109" t="s">
        <v>282</v>
      </c>
      <c r="P28" s="104">
        <f>E23</f>
        <v>7.1</v>
      </c>
      <c r="Q28" s="109"/>
      <c r="R28" s="220">
        <f>N28+P28</f>
        <v>72.75999999999999</v>
      </c>
      <c r="S28" s="109" t="s">
        <v>282</v>
      </c>
      <c r="T28" s="104">
        <f>T27</f>
        <v>6.53</v>
      </c>
      <c r="U28" s="109"/>
    </row>
    <row r="29" spans="1:21" ht="12.75">
      <c r="A29" s="20" t="s">
        <v>239</v>
      </c>
      <c r="B29" s="20" t="s">
        <v>240</v>
      </c>
      <c r="C29" s="93">
        <v>33.9</v>
      </c>
      <c r="D29" s="109" t="s">
        <v>282</v>
      </c>
      <c r="E29" s="220">
        <f t="shared" si="1"/>
        <v>7.1</v>
      </c>
      <c r="F29" s="109"/>
      <c r="G29" s="103">
        <f t="shared" si="0"/>
        <v>41</v>
      </c>
      <c r="H29" s="109" t="s">
        <v>282</v>
      </c>
      <c r="I29" s="88">
        <v>6.53</v>
      </c>
      <c r="J29" s="109"/>
      <c r="K29" s="5"/>
      <c r="L29" s="20"/>
      <c r="M29" s="20"/>
      <c r="N29" s="32" t="s">
        <v>218</v>
      </c>
      <c r="O29" s="82" t="s">
        <v>218</v>
      </c>
      <c r="P29" s="32" t="s">
        <v>218</v>
      </c>
      <c r="Q29" s="82" t="s">
        <v>218</v>
      </c>
      <c r="R29" s="32"/>
      <c r="S29" s="19"/>
      <c r="T29" s="32"/>
      <c r="U29" s="19"/>
    </row>
    <row r="30" spans="1:21" ht="12.75">
      <c r="A30" s="20" t="s">
        <v>239</v>
      </c>
      <c r="B30" s="20" t="s">
        <v>241</v>
      </c>
      <c r="C30" s="105">
        <f>C29+3</f>
        <v>36.9</v>
      </c>
      <c r="D30" s="109" t="s">
        <v>282</v>
      </c>
      <c r="E30" s="220">
        <f t="shared" si="1"/>
        <v>7.1</v>
      </c>
      <c r="F30" s="109"/>
      <c r="G30" s="103">
        <f t="shared" si="0"/>
        <v>44</v>
      </c>
      <c r="H30" s="109" t="s">
        <v>282</v>
      </c>
      <c r="I30" s="88">
        <v>6.53</v>
      </c>
      <c r="J30" s="109"/>
      <c r="K30" s="5"/>
      <c r="L30" s="20"/>
      <c r="M30" s="20"/>
      <c r="N30" s="32" t="s">
        <v>218</v>
      </c>
      <c r="O30" s="82" t="s">
        <v>218</v>
      </c>
      <c r="P30" s="32" t="s">
        <v>218</v>
      </c>
      <c r="Q30" s="82" t="s">
        <v>218</v>
      </c>
      <c r="R30" s="32"/>
      <c r="S30" s="19"/>
      <c r="T30" s="32"/>
      <c r="U30" s="19"/>
    </row>
    <row r="31" spans="1:21" ht="12.75">
      <c r="A31" s="83" t="s">
        <v>237</v>
      </c>
      <c r="B31" s="20" t="s">
        <v>84</v>
      </c>
      <c r="C31" s="93">
        <v>10.3</v>
      </c>
      <c r="D31" s="109" t="s">
        <v>282</v>
      </c>
      <c r="E31" s="220">
        <f t="shared" si="1"/>
        <v>7.1</v>
      </c>
      <c r="F31" s="109"/>
      <c r="G31" s="103">
        <f t="shared" si="0"/>
        <v>17.4</v>
      </c>
      <c r="H31" s="109" t="s">
        <v>282</v>
      </c>
      <c r="I31" s="88">
        <v>6.53</v>
      </c>
      <c r="J31" s="109"/>
      <c r="K31" s="5"/>
      <c r="L31" s="20"/>
      <c r="M31" s="20"/>
      <c r="N31" s="32"/>
      <c r="O31" s="82" t="s">
        <v>218</v>
      </c>
      <c r="P31" s="32"/>
      <c r="Q31" s="82" t="s">
        <v>218</v>
      </c>
      <c r="R31" s="32"/>
      <c r="S31" s="19"/>
      <c r="T31" s="32"/>
      <c r="U31" s="19"/>
    </row>
    <row r="32" spans="1:21" ht="12.75">
      <c r="A32" s="83" t="s">
        <v>236</v>
      </c>
      <c r="B32" s="20" t="s">
        <v>242</v>
      </c>
      <c r="C32" s="104" t="s">
        <v>243</v>
      </c>
      <c r="D32" s="109"/>
      <c r="E32" s="220">
        <v>10.66</v>
      </c>
      <c r="F32" s="109"/>
      <c r="G32" s="104" t="s">
        <v>243</v>
      </c>
      <c r="H32" s="109"/>
      <c r="I32" s="104" t="s">
        <v>243</v>
      </c>
      <c r="J32" s="109"/>
      <c r="K32" s="22"/>
      <c r="L32" s="54"/>
      <c r="M32" s="54"/>
      <c r="N32" s="110"/>
      <c r="O32" s="82" t="s">
        <v>218</v>
      </c>
      <c r="P32" s="110"/>
      <c r="Q32" s="82" t="s">
        <v>218</v>
      </c>
      <c r="R32" s="110"/>
      <c r="S32" s="72"/>
      <c r="T32" s="110"/>
      <c r="U32" s="72"/>
    </row>
    <row r="33" spans="1:21" ht="12.75">
      <c r="A33" s="83"/>
      <c r="B33" s="20"/>
      <c r="C33" s="104"/>
      <c r="D33" s="109"/>
      <c r="E33" s="220"/>
      <c r="F33" s="109"/>
      <c r="G33" s="104"/>
      <c r="H33" s="109"/>
      <c r="I33" s="222"/>
      <c r="J33" s="223"/>
      <c r="K33" s="5"/>
      <c r="L33" s="20"/>
      <c r="M33" s="20"/>
      <c r="N33" s="32"/>
      <c r="O33" s="19" t="s">
        <v>218</v>
      </c>
      <c r="P33" s="32"/>
      <c r="Q33" s="19" t="s">
        <v>218</v>
      </c>
      <c r="R33" s="32"/>
      <c r="S33" s="19"/>
      <c r="T33" s="32"/>
      <c r="U33" s="19"/>
    </row>
    <row r="34" spans="1:21" ht="12.75">
      <c r="A34" s="55"/>
      <c r="B34" s="20"/>
      <c r="C34" s="32"/>
      <c r="D34" s="19"/>
      <c r="E34" s="15"/>
      <c r="F34" s="19"/>
      <c r="G34" s="32"/>
      <c r="H34" s="19"/>
      <c r="I34" s="32"/>
      <c r="J34" s="19"/>
      <c r="K34" s="5"/>
      <c r="L34" s="20"/>
      <c r="M34" s="20"/>
      <c r="N34" s="32"/>
      <c r="O34" s="19"/>
      <c r="P34" s="32"/>
      <c r="Q34" s="19"/>
      <c r="R34" s="32"/>
      <c r="S34" s="19"/>
      <c r="T34" s="32"/>
      <c r="U34" s="19"/>
    </row>
    <row r="35" spans="1:21" ht="12.75">
      <c r="A35" s="20"/>
      <c r="B35" s="20"/>
      <c r="C35" s="32"/>
      <c r="D35" s="9"/>
      <c r="E35" s="15"/>
      <c r="F35" s="19"/>
      <c r="G35" s="32"/>
      <c r="H35" s="19"/>
      <c r="I35" s="32"/>
      <c r="J35" s="19"/>
      <c r="K35" s="5"/>
      <c r="L35" s="20"/>
      <c r="M35" s="20"/>
      <c r="N35" s="32"/>
      <c r="O35" s="19"/>
      <c r="P35" s="32"/>
      <c r="Q35" s="19"/>
      <c r="R35" s="32"/>
      <c r="S35" s="19"/>
      <c r="T35" s="32"/>
      <c r="U35" s="19"/>
    </row>
    <row r="36" spans="1:21" ht="12.75">
      <c r="A36" s="58" t="s">
        <v>135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56" t="s">
        <v>17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56" t="s">
        <v>247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>
      <c r="A41" s="92" t="s">
        <v>292</v>
      </c>
      <c r="B41" s="127" t="s">
        <v>293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>
      <c r="A42" s="76" t="s">
        <v>127</v>
      </c>
      <c r="B42" s="61" t="s">
        <v>294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45" t="s">
        <v>134</v>
      </c>
      <c r="B44" s="59" t="s">
        <v>295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31"/>
      <c r="B45" s="59" t="s">
        <v>296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31"/>
      <c r="B46" s="59" t="s">
        <v>297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267" customFormat="1" ht="12.75">
      <c r="A49" s="306" t="s">
        <v>313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66"/>
    </row>
    <row r="50" spans="1:21" ht="12.75">
      <c r="A50" s="4" t="s">
        <v>277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28" customFormat="1" ht="12">
      <c r="A52" s="226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37"/>
      <c r="Q52" s="225"/>
      <c r="R52" s="225"/>
      <c r="S52" s="225"/>
      <c r="T52" s="225"/>
      <c r="U52" s="227"/>
    </row>
    <row r="53" spans="1:21" s="149" customFormat="1" ht="12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47"/>
      <c r="Q53" s="11"/>
      <c r="R53" s="11"/>
      <c r="S53" s="11"/>
      <c r="T53" s="11"/>
      <c r="U53" s="148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9" t="s">
        <v>319</v>
      </c>
      <c r="U54" s="6"/>
    </row>
    <row r="55" spans="1:2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49" customFormat="1" ht="12">
      <c r="A56" s="17"/>
      <c r="B56" s="11"/>
      <c r="C56" s="11"/>
      <c r="D56" s="11"/>
      <c r="E56" s="11"/>
      <c r="F56" s="150"/>
      <c r="G56" s="150"/>
      <c r="H56" s="150"/>
      <c r="I56" s="151"/>
      <c r="J56" s="151"/>
      <c r="K56" s="150"/>
      <c r="L56" s="150"/>
      <c r="M56" s="150"/>
      <c r="N56" s="147"/>
      <c r="O56" s="11"/>
      <c r="P56" s="11"/>
      <c r="Q56" s="11"/>
      <c r="R56" s="11"/>
      <c r="S56" s="11"/>
      <c r="T56" s="11"/>
      <c r="U56" s="148"/>
    </row>
    <row r="57" spans="1:2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.75">
      <c r="A58" s="4" t="s">
        <v>149</v>
      </c>
      <c r="B58" s="5" t="s">
        <v>169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>
      <c r="A60" s="7" t="s">
        <v>148</v>
      </c>
      <c r="B60" s="129">
        <f>'Check Sheet'!B53</f>
        <v>42009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283</v>
      </c>
      <c r="O60" s="8"/>
      <c r="P60" s="8"/>
      <c r="Q60" s="8"/>
      <c r="R60" s="129">
        <f>'Item 55,60, pg 16'!J54</f>
        <v>42064</v>
      </c>
      <c r="S60" s="129"/>
      <c r="T60" s="8"/>
      <c r="U60" s="9"/>
    </row>
    <row r="61" spans="1:21" ht="12.75">
      <c r="A61" s="318" t="s">
        <v>140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0"/>
      <c r="R61" s="310"/>
      <c r="S61" s="310"/>
      <c r="T61" s="319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4" t="s">
        <v>147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2" t="s">
        <v>144</v>
      </c>
      <c r="I2" s="312"/>
      <c r="J2" s="29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18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19</v>
      </c>
      <c r="B9" s="26" t="s">
        <v>137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138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21</v>
      </c>
      <c r="B13" s="25" t="s">
        <v>22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23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253</v>
      </c>
      <c r="C15" s="5"/>
      <c r="D15" s="5"/>
      <c r="E15" s="5"/>
      <c r="F15" s="5"/>
      <c r="G15" s="5"/>
      <c r="H15" s="5"/>
      <c r="I15" s="5"/>
      <c r="J15" s="6"/>
    </row>
    <row r="16" spans="1:10" s="156" customFormat="1" ht="12.75">
      <c r="A16" s="152"/>
      <c r="B16" s="153" t="s">
        <v>254</v>
      </c>
      <c r="C16" s="154"/>
      <c r="D16" s="154"/>
      <c r="E16" s="154"/>
      <c r="F16" s="154"/>
      <c r="G16" s="154"/>
      <c r="H16" s="154"/>
      <c r="I16" s="154"/>
      <c r="J16" s="155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5" t="s">
        <v>24</v>
      </c>
      <c r="B18" s="59" t="s">
        <v>25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26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323" t="s">
        <v>27</v>
      </c>
      <c r="F21" s="324"/>
      <c r="G21" s="5"/>
      <c r="H21" s="5"/>
      <c r="I21" s="5"/>
      <c r="J21" s="6"/>
    </row>
    <row r="22" spans="1:10" ht="12.75">
      <c r="A22" s="4"/>
      <c r="B22" s="24"/>
      <c r="C22" s="325" t="s">
        <v>217</v>
      </c>
      <c r="D22" s="326"/>
      <c r="E22" s="325" t="s">
        <v>28</v>
      </c>
      <c r="F22" s="326"/>
      <c r="G22" s="5"/>
      <c r="H22" s="5"/>
      <c r="I22" s="5"/>
      <c r="J22" s="6"/>
    </row>
    <row r="23" spans="1:10" ht="12.75">
      <c r="A23" s="4"/>
      <c r="B23" s="24"/>
      <c r="C23" s="32" t="s">
        <v>29</v>
      </c>
      <c r="D23" s="19"/>
      <c r="E23" s="157">
        <v>4.14</v>
      </c>
      <c r="F23" s="19" t="s">
        <v>282</v>
      </c>
      <c r="G23" s="5"/>
      <c r="H23" s="5"/>
      <c r="I23" s="5"/>
      <c r="J23" s="6"/>
    </row>
    <row r="24" spans="1:10" ht="12.75">
      <c r="A24" s="4"/>
      <c r="B24" s="5"/>
      <c r="C24" s="32" t="s">
        <v>30</v>
      </c>
      <c r="D24" s="19"/>
      <c r="E24" s="158">
        <f>E23</f>
        <v>4.14</v>
      </c>
      <c r="F24" s="19" t="s">
        <v>282</v>
      </c>
      <c r="G24" s="5"/>
      <c r="H24" s="5"/>
      <c r="I24" s="5"/>
      <c r="J24" s="6"/>
    </row>
    <row r="25" spans="1:10" ht="12.75">
      <c r="A25" s="4"/>
      <c r="B25" s="5"/>
      <c r="C25" s="32" t="s">
        <v>31</v>
      </c>
      <c r="D25" s="19"/>
      <c r="E25" s="158">
        <f>E23</f>
        <v>4.14</v>
      </c>
      <c r="F25" s="19" t="s">
        <v>282</v>
      </c>
      <c r="G25" s="5"/>
      <c r="H25" s="5"/>
      <c r="I25" s="5"/>
      <c r="J25" s="6"/>
    </row>
    <row r="26" spans="1:10" ht="12.75">
      <c r="A26" s="4"/>
      <c r="B26" s="5"/>
      <c r="C26" s="60" t="s">
        <v>32</v>
      </c>
      <c r="D26" s="19"/>
      <c r="E26" s="96" t="s">
        <v>248</v>
      </c>
      <c r="F26" s="19"/>
      <c r="G26" s="5"/>
      <c r="H26" s="5"/>
      <c r="I26" s="5"/>
      <c r="J26" s="6"/>
    </row>
    <row r="27" spans="1:10" ht="12.75">
      <c r="A27" s="4"/>
      <c r="B27" s="5"/>
      <c r="C27" s="60" t="s">
        <v>33</v>
      </c>
      <c r="D27" s="19"/>
      <c r="E27" s="96" t="s">
        <v>248</v>
      </c>
      <c r="F27" s="19"/>
      <c r="G27" s="5"/>
      <c r="H27" s="5"/>
      <c r="I27" s="5"/>
      <c r="J27" s="6"/>
    </row>
    <row r="28" spans="1:10" ht="12.75">
      <c r="A28" s="4"/>
      <c r="B28" s="5"/>
      <c r="C28" s="60" t="s">
        <v>34</v>
      </c>
      <c r="D28" s="19"/>
      <c r="E28" s="158">
        <f>E23</f>
        <v>4.14</v>
      </c>
      <c r="F28" s="19" t="s">
        <v>282</v>
      </c>
      <c r="G28" s="5"/>
      <c r="H28" s="5"/>
      <c r="I28" s="5"/>
      <c r="J28" s="6"/>
    </row>
    <row r="29" spans="1:10" ht="12.75">
      <c r="A29" s="4"/>
      <c r="B29" s="5"/>
      <c r="C29" s="60" t="s">
        <v>249</v>
      </c>
      <c r="D29" s="19"/>
      <c r="E29" s="88">
        <v>2.1</v>
      </c>
      <c r="F29" s="19"/>
      <c r="G29" s="5"/>
      <c r="H29" s="5"/>
      <c r="I29" s="5"/>
      <c r="J29" s="6"/>
    </row>
    <row r="30" spans="1:10" ht="12.75">
      <c r="A30" s="4"/>
      <c r="B30" s="5"/>
      <c r="C30" s="60" t="s">
        <v>219</v>
      </c>
      <c r="D30" s="19"/>
      <c r="E30" s="96"/>
      <c r="F30" s="19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30"/>
    </row>
    <row r="32" spans="1:10" ht="12.75">
      <c r="A32" s="4" t="s">
        <v>35</v>
      </c>
      <c r="B32" s="24" t="s">
        <v>36</v>
      </c>
      <c r="C32" s="5"/>
      <c r="D32" s="5"/>
      <c r="E32" s="5"/>
      <c r="F32" s="5"/>
      <c r="G32" s="5"/>
      <c r="H32" s="5"/>
      <c r="I32" s="5"/>
      <c r="J32" s="6"/>
    </row>
    <row r="33" spans="1:10" s="131" customFormat="1" ht="12.75">
      <c r="A33" s="36"/>
      <c r="B33" s="268" t="s">
        <v>308</v>
      </c>
      <c r="C33" s="269"/>
      <c r="D33" s="127"/>
      <c r="E33" s="127"/>
      <c r="F33" s="127"/>
      <c r="G33" s="127"/>
      <c r="H33" s="127"/>
      <c r="I33" s="127"/>
      <c r="J33" s="130"/>
    </row>
    <row r="34" spans="1:10" ht="12.75">
      <c r="A34" s="4"/>
      <c r="B34" s="24" t="s">
        <v>90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" t="s">
        <v>314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149</v>
      </c>
      <c r="B52" s="5" t="s">
        <v>169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148</v>
      </c>
      <c r="B54" s="129">
        <f>'Item 100, pg 21'!B60</f>
        <v>42009</v>
      </c>
      <c r="C54" s="8"/>
      <c r="D54" s="8"/>
      <c r="E54" s="8"/>
      <c r="F54" s="8"/>
      <c r="G54" s="8"/>
      <c r="H54" s="8" t="s">
        <v>174</v>
      </c>
      <c r="I54" s="8"/>
      <c r="J54" s="128">
        <f>'Item 100, pg 21'!R60</f>
        <v>42064</v>
      </c>
    </row>
    <row r="55" spans="1:10" ht="12.75">
      <c r="A55" s="318" t="s">
        <v>140</v>
      </c>
      <c r="B55" s="319"/>
      <c r="C55" s="319"/>
      <c r="D55" s="319"/>
      <c r="E55" s="319"/>
      <c r="F55" s="319"/>
      <c r="G55" s="319"/>
      <c r="H55" s="319"/>
      <c r="I55" s="319"/>
      <c r="J55" s="32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147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79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143</v>
      </c>
      <c r="B2" s="141">
        <v>26</v>
      </c>
      <c r="C2" s="5"/>
      <c r="D2" s="5"/>
      <c r="E2" s="5"/>
      <c r="F2" s="5"/>
      <c r="G2" s="5"/>
      <c r="H2" s="24"/>
      <c r="I2" s="5"/>
      <c r="J2" s="5"/>
      <c r="K2" s="5"/>
      <c r="L2" s="5"/>
      <c r="M2" s="5"/>
      <c r="N2" s="5"/>
      <c r="O2" s="8">
        <v>5</v>
      </c>
      <c r="P2" s="5" t="s">
        <v>255</v>
      </c>
      <c r="Q2" s="5"/>
      <c r="R2" s="5"/>
      <c r="S2" s="5"/>
      <c r="T2" s="193">
        <v>25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145</v>
      </c>
      <c r="B4" s="5"/>
      <c r="C4" s="144" t="s">
        <v>251</v>
      </c>
      <c r="D4" s="5"/>
      <c r="E4" s="5"/>
      <c r="F4" s="5"/>
      <c r="G4" s="5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146</v>
      </c>
      <c r="B5" s="8"/>
      <c r="C5" s="8"/>
      <c r="D5" s="8"/>
      <c r="E5" s="8"/>
      <c r="F5" s="8"/>
      <c r="G5" s="8"/>
      <c r="H5" s="13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15" t="s">
        <v>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22"/>
      <c r="T7" s="22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47</v>
      </c>
      <c r="B9" s="5" t="s">
        <v>178</v>
      </c>
      <c r="C9" s="5"/>
      <c r="D9" s="5"/>
      <c r="E9" s="5"/>
      <c r="F9" s="5"/>
      <c r="G9" s="5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218</v>
      </c>
      <c r="H10" s="24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51" t="s">
        <v>9</v>
      </c>
      <c r="B11" s="51" t="s">
        <v>12</v>
      </c>
      <c r="C11" s="100" t="s">
        <v>13</v>
      </c>
      <c r="D11" s="106"/>
      <c r="E11" s="100" t="s">
        <v>14</v>
      </c>
      <c r="F11" s="106"/>
      <c r="G11" s="100" t="s">
        <v>85</v>
      </c>
      <c r="H11" s="272"/>
      <c r="I11" s="100" t="s">
        <v>15</v>
      </c>
      <c r="J11" s="106"/>
      <c r="K11" s="18"/>
      <c r="L11" s="51" t="s">
        <v>9</v>
      </c>
      <c r="M11" s="51" t="s">
        <v>12</v>
      </c>
      <c r="N11" s="100" t="s">
        <v>13</v>
      </c>
      <c r="O11" s="123"/>
      <c r="P11" s="100" t="s">
        <v>14</v>
      </c>
      <c r="Q11" s="106"/>
      <c r="R11" s="100" t="s">
        <v>85</v>
      </c>
      <c r="S11" s="106"/>
      <c r="T11" s="100" t="s">
        <v>15</v>
      </c>
      <c r="U11" s="106"/>
      <c r="V11" s="6"/>
    </row>
    <row r="12" spans="1:22" ht="12.75">
      <c r="A12" s="52" t="s">
        <v>10</v>
      </c>
      <c r="B12" s="52" t="s">
        <v>141</v>
      </c>
      <c r="C12" s="101" t="s">
        <v>1</v>
      </c>
      <c r="D12" s="107"/>
      <c r="E12" s="101" t="s">
        <v>1</v>
      </c>
      <c r="F12" s="107"/>
      <c r="G12" s="101" t="s">
        <v>86</v>
      </c>
      <c r="H12" s="273"/>
      <c r="I12" s="101" t="s">
        <v>1</v>
      </c>
      <c r="J12" s="107"/>
      <c r="K12" s="18"/>
      <c r="L12" s="52" t="s">
        <v>10</v>
      </c>
      <c r="M12" s="52" t="s">
        <v>141</v>
      </c>
      <c r="N12" s="101" t="s">
        <v>1</v>
      </c>
      <c r="O12" s="107"/>
      <c r="P12" s="18" t="s">
        <v>1</v>
      </c>
      <c r="Q12" s="107"/>
      <c r="R12" s="101" t="s">
        <v>86</v>
      </c>
      <c r="S12" s="107"/>
      <c r="T12" s="101" t="s">
        <v>1</v>
      </c>
      <c r="U12" s="107"/>
      <c r="V12" s="6"/>
    </row>
    <row r="13" spans="1:22" ht="12.75">
      <c r="A13" s="53" t="s">
        <v>11</v>
      </c>
      <c r="B13" s="53" t="s">
        <v>1</v>
      </c>
      <c r="C13" s="102" t="s">
        <v>220</v>
      </c>
      <c r="D13" s="108"/>
      <c r="E13" s="102" t="s">
        <v>220</v>
      </c>
      <c r="F13" s="108"/>
      <c r="G13" s="102" t="s">
        <v>87</v>
      </c>
      <c r="H13" s="274"/>
      <c r="I13" s="102" t="s">
        <v>220</v>
      </c>
      <c r="J13" s="108"/>
      <c r="K13" s="18"/>
      <c r="L13" s="53" t="s">
        <v>11</v>
      </c>
      <c r="M13" s="53" t="s">
        <v>1</v>
      </c>
      <c r="N13" s="102" t="s">
        <v>220</v>
      </c>
      <c r="O13" s="124"/>
      <c r="P13" s="102" t="s">
        <v>220</v>
      </c>
      <c r="Q13" s="108"/>
      <c r="R13" s="102" t="s">
        <v>87</v>
      </c>
      <c r="S13" s="108"/>
      <c r="T13" s="102" t="s">
        <v>220</v>
      </c>
      <c r="U13" s="108"/>
      <c r="V13" s="6"/>
    </row>
    <row r="14" spans="1:22" ht="12.75">
      <c r="A14" s="83" t="s">
        <v>237</v>
      </c>
      <c r="B14" s="20" t="s">
        <v>240</v>
      </c>
      <c r="C14" s="134">
        <v>18.11</v>
      </c>
      <c r="D14" s="125" t="s">
        <v>282</v>
      </c>
      <c r="E14" s="121">
        <v>7.1</v>
      </c>
      <c r="F14" s="125"/>
      <c r="G14" s="121">
        <f aca="true" t="shared" si="0" ref="G14:G21">C14+E14</f>
        <v>25.21</v>
      </c>
      <c r="H14" s="275" t="s">
        <v>282</v>
      </c>
      <c r="I14" s="90">
        <v>6.53</v>
      </c>
      <c r="J14" s="82"/>
      <c r="K14" s="5"/>
      <c r="L14" s="20" t="s">
        <v>245</v>
      </c>
      <c r="M14" s="20" t="s">
        <v>240</v>
      </c>
      <c r="N14" s="121">
        <v>69.69</v>
      </c>
      <c r="O14" s="125" t="s">
        <v>282</v>
      </c>
      <c r="P14" s="121">
        <f>E14</f>
        <v>7.1</v>
      </c>
      <c r="Q14" s="125"/>
      <c r="R14" s="121">
        <f>N14+P14</f>
        <v>76.78999999999999</v>
      </c>
      <c r="S14" s="125" t="s">
        <v>282</v>
      </c>
      <c r="T14" s="121">
        <f>I14</f>
        <v>6.53</v>
      </c>
      <c r="U14" s="82"/>
      <c r="V14" s="6"/>
    </row>
    <row r="15" spans="1:22" ht="12.75">
      <c r="A15" s="83" t="s">
        <v>237</v>
      </c>
      <c r="B15" s="20" t="s">
        <v>241</v>
      </c>
      <c r="C15" s="159">
        <f>C14+0.75</f>
        <v>18.86</v>
      </c>
      <c r="D15" s="125" t="s">
        <v>282</v>
      </c>
      <c r="E15" s="159">
        <f aca="true" t="shared" si="1" ref="E15:E21">E14</f>
        <v>7.1</v>
      </c>
      <c r="F15" s="125"/>
      <c r="G15" s="159">
        <f t="shared" si="0"/>
        <v>25.96</v>
      </c>
      <c r="H15" s="275" t="s">
        <v>282</v>
      </c>
      <c r="I15" s="242">
        <f aca="true" t="shared" si="2" ref="I15:I21">I14</f>
        <v>6.53</v>
      </c>
      <c r="J15" s="82"/>
      <c r="K15" s="5"/>
      <c r="L15" s="20" t="s">
        <v>245</v>
      </c>
      <c r="M15" s="20" t="s">
        <v>241</v>
      </c>
      <c r="N15" s="159">
        <f>N14+0.75</f>
        <v>70.44</v>
      </c>
      <c r="O15" s="125" t="s">
        <v>282</v>
      </c>
      <c r="P15" s="159">
        <f>P14</f>
        <v>7.1</v>
      </c>
      <c r="Q15" s="125"/>
      <c r="R15" s="159">
        <f>N15+P15</f>
        <v>77.53999999999999</v>
      </c>
      <c r="S15" s="125" t="s">
        <v>282</v>
      </c>
      <c r="T15" s="121">
        <f>T14</f>
        <v>6.53</v>
      </c>
      <c r="U15" s="82"/>
      <c r="V15" s="6"/>
    </row>
    <row r="16" spans="1:22" ht="12.75">
      <c r="A16" s="20" t="s">
        <v>238</v>
      </c>
      <c r="B16" s="20" t="s">
        <v>240</v>
      </c>
      <c r="C16" s="159">
        <v>28.46</v>
      </c>
      <c r="D16" s="125" t="s">
        <v>282</v>
      </c>
      <c r="E16" s="159">
        <f t="shared" si="1"/>
        <v>7.1</v>
      </c>
      <c r="F16" s="125"/>
      <c r="G16" s="159">
        <f t="shared" si="0"/>
        <v>35.56</v>
      </c>
      <c r="H16" s="275" t="s">
        <v>282</v>
      </c>
      <c r="I16" s="242">
        <f t="shared" si="2"/>
        <v>6.53</v>
      </c>
      <c r="J16" s="82"/>
      <c r="K16" s="5"/>
      <c r="L16" s="20" t="s">
        <v>246</v>
      </c>
      <c r="M16" s="20" t="s">
        <v>240</v>
      </c>
      <c r="N16" s="159">
        <v>83.19</v>
      </c>
      <c r="O16" s="125" t="s">
        <v>282</v>
      </c>
      <c r="P16" s="159">
        <f>P15</f>
        <v>7.1</v>
      </c>
      <c r="Q16" s="125"/>
      <c r="R16" s="159">
        <f>N16+P16</f>
        <v>90.28999999999999</v>
      </c>
      <c r="S16" s="125" t="s">
        <v>282</v>
      </c>
      <c r="T16" s="121">
        <f>T14</f>
        <v>6.53</v>
      </c>
      <c r="U16" s="82"/>
      <c r="V16" s="6"/>
    </row>
    <row r="17" spans="1:22" ht="12.75">
      <c r="A17" s="20" t="s">
        <v>238</v>
      </c>
      <c r="B17" s="20" t="s">
        <v>241</v>
      </c>
      <c r="C17" s="159">
        <f>C16+0.75</f>
        <v>29.21</v>
      </c>
      <c r="D17" s="125" t="s">
        <v>282</v>
      </c>
      <c r="E17" s="159">
        <f t="shared" si="1"/>
        <v>7.1</v>
      </c>
      <c r="F17" s="125"/>
      <c r="G17" s="159">
        <f t="shared" si="0"/>
        <v>36.31</v>
      </c>
      <c r="H17" s="275" t="s">
        <v>282</v>
      </c>
      <c r="I17" s="242">
        <f t="shared" si="2"/>
        <v>6.53</v>
      </c>
      <c r="J17" s="82"/>
      <c r="K17" s="5"/>
      <c r="L17" s="20" t="s">
        <v>246</v>
      </c>
      <c r="M17" s="20" t="s">
        <v>241</v>
      </c>
      <c r="N17" s="159">
        <f>N16+0.75</f>
        <v>83.94</v>
      </c>
      <c r="O17" s="125" t="s">
        <v>282</v>
      </c>
      <c r="P17" s="159">
        <f>P16</f>
        <v>7.1</v>
      </c>
      <c r="Q17" s="125"/>
      <c r="R17" s="159">
        <f>N17+P17</f>
        <v>91.03999999999999</v>
      </c>
      <c r="S17" s="125" t="s">
        <v>282</v>
      </c>
      <c r="T17" s="121">
        <f>T14</f>
        <v>6.53</v>
      </c>
      <c r="U17" s="82"/>
      <c r="V17" s="6"/>
    </row>
    <row r="18" spans="1:22" ht="12.75">
      <c r="A18" s="20" t="s">
        <v>239</v>
      </c>
      <c r="B18" s="20" t="s">
        <v>240</v>
      </c>
      <c r="C18" s="159">
        <v>41.88</v>
      </c>
      <c r="D18" s="125" t="s">
        <v>282</v>
      </c>
      <c r="E18" s="159">
        <f t="shared" si="1"/>
        <v>7.1</v>
      </c>
      <c r="F18" s="125"/>
      <c r="G18" s="159">
        <f t="shared" si="0"/>
        <v>48.980000000000004</v>
      </c>
      <c r="H18" s="275" t="s">
        <v>282</v>
      </c>
      <c r="I18" s="242">
        <f t="shared" si="2"/>
        <v>6.53</v>
      </c>
      <c r="J18" s="82"/>
      <c r="K18" s="5"/>
      <c r="L18" s="160" t="s">
        <v>256</v>
      </c>
      <c r="M18" s="20"/>
      <c r="N18" s="161"/>
      <c r="O18" s="19"/>
      <c r="P18" s="159">
        <v>10.66</v>
      </c>
      <c r="Q18" s="125"/>
      <c r="R18" s="32" t="s">
        <v>218</v>
      </c>
      <c r="S18" s="19"/>
      <c r="T18" s="32"/>
      <c r="U18" s="19"/>
      <c r="V18" s="6"/>
    </row>
    <row r="19" spans="1:22" ht="12.75">
      <c r="A19" s="20" t="s">
        <v>239</v>
      </c>
      <c r="B19" s="20" t="s">
        <v>241</v>
      </c>
      <c r="C19" s="230">
        <f>C18+0.75</f>
        <v>42.63</v>
      </c>
      <c r="D19" s="125" t="s">
        <v>282</v>
      </c>
      <c r="E19" s="159">
        <f t="shared" si="1"/>
        <v>7.1</v>
      </c>
      <c r="F19" s="125"/>
      <c r="G19" s="159">
        <f t="shared" si="0"/>
        <v>49.730000000000004</v>
      </c>
      <c r="H19" s="275" t="s">
        <v>282</v>
      </c>
      <c r="I19" s="242">
        <f t="shared" si="2"/>
        <v>6.53</v>
      </c>
      <c r="J19" s="82"/>
      <c r="K19" s="5"/>
      <c r="L19" s="20"/>
      <c r="M19" s="20"/>
      <c r="N19" s="32"/>
      <c r="O19" s="19"/>
      <c r="P19" s="32"/>
      <c r="Q19" s="19"/>
      <c r="R19" s="111" t="s">
        <v>218</v>
      </c>
      <c r="S19" s="112"/>
      <c r="T19" s="32"/>
      <c r="U19" s="19"/>
      <c r="V19" s="6"/>
    </row>
    <row r="20" spans="1:22" ht="12.75">
      <c r="A20" s="20" t="s">
        <v>244</v>
      </c>
      <c r="B20" s="20" t="s">
        <v>240</v>
      </c>
      <c r="C20" s="159">
        <v>55.38</v>
      </c>
      <c r="D20" s="125" t="s">
        <v>282</v>
      </c>
      <c r="E20" s="159">
        <f t="shared" si="1"/>
        <v>7.1</v>
      </c>
      <c r="F20" s="125"/>
      <c r="G20" s="159">
        <f t="shared" si="0"/>
        <v>62.480000000000004</v>
      </c>
      <c r="H20" s="275" t="s">
        <v>282</v>
      </c>
      <c r="I20" s="242">
        <f t="shared" si="2"/>
        <v>6.53</v>
      </c>
      <c r="J20" s="82"/>
      <c r="K20" s="5"/>
      <c r="L20" s="20"/>
      <c r="M20" s="20"/>
      <c r="N20" s="32" t="s">
        <v>218</v>
      </c>
      <c r="O20" s="19"/>
      <c r="P20" s="32" t="s">
        <v>218</v>
      </c>
      <c r="Q20" s="19"/>
      <c r="R20" s="32"/>
      <c r="S20" s="19"/>
      <c r="T20" s="32"/>
      <c r="U20" s="19"/>
      <c r="V20" s="6"/>
    </row>
    <row r="21" spans="1:22" ht="12.75">
      <c r="A21" s="20" t="s">
        <v>244</v>
      </c>
      <c r="B21" s="20" t="s">
        <v>241</v>
      </c>
      <c r="C21" s="159">
        <f>C20+0.75</f>
        <v>56.13</v>
      </c>
      <c r="D21" s="125" t="s">
        <v>282</v>
      </c>
      <c r="E21" s="159">
        <f t="shared" si="1"/>
        <v>7.1</v>
      </c>
      <c r="F21" s="125"/>
      <c r="G21" s="159">
        <f t="shared" si="0"/>
        <v>63.230000000000004</v>
      </c>
      <c r="H21" s="275" t="s">
        <v>282</v>
      </c>
      <c r="I21" s="242">
        <f t="shared" si="2"/>
        <v>6.53</v>
      </c>
      <c r="J21" s="82"/>
      <c r="K21" s="5"/>
      <c r="L21" s="20"/>
      <c r="M21" s="20"/>
      <c r="N21" s="32"/>
      <c r="O21" s="19"/>
      <c r="P21" s="32"/>
      <c r="Q21" s="19"/>
      <c r="R21" s="32"/>
      <c r="S21" s="19"/>
      <c r="T21" s="32"/>
      <c r="U21" s="19"/>
      <c r="V21" s="6"/>
    </row>
    <row r="22" spans="1:22" ht="12.75">
      <c r="A22" s="20" t="s">
        <v>218</v>
      </c>
      <c r="B22" s="20" t="s">
        <v>218</v>
      </c>
      <c r="C22" s="32" t="s">
        <v>218</v>
      </c>
      <c r="D22" s="19"/>
      <c r="E22" s="32" t="s">
        <v>218</v>
      </c>
      <c r="F22" s="19"/>
      <c r="G22" s="32" t="s">
        <v>218</v>
      </c>
      <c r="H22" s="265"/>
      <c r="I22" s="243" t="s">
        <v>218</v>
      </c>
      <c r="J22" s="221"/>
      <c r="K22" s="5"/>
      <c r="L22" s="20"/>
      <c r="M22" s="20"/>
      <c r="N22" s="32"/>
      <c r="O22" s="19"/>
      <c r="P22" s="32"/>
      <c r="Q22" s="19"/>
      <c r="R22" s="32"/>
      <c r="S22" s="19"/>
      <c r="T22" s="32"/>
      <c r="U22" s="19"/>
      <c r="V22" s="6"/>
    </row>
    <row r="23" spans="1:22" ht="12.75">
      <c r="A23" s="20" t="s">
        <v>218</v>
      </c>
      <c r="B23" s="20" t="s">
        <v>218</v>
      </c>
      <c r="C23" s="111" t="s">
        <v>218</v>
      </c>
      <c r="D23" s="112"/>
      <c r="E23" s="111" t="s">
        <v>218</v>
      </c>
      <c r="F23" s="112"/>
      <c r="G23" s="111" t="s">
        <v>218</v>
      </c>
      <c r="H23" s="276"/>
      <c r="I23" s="243" t="s">
        <v>218</v>
      </c>
      <c r="J23" s="221"/>
      <c r="K23" s="22"/>
      <c r="L23" s="54"/>
      <c r="M23" s="54"/>
      <c r="N23" s="110"/>
      <c r="O23" s="72"/>
      <c r="P23" s="110"/>
      <c r="Q23" s="72"/>
      <c r="R23" s="32"/>
      <c r="S23" s="19"/>
      <c r="T23" s="110"/>
      <c r="U23" s="72"/>
      <c r="V23" s="6"/>
    </row>
    <row r="24" spans="1:22" ht="12.75">
      <c r="A24" s="20"/>
      <c r="B24" s="20"/>
      <c r="C24" s="32"/>
      <c r="D24" s="19"/>
      <c r="E24" s="32"/>
      <c r="F24" s="19"/>
      <c r="G24" s="32"/>
      <c r="H24" s="265"/>
      <c r="I24" s="20"/>
      <c r="J24" s="19"/>
      <c r="K24" s="5"/>
      <c r="L24" s="20"/>
      <c r="M24" s="20"/>
      <c r="N24" s="32"/>
      <c r="O24" s="19"/>
      <c r="P24" s="32"/>
      <c r="Q24" s="19"/>
      <c r="R24" s="32"/>
      <c r="S24" s="19"/>
      <c r="T24" s="32"/>
      <c r="U24" s="19"/>
      <c r="V24" s="6"/>
    </row>
    <row r="25" spans="1:22" ht="12.75">
      <c r="A25" s="58" t="s">
        <v>135</v>
      </c>
      <c r="B25" s="5"/>
      <c r="C25" s="5"/>
      <c r="D25" s="5"/>
      <c r="E25" s="5"/>
      <c r="F25" s="5"/>
      <c r="G25" s="5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56" t="s">
        <v>17</v>
      </c>
      <c r="D26" s="56"/>
      <c r="E26" s="5"/>
      <c r="F26" s="5"/>
      <c r="G26" s="5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56" t="s">
        <v>247</v>
      </c>
      <c r="D27" s="56"/>
      <c r="E27" s="5"/>
      <c r="F27" s="5"/>
      <c r="G27" s="5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56"/>
      <c r="D28" s="56"/>
      <c r="E28" s="5"/>
      <c r="F28" s="5"/>
      <c r="G28" s="5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56"/>
      <c r="D29" s="56"/>
      <c r="E29" s="5"/>
      <c r="F29" s="5"/>
      <c r="G29" s="5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191</v>
      </c>
      <c r="B31" s="127" t="s">
        <v>302</v>
      </c>
      <c r="C31" s="142"/>
      <c r="D31" s="142"/>
      <c r="E31" s="142"/>
      <c r="F31" s="142"/>
      <c r="G31" s="142"/>
      <c r="H31" s="153"/>
      <c r="I31" s="142"/>
      <c r="J31" s="142"/>
      <c r="K31" s="142"/>
      <c r="L31" s="145"/>
      <c r="M31" s="145"/>
      <c r="N31" s="22"/>
      <c r="O31" s="22"/>
      <c r="P31" s="22"/>
      <c r="Q31" s="22"/>
      <c r="R31" s="22"/>
      <c r="S31" s="22"/>
      <c r="T31" s="22"/>
      <c r="U31" s="5"/>
      <c r="V31" s="6"/>
    </row>
    <row r="32" spans="1:22" ht="12.75">
      <c r="A32" s="31"/>
      <c r="B32" s="127"/>
      <c r="C32" s="142"/>
      <c r="D32" s="142"/>
      <c r="E32" s="142"/>
      <c r="F32" s="142"/>
      <c r="G32" s="142"/>
      <c r="H32" s="153"/>
      <c r="I32" s="142"/>
      <c r="J32" s="142"/>
      <c r="K32" s="142"/>
      <c r="L32" s="142"/>
      <c r="M32" s="142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45" t="s">
        <v>50</v>
      </c>
      <c r="B33" s="153" t="s">
        <v>192</v>
      </c>
      <c r="C33" s="142"/>
      <c r="D33" s="142"/>
      <c r="E33" s="142"/>
      <c r="F33" s="142"/>
      <c r="G33" s="142"/>
      <c r="H33" s="153"/>
      <c r="I33" s="142"/>
      <c r="J33" s="142"/>
      <c r="K33" s="142"/>
      <c r="L33" s="142"/>
      <c r="M33" s="142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31"/>
      <c r="B34" s="153" t="s">
        <v>181</v>
      </c>
      <c r="C34" s="142"/>
      <c r="D34" s="142"/>
      <c r="E34" s="142"/>
      <c r="F34" s="142"/>
      <c r="G34" s="142"/>
      <c r="H34" s="153"/>
      <c r="I34" s="142"/>
      <c r="J34" s="142"/>
      <c r="K34" s="142"/>
      <c r="L34" s="142"/>
      <c r="M34" s="142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31"/>
      <c r="B35" s="153"/>
      <c r="C35" s="142"/>
      <c r="D35" s="142"/>
      <c r="E35" s="142"/>
      <c r="F35" s="142"/>
      <c r="G35" s="142"/>
      <c r="H35" s="153"/>
      <c r="I35" s="142"/>
      <c r="J35" s="142"/>
      <c r="K35" s="142"/>
      <c r="L35" s="142"/>
      <c r="M35" s="142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45" t="s">
        <v>51</v>
      </c>
      <c r="B36" s="162" t="s">
        <v>193</v>
      </c>
      <c r="C36" s="145"/>
      <c r="D36" s="145"/>
      <c r="E36" s="145"/>
      <c r="F36" s="145"/>
      <c r="G36" s="145"/>
      <c r="H36" s="277"/>
      <c r="I36" s="145"/>
      <c r="J36" s="145"/>
      <c r="K36" s="145"/>
      <c r="L36" s="142"/>
      <c r="M36" s="142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31"/>
      <c r="B37" s="268" t="s">
        <v>315</v>
      </c>
      <c r="C37" s="142"/>
      <c r="D37" s="142"/>
      <c r="E37" s="142"/>
      <c r="F37" s="142"/>
      <c r="G37" s="142"/>
      <c r="H37" s="153"/>
      <c r="I37" s="142"/>
      <c r="J37" s="142"/>
      <c r="K37" s="153"/>
      <c r="L37" s="142"/>
      <c r="M37" s="142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31"/>
      <c r="B38" s="142" t="s">
        <v>194</v>
      </c>
      <c r="C38" s="142"/>
      <c r="D38" s="142"/>
      <c r="E38" s="142"/>
      <c r="F38" s="142"/>
      <c r="G38" s="142"/>
      <c r="H38" s="153"/>
      <c r="I38" s="142"/>
      <c r="J38" s="142"/>
      <c r="K38" s="142"/>
      <c r="L38" s="142"/>
      <c r="M38" s="142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31"/>
      <c r="B39" s="25"/>
      <c r="C39" s="5"/>
      <c r="D39" s="5"/>
      <c r="E39" s="5"/>
      <c r="F39" s="5"/>
      <c r="G39" s="5"/>
      <c r="H39" s="24"/>
      <c r="I39" s="5"/>
      <c r="J39" s="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43"/>
    </row>
    <row r="40" spans="1:22" ht="12.75">
      <c r="A40" s="4"/>
      <c r="B40" s="24"/>
      <c r="C40" s="5"/>
      <c r="D40" s="5"/>
      <c r="E40" s="5"/>
      <c r="F40" s="5"/>
      <c r="G40" s="5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24"/>
      <c r="C41" s="5"/>
      <c r="D41" s="5"/>
      <c r="E41" s="5"/>
      <c r="F41" s="5"/>
      <c r="G41" s="5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/>
      <c r="B42" s="24"/>
      <c r="C42" s="5"/>
      <c r="D42" s="5"/>
      <c r="E42" s="5"/>
      <c r="F42" s="5"/>
      <c r="G42" s="5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228" customFormat="1" ht="12">
      <c r="A43" s="229"/>
      <c r="B43" s="225"/>
      <c r="C43" s="225"/>
      <c r="D43" s="225"/>
      <c r="E43" s="225"/>
      <c r="F43" s="225"/>
      <c r="G43" s="225"/>
      <c r="H43" s="37"/>
      <c r="I43" s="225"/>
      <c r="J43" s="225"/>
      <c r="K43" s="225"/>
      <c r="L43" s="225"/>
      <c r="M43" s="225"/>
      <c r="N43" s="225"/>
      <c r="O43" s="225"/>
      <c r="P43" s="37"/>
      <c r="Q43" s="225"/>
      <c r="R43" s="225"/>
      <c r="S43" s="225"/>
      <c r="T43" s="225"/>
      <c r="U43" s="225"/>
      <c r="V43" s="227"/>
    </row>
    <row r="44" spans="1:22" ht="12.75">
      <c r="A44" s="4"/>
      <c r="B44" s="24"/>
      <c r="C44" s="5"/>
      <c r="D44" s="5"/>
      <c r="E44" s="5"/>
      <c r="F44" s="5"/>
      <c r="G44" s="5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4"/>
      <c r="C45" s="5"/>
      <c r="D45" s="5"/>
      <c r="E45" s="5"/>
      <c r="F45" s="5"/>
      <c r="G45" s="5"/>
      <c r="H45" s="24"/>
      <c r="I45" s="5"/>
      <c r="J45" s="5"/>
      <c r="K45" s="5"/>
      <c r="L45" s="5"/>
      <c r="M45" s="5"/>
      <c r="N45" s="5"/>
      <c r="O45" s="5"/>
      <c r="P45" s="5"/>
      <c r="Q45" s="5"/>
      <c r="R45" s="99"/>
      <c r="S45" s="99"/>
      <c r="T45" s="99" t="s">
        <v>320</v>
      </c>
      <c r="U45" s="5"/>
      <c r="V45" s="6"/>
    </row>
    <row r="46" spans="1:22" ht="12.75">
      <c r="A46" s="4"/>
      <c r="B46" s="24"/>
      <c r="C46" s="5"/>
      <c r="D46" s="5"/>
      <c r="E46" s="5"/>
      <c r="F46" s="5"/>
      <c r="G46" s="5"/>
      <c r="H46" s="24"/>
      <c r="I46" s="5"/>
      <c r="J46" s="5"/>
      <c r="K46" s="5"/>
      <c r="L46" s="5"/>
      <c r="M46" s="5"/>
      <c r="N46" s="5"/>
      <c r="O46" s="5"/>
      <c r="P46" s="5"/>
      <c r="Q46" s="5"/>
      <c r="R46" s="99"/>
      <c r="S46" s="99"/>
      <c r="T46" s="5"/>
      <c r="U46" s="5"/>
      <c r="V46" s="6"/>
    </row>
    <row r="47" spans="1:22" s="149" customFormat="1" ht="12">
      <c r="A47" s="17"/>
      <c r="B47" s="11"/>
      <c r="C47" s="11"/>
      <c r="D47" s="11"/>
      <c r="E47" s="11"/>
      <c r="F47" s="150"/>
      <c r="G47" s="150"/>
      <c r="H47" s="278"/>
      <c r="I47" s="151"/>
      <c r="J47" s="151"/>
      <c r="K47" s="150"/>
      <c r="L47" s="150"/>
      <c r="M47" s="150"/>
      <c r="N47" s="147"/>
      <c r="O47" s="11"/>
      <c r="P47" s="11"/>
      <c r="Q47" s="11"/>
      <c r="R47" s="11"/>
      <c r="S47" s="11"/>
      <c r="T47" s="11"/>
      <c r="U47" s="11"/>
      <c r="V47" s="148"/>
    </row>
    <row r="48" spans="1:22" ht="12.75">
      <c r="A48" s="7"/>
      <c r="B48" s="8"/>
      <c r="C48" s="8"/>
      <c r="D48" s="8"/>
      <c r="E48" s="8"/>
      <c r="F48" s="8"/>
      <c r="G48" s="8"/>
      <c r="H48" s="13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1" t="s">
        <v>149</v>
      </c>
      <c r="B49" s="2" t="s">
        <v>169</v>
      </c>
      <c r="C49" s="2"/>
      <c r="D49" s="2"/>
      <c r="E49" s="2"/>
      <c r="F49" s="2"/>
      <c r="G49" s="2"/>
      <c r="H49" s="27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.75">
      <c r="A50" s="4"/>
      <c r="B50" s="5"/>
      <c r="C50" s="5"/>
      <c r="D50" s="5"/>
      <c r="E50" s="5"/>
      <c r="F50" s="5"/>
      <c r="G50" s="5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.75">
      <c r="A51" s="7" t="s">
        <v>148</v>
      </c>
      <c r="B51" s="129">
        <f>'Item 100, pg 22'!B54</f>
        <v>42009</v>
      </c>
      <c r="C51" s="8"/>
      <c r="D51" s="8"/>
      <c r="E51" s="8"/>
      <c r="F51" s="8"/>
      <c r="G51" s="8"/>
      <c r="H51" s="139"/>
      <c r="I51" s="8"/>
      <c r="J51" s="8"/>
      <c r="K51" s="8"/>
      <c r="L51" s="8"/>
      <c r="M51" s="8"/>
      <c r="N51" s="5"/>
      <c r="O51" s="193" t="s">
        <v>278</v>
      </c>
      <c r="P51" s="8"/>
      <c r="Q51" s="8"/>
      <c r="R51" s="327">
        <f>'Item 100, pg 22'!J54</f>
        <v>42064</v>
      </c>
      <c r="S51" s="327"/>
      <c r="T51" s="327"/>
      <c r="U51" s="8"/>
      <c r="V51" s="9"/>
    </row>
    <row r="52" spans="1:22" ht="12.75">
      <c r="A52" s="318" t="s">
        <v>140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0"/>
      <c r="P52" s="310"/>
      <c r="Q52" s="310"/>
      <c r="R52" s="319"/>
      <c r="S52" s="319"/>
      <c r="T52" s="319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147</v>
      </c>
      <c r="B54" s="5"/>
      <c r="C54" s="5"/>
      <c r="D54" s="5"/>
      <c r="E54" s="5"/>
      <c r="F54" s="5"/>
      <c r="G54" s="5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3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6.421875" style="0" customWidth="1"/>
    <col min="10" max="10" width="4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143</v>
      </c>
      <c r="B2" s="141">
        <v>26</v>
      </c>
      <c r="C2" s="5"/>
      <c r="D2" s="5"/>
      <c r="E2" s="5"/>
      <c r="F2" s="163">
        <v>2</v>
      </c>
      <c r="G2" s="5" t="s">
        <v>257</v>
      </c>
      <c r="H2" s="5"/>
      <c r="I2" s="4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6"/>
    </row>
    <row r="5" spans="1:9" ht="12.75">
      <c r="A5" s="7" t="s">
        <v>146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15" t="s">
        <v>0</v>
      </c>
      <c r="B7" s="316"/>
      <c r="C7" s="316"/>
      <c r="D7" s="316"/>
      <c r="E7" s="316"/>
      <c r="F7" s="316"/>
      <c r="G7" s="316"/>
      <c r="H7" s="316"/>
      <c r="I7" s="30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47</v>
      </c>
      <c r="B9" s="5" t="s">
        <v>178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1" t="s">
        <v>19</v>
      </c>
      <c r="B12" s="24" t="s">
        <v>52</v>
      </c>
      <c r="C12" s="5"/>
      <c r="D12" s="5"/>
      <c r="E12" s="5"/>
      <c r="F12" s="5"/>
      <c r="G12" s="5"/>
      <c r="H12" s="5"/>
      <c r="I12" s="6"/>
    </row>
    <row r="13" spans="1:9" ht="12.75">
      <c r="A13" s="44"/>
      <c r="B13" s="24" t="s">
        <v>53</v>
      </c>
      <c r="C13" s="5"/>
      <c r="D13" s="5"/>
      <c r="E13" s="5"/>
      <c r="F13" s="5"/>
      <c r="G13" s="5"/>
      <c r="H13" s="5"/>
      <c r="I13" s="6"/>
    </row>
    <row r="14" spans="1:9" ht="12.75">
      <c r="A14" s="31"/>
      <c r="B14" s="24" t="s">
        <v>54</v>
      </c>
      <c r="C14" s="5"/>
      <c r="D14" s="5"/>
      <c r="E14" s="5"/>
      <c r="F14" s="5"/>
      <c r="G14" s="5"/>
      <c r="H14" s="5"/>
      <c r="I14" s="6"/>
    </row>
    <row r="15" spans="1:9" ht="12.75">
      <c r="A15" s="31"/>
      <c r="B15" s="24"/>
      <c r="C15" s="5"/>
      <c r="D15" s="5"/>
      <c r="E15" s="5"/>
      <c r="F15" s="5"/>
      <c r="G15" s="5"/>
      <c r="H15" s="5"/>
      <c r="I15" s="6"/>
    </row>
    <row r="16" spans="1:9" ht="12.75">
      <c r="A16" s="31" t="s">
        <v>21</v>
      </c>
      <c r="B16" s="24" t="s">
        <v>182</v>
      </c>
      <c r="C16" s="5"/>
      <c r="D16" s="5"/>
      <c r="E16" s="5"/>
      <c r="F16" s="5"/>
      <c r="G16" s="5"/>
      <c r="H16" s="5"/>
      <c r="I16" s="6"/>
    </row>
    <row r="17" spans="1:9" ht="12.75">
      <c r="A17" s="31"/>
      <c r="B17" s="24" t="s">
        <v>195</v>
      </c>
      <c r="C17" s="5"/>
      <c r="D17" s="5"/>
      <c r="E17" s="5"/>
      <c r="F17" s="5"/>
      <c r="G17" s="5"/>
      <c r="H17" s="5"/>
      <c r="I17" s="6"/>
    </row>
    <row r="18" spans="1:9" ht="12.75">
      <c r="A18" s="31"/>
      <c r="B18" s="153" t="s">
        <v>258</v>
      </c>
      <c r="C18" s="5"/>
      <c r="D18" s="5"/>
      <c r="E18" s="5"/>
      <c r="F18" s="5"/>
      <c r="G18" s="5"/>
      <c r="H18" s="5"/>
      <c r="I18" s="6"/>
    </row>
    <row r="19" spans="1:9" ht="12.75">
      <c r="A19" s="31"/>
      <c r="B19" s="59" t="s">
        <v>279</v>
      </c>
      <c r="C19" s="5"/>
      <c r="D19" s="5"/>
      <c r="E19" s="5"/>
      <c r="F19" s="5"/>
      <c r="G19" s="5"/>
      <c r="H19" s="5"/>
      <c r="I19" s="6"/>
    </row>
    <row r="20" spans="1:9" ht="12.75">
      <c r="A20" s="31"/>
      <c r="B20" s="24"/>
      <c r="C20" s="5"/>
      <c r="D20" s="5"/>
      <c r="E20" s="5"/>
      <c r="F20" s="5"/>
      <c r="G20" s="5"/>
      <c r="H20" s="5"/>
      <c r="I20" s="6"/>
    </row>
    <row r="21" spans="1:9" ht="12.75">
      <c r="A21" s="31" t="s">
        <v>24</v>
      </c>
      <c r="B21" s="24" t="s">
        <v>183</v>
      </c>
      <c r="C21" s="5"/>
      <c r="D21" s="5"/>
      <c r="E21" s="5"/>
      <c r="F21" s="5"/>
      <c r="G21" s="5"/>
      <c r="H21" s="5"/>
      <c r="I21" s="6"/>
    </row>
    <row r="22" spans="1:9" ht="12.75">
      <c r="A22" s="31"/>
      <c r="B22" s="24" t="s">
        <v>184</v>
      </c>
      <c r="C22" s="5"/>
      <c r="D22" s="5"/>
      <c r="E22" s="5"/>
      <c r="F22" s="5"/>
      <c r="G22" s="5"/>
      <c r="H22" s="5"/>
      <c r="I22" s="6"/>
    </row>
    <row r="23" spans="1:9" ht="12.75">
      <c r="A23" s="31"/>
      <c r="B23" s="24" t="s">
        <v>218</v>
      </c>
      <c r="C23" s="5"/>
      <c r="D23" s="5"/>
      <c r="E23" s="5"/>
      <c r="F23" s="5"/>
      <c r="G23" s="5"/>
      <c r="H23" s="5"/>
      <c r="I23" s="6"/>
    </row>
    <row r="24" spans="1:9" ht="12.75">
      <c r="A24" s="31"/>
      <c r="B24" s="24"/>
      <c r="C24" s="5"/>
      <c r="D24" s="38"/>
      <c r="E24" s="3"/>
      <c r="F24" s="38" t="s">
        <v>27</v>
      </c>
      <c r="G24" s="28"/>
      <c r="H24" s="5"/>
      <c r="I24" s="6"/>
    </row>
    <row r="25" spans="1:9" ht="12.75">
      <c r="A25" s="4"/>
      <c r="B25" s="5"/>
      <c r="C25" s="5"/>
      <c r="D25" s="7" t="s">
        <v>217</v>
      </c>
      <c r="F25" s="89" t="s">
        <v>55</v>
      </c>
      <c r="G25" s="29"/>
      <c r="H25" s="5"/>
      <c r="I25" s="6"/>
    </row>
    <row r="26" spans="1:9" ht="15" customHeight="1">
      <c r="A26" s="31"/>
      <c r="B26" s="25"/>
      <c r="C26" s="5"/>
      <c r="D26" s="46" t="s">
        <v>29</v>
      </c>
      <c r="E26" s="19"/>
      <c r="F26" s="134">
        <v>4.14</v>
      </c>
      <c r="G26" s="231" t="s">
        <v>282</v>
      </c>
      <c r="H26" s="5"/>
      <c r="I26" s="6"/>
    </row>
    <row r="27" spans="1:9" ht="15" customHeight="1">
      <c r="A27" s="31"/>
      <c r="B27" s="25"/>
      <c r="C27" s="5"/>
      <c r="D27" s="62" t="s">
        <v>30</v>
      </c>
      <c r="E27" s="19"/>
      <c r="F27" s="121">
        <f>F26</f>
        <v>4.14</v>
      </c>
      <c r="G27" s="231" t="s">
        <v>282</v>
      </c>
      <c r="H27" s="5"/>
      <c r="I27" s="6"/>
    </row>
    <row r="28" spans="1:9" ht="15" customHeight="1">
      <c r="A28" s="31"/>
      <c r="B28" s="25"/>
      <c r="C28" s="5"/>
      <c r="D28" s="62" t="s">
        <v>56</v>
      </c>
      <c r="E28" s="19"/>
      <c r="F28" s="121">
        <f>F26</f>
        <v>4.14</v>
      </c>
      <c r="G28" s="231" t="s">
        <v>282</v>
      </c>
      <c r="H28" s="5"/>
      <c r="I28" s="6"/>
    </row>
    <row r="29" spans="1:9" ht="15" customHeight="1">
      <c r="A29" s="4"/>
      <c r="B29" s="25"/>
      <c r="C29" s="5"/>
      <c r="D29" s="62" t="s">
        <v>196</v>
      </c>
      <c r="E29" s="19"/>
      <c r="F29" s="121">
        <v>2.1</v>
      </c>
      <c r="G29" s="231"/>
      <c r="H29" s="5"/>
      <c r="I29" s="6"/>
    </row>
    <row r="30" spans="1:9" ht="15" customHeight="1">
      <c r="A30" s="4"/>
      <c r="B30" s="25"/>
      <c r="C30" s="5"/>
      <c r="D30" s="62"/>
      <c r="E30" s="19"/>
      <c r="F30" s="33"/>
      <c r="G30" s="19"/>
      <c r="H30" s="5"/>
      <c r="I30" s="6"/>
    </row>
    <row r="31" spans="1:9" ht="15" customHeight="1">
      <c r="A31" s="4"/>
      <c r="B31" s="25"/>
      <c r="C31" s="5"/>
      <c r="D31" s="62" t="s">
        <v>32</v>
      </c>
      <c r="E31" s="19"/>
      <c r="F31" s="33" t="s">
        <v>224</v>
      </c>
      <c r="G31" s="19"/>
      <c r="H31" s="5"/>
      <c r="I31" s="6"/>
    </row>
    <row r="32" spans="1:9" ht="12.75">
      <c r="A32" s="4"/>
      <c r="B32" s="5"/>
      <c r="C32" s="5"/>
      <c r="D32" s="22"/>
      <c r="E32" s="22"/>
      <c r="F32" s="22"/>
      <c r="G32" s="5"/>
      <c r="H32" s="5"/>
      <c r="I32" s="6"/>
    </row>
    <row r="33" spans="1:9" ht="12.75">
      <c r="A33" s="4" t="s">
        <v>35</v>
      </c>
      <c r="B33" s="24" t="s">
        <v>36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268" t="s">
        <v>309</v>
      </c>
      <c r="C34" s="13"/>
      <c r="D34" s="5"/>
      <c r="E34" s="5"/>
      <c r="F34" s="5"/>
      <c r="G34" s="5"/>
      <c r="H34" s="5"/>
      <c r="I34" s="6"/>
    </row>
    <row r="35" spans="1:9" ht="12.75">
      <c r="A35" s="4"/>
      <c r="B35" s="24" t="s">
        <v>37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4" t="s">
        <v>185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149</v>
      </c>
      <c r="B48" s="2" t="s">
        <v>169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148</v>
      </c>
      <c r="B50" s="129">
        <f>'Item 105, pg 25'!B51</f>
        <v>42009</v>
      </c>
      <c r="C50" s="8"/>
      <c r="D50" s="8"/>
      <c r="E50" s="8"/>
      <c r="F50" s="8"/>
      <c r="G50" s="8"/>
      <c r="H50" s="80" t="s">
        <v>142</v>
      </c>
      <c r="I50" s="164">
        <f>'Item 105, pg 25'!R51</f>
        <v>42064</v>
      </c>
      <c r="J50" s="4"/>
    </row>
    <row r="51" spans="1:9" ht="12.75">
      <c r="A51" s="318" t="s">
        <v>140</v>
      </c>
      <c r="B51" s="319"/>
      <c r="C51" s="319"/>
      <c r="D51" s="319"/>
      <c r="E51" s="319"/>
      <c r="F51" s="319"/>
      <c r="G51" s="319"/>
      <c r="H51" s="319"/>
      <c r="I51" s="311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147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5</v>
      </c>
      <c r="H2" s="312" t="s">
        <v>144</v>
      </c>
      <c r="I2" s="312"/>
      <c r="J2" s="29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144" t="str">
        <f>'Item 105, Pg 26'!C4</f>
        <v>Murrey's Disposal Co., Inc 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225</v>
      </c>
      <c r="B7" s="316"/>
      <c r="C7" s="316"/>
      <c r="D7" s="316"/>
      <c r="E7" s="316"/>
      <c r="F7" s="316"/>
      <c r="G7" s="316"/>
      <c r="H7" s="316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4" t="s">
        <v>218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226</v>
      </c>
      <c r="B10" s="24"/>
      <c r="C10" s="5"/>
      <c r="D10" s="5"/>
      <c r="E10" s="5"/>
      <c r="F10" s="5"/>
      <c r="G10" s="5"/>
      <c r="H10" s="5"/>
      <c r="I10" s="5"/>
      <c r="J10" s="6"/>
    </row>
    <row r="11" spans="1:10" ht="12.75">
      <c r="A11" s="45" t="s">
        <v>227</v>
      </c>
      <c r="C11" s="22"/>
      <c r="D11" s="22"/>
      <c r="E11" s="22"/>
      <c r="F11" s="22"/>
      <c r="G11" s="22"/>
      <c r="H11" s="22"/>
      <c r="I11" s="22"/>
      <c r="J11" s="30"/>
    </row>
    <row r="12" spans="1:10" ht="12.75">
      <c r="A12" s="4"/>
      <c r="B12" s="24" t="s">
        <v>218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4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4"/>
      <c r="C14" s="1"/>
      <c r="D14" s="3"/>
      <c r="E14" s="323" t="s">
        <v>218</v>
      </c>
      <c r="F14" s="324"/>
      <c r="G14" s="323" t="s">
        <v>230</v>
      </c>
      <c r="H14" s="324"/>
      <c r="I14" s="5"/>
      <c r="J14" s="6"/>
    </row>
    <row r="15" spans="1:10" ht="12.75">
      <c r="A15" s="4"/>
      <c r="B15" s="24"/>
      <c r="C15" s="4"/>
      <c r="D15" s="6"/>
      <c r="E15" s="323" t="s">
        <v>27</v>
      </c>
      <c r="F15" s="324"/>
      <c r="G15" s="31" t="s">
        <v>231</v>
      </c>
      <c r="H15" s="16"/>
      <c r="I15" s="5"/>
      <c r="J15" s="6"/>
    </row>
    <row r="16" spans="1:10" ht="12.75">
      <c r="A16" s="4"/>
      <c r="B16" s="24"/>
      <c r="C16" s="325" t="s">
        <v>217</v>
      </c>
      <c r="D16" s="326"/>
      <c r="E16" s="325" t="s">
        <v>228</v>
      </c>
      <c r="F16" s="326"/>
      <c r="G16" s="325" t="s">
        <v>232</v>
      </c>
      <c r="H16" s="326"/>
      <c r="I16" s="5"/>
      <c r="J16" s="6"/>
    </row>
    <row r="17" spans="1:10" ht="12.75">
      <c r="A17" s="4"/>
      <c r="B17" s="24"/>
      <c r="C17" s="32" t="s">
        <v>29</v>
      </c>
      <c r="D17" s="19"/>
      <c r="E17" s="255">
        <v>10.98</v>
      </c>
      <c r="F17" s="188" t="s">
        <v>282</v>
      </c>
      <c r="G17" s="133">
        <v>3.82</v>
      </c>
      <c r="H17" s="188" t="s">
        <v>282</v>
      </c>
      <c r="I17" s="5"/>
      <c r="J17" s="6"/>
    </row>
    <row r="18" spans="1:10" ht="12.75">
      <c r="A18" s="4"/>
      <c r="B18" s="5"/>
      <c r="C18" s="32" t="s">
        <v>218</v>
      </c>
      <c r="D18" s="19" t="s">
        <v>218</v>
      </c>
      <c r="E18" s="85"/>
      <c r="F18" s="19"/>
      <c r="G18" s="85" t="s">
        <v>218</v>
      </c>
      <c r="H18" s="19"/>
      <c r="I18" s="5"/>
      <c r="J18" s="6"/>
    </row>
    <row r="19" spans="1:10" ht="12.75">
      <c r="A19" s="4"/>
      <c r="B19" s="5"/>
      <c r="C19" s="32" t="s">
        <v>218</v>
      </c>
      <c r="D19" s="19"/>
      <c r="E19" s="85" t="s">
        <v>218</v>
      </c>
      <c r="F19" s="19"/>
      <c r="G19" s="85" t="s">
        <v>218</v>
      </c>
      <c r="H19" s="19"/>
      <c r="I19" s="238"/>
      <c r="J19" s="6"/>
    </row>
    <row r="20" spans="1:10" ht="12.75">
      <c r="A20" s="4"/>
      <c r="B20" s="5"/>
      <c r="C20" s="60" t="s">
        <v>218</v>
      </c>
      <c r="D20" s="19"/>
      <c r="E20" s="32" t="s">
        <v>218</v>
      </c>
      <c r="F20" s="19"/>
      <c r="G20" s="32" t="s">
        <v>218</v>
      </c>
      <c r="H20" s="19"/>
      <c r="I20" s="238"/>
      <c r="J20" s="6"/>
    </row>
    <row r="21" spans="1:10" ht="12.75">
      <c r="A21" s="4"/>
      <c r="B21" s="5"/>
      <c r="C21" s="60" t="s">
        <v>218</v>
      </c>
      <c r="D21" s="19"/>
      <c r="E21" s="32" t="s">
        <v>218</v>
      </c>
      <c r="F21" s="19"/>
      <c r="G21" s="32" t="s">
        <v>218</v>
      </c>
      <c r="H21" s="19"/>
      <c r="I21" s="5"/>
      <c r="J21" s="6"/>
    </row>
    <row r="22" spans="1:10" ht="12.75">
      <c r="A22" s="4"/>
      <c r="B22" s="5"/>
      <c r="C22" s="60" t="s">
        <v>218</v>
      </c>
      <c r="D22" s="19"/>
      <c r="E22" s="85" t="s">
        <v>218</v>
      </c>
      <c r="F22" s="19"/>
      <c r="G22" s="85" t="s">
        <v>229</v>
      </c>
      <c r="H22" s="19"/>
      <c r="I22" s="5"/>
      <c r="J22" s="6"/>
    </row>
    <row r="23" spans="1:10" ht="12.75">
      <c r="A23" s="4"/>
      <c r="B23" s="5"/>
      <c r="C23" s="60" t="s">
        <v>218</v>
      </c>
      <c r="D23" s="19"/>
      <c r="E23" s="91" t="s">
        <v>218</v>
      </c>
      <c r="F23" s="19"/>
      <c r="G23" s="91" t="s">
        <v>218</v>
      </c>
      <c r="H23" s="19"/>
      <c r="I23" s="5"/>
      <c r="J23" s="6"/>
    </row>
    <row r="24" spans="1:10" ht="12.75">
      <c r="A24" s="4"/>
      <c r="B24" s="5"/>
      <c r="C24" s="60" t="s">
        <v>218</v>
      </c>
      <c r="D24" s="19"/>
      <c r="E24" s="32" t="s">
        <v>218</v>
      </c>
      <c r="F24" s="19"/>
      <c r="G24" s="32" t="s">
        <v>218</v>
      </c>
      <c r="H24" s="19"/>
      <c r="I24" s="5"/>
      <c r="J24" s="6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40"/>
      <c r="J25" s="30"/>
    </row>
    <row r="26" spans="1:10" ht="12.75">
      <c r="A26" s="4" t="s">
        <v>218</v>
      </c>
      <c r="B26" s="24" t="s">
        <v>218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2" t="s">
        <v>233</v>
      </c>
      <c r="H27" s="5"/>
      <c r="I27" s="5"/>
      <c r="J27" s="6"/>
    </row>
    <row r="28" spans="1:10" ht="12.75">
      <c r="A28" s="4"/>
      <c r="B28" s="24" t="s">
        <v>218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4" t="s">
        <v>218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9" t="s">
        <v>281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69" t="s">
        <v>316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194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40" t="s">
        <v>320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49" customFormat="1" ht="12">
      <c r="A42" s="17"/>
      <c r="B42" s="11"/>
      <c r="C42" s="11"/>
      <c r="D42" s="11"/>
      <c r="E42" s="11"/>
      <c r="F42" s="150"/>
      <c r="G42" s="150"/>
      <c r="H42" s="151"/>
      <c r="I42" s="150"/>
      <c r="J42" s="165"/>
      <c r="K42" s="150"/>
      <c r="L42" s="147"/>
      <c r="M42" s="11"/>
      <c r="N42" s="11"/>
      <c r="O42" s="11"/>
      <c r="P42" s="11"/>
      <c r="Q42" s="11"/>
      <c r="R42" s="11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149</v>
      </c>
      <c r="B44" s="5" t="s">
        <v>169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148</v>
      </c>
      <c r="B46" s="129">
        <f>'Item 105, Pg 26'!B50</f>
        <v>42009</v>
      </c>
      <c r="C46" s="8"/>
      <c r="D46" s="8"/>
      <c r="E46" s="8"/>
      <c r="F46" s="8"/>
      <c r="G46" s="8"/>
      <c r="H46" s="191" t="s">
        <v>283</v>
      </c>
      <c r="I46" s="8"/>
      <c r="J46" s="128">
        <f>'Item 105, Pg 26'!I50</f>
        <v>42064</v>
      </c>
    </row>
    <row r="47" spans="1:10" ht="12.75">
      <c r="A47" s="318" t="s">
        <v>140</v>
      </c>
      <c r="B47" s="319"/>
      <c r="C47" s="319"/>
      <c r="D47" s="319"/>
      <c r="E47" s="319"/>
      <c r="F47" s="319"/>
      <c r="G47" s="319"/>
      <c r="H47" s="319"/>
      <c r="I47" s="319"/>
      <c r="J47" s="320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147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163">
        <v>5</v>
      </c>
      <c r="K2" s="5" t="s">
        <v>259</v>
      </c>
      <c r="L2" s="5"/>
      <c r="M2" s="12"/>
      <c r="N2" s="139">
        <v>28</v>
      </c>
      <c r="O2" s="29" t="s">
        <v>218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145</v>
      </c>
      <c r="B4" s="5"/>
      <c r="C4" s="144"/>
      <c r="D4" s="144" t="s">
        <v>251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15" t="s">
        <v>234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7"/>
    </row>
    <row r="8" spans="1:15" ht="12.75">
      <c r="A8" s="328" t="s">
        <v>99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29"/>
    </row>
    <row r="9" spans="1:15" ht="12.75">
      <c r="A9" s="328" t="s">
        <v>100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29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0" t="s">
        <v>101</v>
      </c>
      <c r="E13" s="331"/>
      <c r="F13" s="332"/>
      <c r="G13" s="332"/>
      <c r="H13" s="332"/>
      <c r="I13" s="331"/>
      <c r="J13" s="332"/>
      <c r="K13" s="331"/>
      <c r="L13" s="332"/>
      <c r="M13" s="331"/>
      <c r="N13" s="331"/>
      <c r="O13" s="324"/>
    </row>
    <row r="14" spans="1:15" ht="12.75">
      <c r="A14" s="75" t="s">
        <v>111</v>
      </c>
      <c r="B14" s="68"/>
      <c r="C14" s="69"/>
      <c r="D14" s="7" t="s">
        <v>38</v>
      </c>
      <c r="E14" s="19"/>
      <c r="F14" s="8" t="s">
        <v>39</v>
      </c>
      <c r="G14" s="19"/>
      <c r="H14" s="8" t="s">
        <v>40</v>
      </c>
      <c r="I14" s="19"/>
      <c r="J14" s="8" t="s">
        <v>41</v>
      </c>
      <c r="K14" s="19"/>
      <c r="L14" s="32" t="s">
        <v>42</v>
      </c>
      <c r="M14" s="19"/>
      <c r="N14" s="32"/>
      <c r="O14" s="19"/>
    </row>
    <row r="15" spans="1:15" ht="12.75">
      <c r="A15" s="63" t="s">
        <v>102</v>
      </c>
      <c r="B15" s="15"/>
      <c r="C15" s="19"/>
      <c r="D15" s="194" t="s">
        <v>224</v>
      </c>
      <c r="E15" s="9" t="s">
        <v>218</v>
      </c>
      <c r="F15" s="194" t="s">
        <v>224</v>
      </c>
      <c r="G15" s="29" t="s">
        <v>218</v>
      </c>
      <c r="H15" s="194" t="s">
        <v>224</v>
      </c>
      <c r="I15" s="137" t="s">
        <v>218</v>
      </c>
      <c r="J15" s="194" t="s">
        <v>224</v>
      </c>
      <c r="K15" s="137"/>
      <c r="L15" s="194" t="s">
        <v>224</v>
      </c>
      <c r="M15" s="137"/>
      <c r="N15" s="136"/>
      <c r="O15" s="19"/>
    </row>
    <row r="16" spans="1:15" ht="12.75">
      <c r="A16" s="63" t="s">
        <v>103</v>
      </c>
      <c r="B16" s="15"/>
      <c r="C16" s="19"/>
      <c r="D16" s="244">
        <v>24.65</v>
      </c>
      <c r="E16" s="280" t="s">
        <v>282</v>
      </c>
      <c r="F16" s="245">
        <v>34.57</v>
      </c>
      <c r="G16" s="280" t="s">
        <v>282</v>
      </c>
      <c r="H16" s="245">
        <v>43.58</v>
      </c>
      <c r="I16" s="280" t="s">
        <v>282</v>
      </c>
      <c r="J16" s="256">
        <v>82.89</v>
      </c>
      <c r="K16" s="284" t="s">
        <v>282</v>
      </c>
      <c r="L16" s="256">
        <v>116.69</v>
      </c>
      <c r="M16" s="284" t="s">
        <v>282</v>
      </c>
      <c r="N16" s="166"/>
      <c r="O16" s="19"/>
    </row>
    <row r="17" spans="1:19" ht="12.75">
      <c r="A17" s="63" t="s">
        <v>104</v>
      </c>
      <c r="B17" s="15"/>
      <c r="C17" s="19"/>
      <c r="D17" s="246">
        <f>+D16</f>
        <v>24.65</v>
      </c>
      <c r="E17" s="280" t="s">
        <v>282</v>
      </c>
      <c r="F17" s="245">
        <f>+F16</f>
        <v>34.57</v>
      </c>
      <c r="G17" s="280" t="s">
        <v>282</v>
      </c>
      <c r="H17" s="245">
        <f>+H16</f>
        <v>43.58</v>
      </c>
      <c r="I17" s="280" t="s">
        <v>282</v>
      </c>
      <c r="J17" s="256">
        <f>J16</f>
        <v>82.89</v>
      </c>
      <c r="K17" s="284" t="s">
        <v>282</v>
      </c>
      <c r="L17" s="256">
        <f>L16</f>
        <v>116.69</v>
      </c>
      <c r="M17" s="284" t="s">
        <v>282</v>
      </c>
      <c r="N17" s="166"/>
      <c r="O17" s="19"/>
      <c r="S17" s="131"/>
    </row>
    <row r="18" spans="1:18" ht="12.75">
      <c r="A18" s="70" t="s">
        <v>105</v>
      </c>
      <c r="B18" s="71"/>
      <c r="C18" s="72"/>
      <c r="D18" s="195">
        <f>D17+2</f>
        <v>26.65</v>
      </c>
      <c r="E18" s="281" t="s">
        <v>282</v>
      </c>
      <c r="F18" s="196">
        <f>F17+2</f>
        <v>36.57</v>
      </c>
      <c r="G18" s="281" t="s">
        <v>282</v>
      </c>
      <c r="H18" s="196">
        <f>H17+2</f>
        <v>45.58</v>
      </c>
      <c r="I18" s="281" t="s">
        <v>282</v>
      </c>
      <c r="J18" s="257">
        <f>J17+2</f>
        <v>84.89</v>
      </c>
      <c r="K18" s="285" t="s">
        <v>282</v>
      </c>
      <c r="L18" s="257">
        <f>L17+2</f>
        <v>118.69</v>
      </c>
      <c r="M18" s="285" t="s">
        <v>282</v>
      </c>
      <c r="N18" s="166"/>
      <c r="O18" s="19"/>
      <c r="Q18" s="183"/>
      <c r="R18" s="183"/>
    </row>
    <row r="19" spans="1:15" ht="12.75">
      <c r="A19" s="70" t="s">
        <v>197</v>
      </c>
      <c r="B19" s="71"/>
      <c r="C19" s="72"/>
      <c r="D19" s="194" t="s">
        <v>224</v>
      </c>
      <c r="E19" s="282"/>
      <c r="F19" s="194" t="s">
        <v>224</v>
      </c>
      <c r="G19" s="282"/>
      <c r="H19" s="194" t="s">
        <v>224</v>
      </c>
      <c r="I19" s="282"/>
      <c r="J19" s="194" t="s">
        <v>224</v>
      </c>
      <c r="K19" s="282"/>
      <c r="L19" s="194" t="s">
        <v>224</v>
      </c>
      <c r="M19" s="282"/>
      <c r="N19" s="166"/>
      <c r="O19" s="19"/>
    </row>
    <row r="20" spans="1:15" ht="12.75">
      <c r="A20" s="70" t="s">
        <v>43</v>
      </c>
      <c r="B20" s="71"/>
      <c r="C20" s="72"/>
      <c r="D20" s="194" t="s">
        <v>224</v>
      </c>
      <c r="E20" s="282"/>
      <c r="F20" s="194" t="s">
        <v>224</v>
      </c>
      <c r="G20" s="282"/>
      <c r="H20" s="194" t="s">
        <v>224</v>
      </c>
      <c r="I20" s="282"/>
      <c r="J20" s="194" t="s">
        <v>224</v>
      </c>
      <c r="K20" s="282"/>
      <c r="L20" s="194" t="s">
        <v>224</v>
      </c>
      <c r="M20" s="282"/>
      <c r="N20" s="166"/>
      <c r="O20" s="19"/>
    </row>
    <row r="21" spans="1:15" ht="12.75">
      <c r="A21" s="67" t="s">
        <v>106</v>
      </c>
      <c r="B21" s="15"/>
      <c r="C21" s="19"/>
      <c r="D21" s="167"/>
      <c r="E21" s="283"/>
      <c r="F21" s="167"/>
      <c r="G21" s="283"/>
      <c r="H21" s="167"/>
      <c r="I21" s="283"/>
      <c r="J21" s="167"/>
      <c r="K21" s="283"/>
      <c r="L21" s="167"/>
      <c r="M21" s="283"/>
      <c r="N21" s="167"/>
      <c r="O21" s="115"/>
    </row>
    <row r="22" spans="1:17" ht="12.75">
      <c r="A22" s="63" t="s">
        <v>48</v>
      </c>
      <c r="B22" s="15"/>
      <c r="C22" s="19"/>
      <c r="D22" s="258">
        <v>39.1</v>
      </c>
      <c r="E22" s="280"/>
      <c r="F22" s="258">
        <f>D22</f>
        <v>39.1</v>
      </c>
      <c r="G22" s="284"/>
      <c r="H22" s="258">
        <f>F22</f>
        <v>39.1</v>
      </c>
      <c r="I22" s="284"/>
      <c r="J22" s="258">
        <f>H22</f>
        <v>39.1</v>
      </c>
      <c r="K22" s="284"/>
      <c r="L22" s="258">
        <f>J22</f>
        <v>39.1</v>
      </c>
      <c r="M22" s="284"/>
      <c r="N22" s="166"/>
      <c r="O22" s="19"/>
      <c r="Q22" s="183"/>
    </row>
    <row r="23" spans="1:15" ht="12.75">
      <c r="A23" s="63" t="s">
        <v>107</v>
      </c>
      <c r="B23" s="15"/>
      <c r="C23" s="19"/>
      <c r="D23" s="246">
        <f>+D18</f>
        <v>26.65</v>
      </c>
      <c r="E23" s="280" t="s">
        <v>282</v>
      </c>
      <c r="F23" s="246">
        <f>F18</f>
        <v>36.57</v>
      </c>
      <c r="G23" s="280" t="s">
        <v>282</v>
      </c>
      <c r="H23" s="246">
        <f>H18</f>
        <v>45.58</v>
      </c>
      <c r="I23" s="280" t="s">
        <v>282</v>
      </c>
      <c r="J23" s="259">
        <f>J18</f>
        <v>84.89</v>
      </c>
      <c r="K23" s="284" t="s">
        <v>282</v>
      </c>
      <c r="L23" s="259">
        <f>L18</f>
        <v>118.69</v>
      </c>
      <c r="M23" s="284" t="s">
        <v>282</v>
      </c>
      <c r="N23" s="161"/>
      <c r="O23" s="19"/>
    </row>
    <row r="24" spans="1:15" ht="12.75">
      <c r="A24" s="63" t="s">
        <v>108</v>
      </c>
      <c r="B24" s="15"/>
      <c r="C24" s="19"/>
      <c r="D24" s="194" t="s">
        <v>224</v>
      </c>
      <c r="E24" s="19"/>
      <c r="F24" s="194" t="s">
        <v>224</v>
      </c>
      <c r="G24" s="19"/>
      <c r="H24" s="194" t="s">
        <v>224</v>
      </c>
      <c r="I24" s="19"/>
      <c r="J24" s="194" t="s">
        <v>224</v>
      </c>
      <c r="K24" s="19"/>
      <c r="L24" s="194" t="s">
        <v>224</v>
      </c>
      <c r="M24" s="19"/>
      <c r="N24" s="15"/>
      <c r="O24" s="19"/>
    </row>
    <row r="25" spans="1:15" ht="12.75">
      <c r="A25" s="63" t="s">
        <v>109</v>
      </c>
      <c r="B25" s="15"/>
      <c r="C25" s="19"/>
      <c r="D25" s="194" t="s">
        <v>224</v>
      </c>
      <c r="E25" s="19"/>
      <c r="F25" s="194" t="s">
        <v>224</v>
      </c>
      <c r="G25" s="19"/>
      <c r="H25" s="194" t="s">
        <v>224</v>
      </c>
      <c r="I25" s="19"/>
      <c r="J25" s="194" t="s">
        <v>224</v>
      </c>
      <c r="K25" s="19"/>
      <c r="L25" s="194" t="s">
        <v>224</v>
      </c>
      <c r="M25" s="19"/>
      <c r="N25" s="15"/>
      <c r="O25" s="19"/>
    </row>
    <row r="26" spans="1:15" ht="12.75">
      <c r="A26" s="67" t="s">
        <v>260</v>
      </c>
      <c r="B26" s="15"/>
      <c r="C26" s="19"/>
      <c r="D26" s="167"/>
      <c r="E26" s="168"/>
      <c r="F26" s="167"/>
      <c r="G26" s="168"/>
      <c r="H26" s="167"/>
      <c r="I26" s="168"/>
      <c r="J26" s="167"/>
      <c r="K26" s="168"/>
      <c r="L26" s="167"/>
      <c r="M26" s="168"/>
      <c r="N26" s="167"/>
      <c r="O26" s="115"/>
    </row>
    <row r="27" spans="1:15" ht="12.75">
      <c r="A27" s="63"/>
      <c r="B27" s="15"/>
      <c r="C27" s="19"/>
      <c r="D27" s="195">
        <v>600</v>
      </c>
      <c r="E27" s="19"/>
      <c r="F27" s="197">
        <v>650</v>
      </c>
      <c r="G27" s="19"/>
      <c r="H27" s="197">
        <v>700</v>
      </c>
      <c r="I27" s="19"/>
      <c r="J27" s="197">
        <v>850</v>
      </c>
      <c r="K27" s="19"/>
      <c r="L27" s="197">
        <v>1050</v>
      </c>
      <c r="M27" s="19"/>
      <c r="N27" s="15"/>
      <c r="O27" s="19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1" t="s">
        <v>191</v>
      </c>
      <c r="B29" s="24" t="s">
        <v>113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24" t="s">
        <v>114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1"/>
      <c r="B31" s="24" t="s">
        <v>115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1"/>
      <c r="B32" s="24" t="s">
        <v>116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6" t="s">
        <v>50</v>
      </c>
      <c r="B34" s="61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</row>
    <row r="35" spans="1:15" ht="12.75">
      <c r="A35" s="31"/>
      <c r="B35" s="24" t="s">
        <v>117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1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1" t="s">
        <v>51</v>
      </c>
      <c r="B37" s="24" t="s">
        <v>261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/>
      <c r="B38" s="24" t="s">
        <v>262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4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07" t="s">
        <v>317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235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5" t="s">
        <v>310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1" t="s">
        <v>186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31" t="s">
        <v>118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62" t="s">
        <v>301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263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264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7" t="s">
        <v>319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/>
      <c r="Q57" s="5"/>
      <c r="R57" s="5"/>
    </row>
    <row r="58" spans="1:18" s="149" customFormat="1" ht="12">
      <c r="A58" s="17"/>
      <c r="B58" s="11"/>
      <c r="C58" s="11"/>
      <c r="D58" s="11"/>
      <c r="E58" s="11"/>
      <c r="F58" s="150"/>
      <c r="G58" s="150"/>
      <c r="H58" s="151"/>
      <c r="I58" s="150"/>
      <c r="J58" s="150"/>
      <c r="K58" s="150"/>
      <c r="L58" s="147"/>
      <c r="M58" s="11"/>
      <c r="N58" s="11"/>
      <c r="O58" s="148"/>
      <c r="P58" s="11"/>
      <c r="Q58" s="11"/>
      <c r="R58" s="11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.75">
      <c r="A60" s="4" t="s">
        <v>149</v>
      </c>
      <c r="B60" s="5" t="s">
        <v>169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 t="s">
        <v>148</v>
      </c>
      <c r="B62" s="129">
        <f>'Item 105, pg 27'!B46</f>
        <v>42009</v>
      </c>
      <c r="C62" s="8"/>
      <c r="D62" s="8"/>
      <c r="E62" s="8"/>
      <c r="F62" s="8"/>
      <c r="G62" s="8"/>
      <c r="H62" s="8" t="s">
        <v>218</v>
      </c>
      <c r="I62" s="8"/>
      <c r="J62" s="8"/>
      <c r="K62" s="8"/>
      <c r="L62" s="8" t="s">
        <v>142</v>
      </c>
      <c r="M62" s="80"/>
      <c r="N62" s="129">
        <f>'Item 105, pg 27'!J46</f>
        <v>42064</v>
      </c>
      <c r="O62" s="79" t="s">
        <v>218</v>
      </c>
    </row>
    <row r="63" spans="1:15" ht="12.75">
      <c r="A63" s="318" t="s">
        <v>140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0"/>
      <c r="N63" s="310"/>
      <c r="O63" s="311"/>
    </row>
    <row r="64" spans="1:15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.75">
      <c r="A65" s="4" t="s">
        <v>265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2" t="s">
        <v>144</v>
      </c>
      <c r="I2" s="312"/>
      <c r="J2" s="29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144" t="s">
        <v>251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57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218</v>
      </c>
      <c r="B9" s="12"/>
      <c r="C9" s="330" t="s">
        <v>58</v>
      </c>
      <c r="D9" s="332"/>
      <c r="E9" s="333"/>
      <c r="F9" s="330" t="s">
        <v>59</v>
      </c>
      <c r="G9" s="332"/>
      <c r="H9" s="333"/>
      <c r="I9" s="5"/>
      <c r="J9" s="6"/>
    </row>
    <row r="10" spans="1:10" ht="12.75">
      <c r="A10" s="4"/>
      <c r="B10" s="5"/>
      <c r="C10" s="32" t="s">
        <v>60</v>
      </c>
      <c r="D10" s="15"/>
      <c r="E10" s="19"/>
      <c r="F10" s="170">
        <v>22.96</v>
      </c>
      <c r="G10" s="181" t="s">
        <v>282</v>
      </c>
      <c r="H10" s="19"/>
      <c r="I10" s="5"/>
      <c r="J10" s="6"/>
    </row>
    <row r="11" spans="1:10" ht="12.75">
      <c r="A11" s="4"/>
      <c r="B11" s="13"/>
      <c r="C11" s="32" t="s">
        <v>49</v>
      </c>
      <c r="D11" s="15"/>
      <c r="E11" s="19"/>
      <c r="F11" s="171">
        <v>27.96</v>
      </c>
      <c r="G11" s="181" t="s">
        <v>282</v>
      </c>
      <c r="H11" s="19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8"/>
      <c r="C13" s="47"/>
      <c r="D13" s="8"/>
      <c r="E13" s="48"/>
      <c r="F13" s="47"/>
      <c r="G13" s="8"/>
      <c r="H13" s="48"/>
      <c r="I13" s="47"/>
      <c r="J13" s="9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315" t="s">
        <v>61</v>
      </c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42" t="s">
        <v>62</v>
      </c>
      <c r="D17" s="343"/>
      <c r="E17" s="344"/>
      <c r="F17" s="341" t="s">
        <v>63</v>
      </c>
      <c r="G17" s="332"/>
      <c r="H17" s="333"/>
      <c r="I17" s="5"/>
      <c r="J17" s="6"/>
    </row>
    <row r="18" spans="1:10" ht="12.75">
      <c r="A18" s="23"/>
      <c r="B18" s="22"/>
      <c r="C18" s="63" t="s">
        <v>64</v>
      </c>
      <c r="D18" s="15"/>
      <c r="E18" s="19"/>
      <c r="F18" s="32" t="s">
        <v>160</v>
      </c>
      <c r="G18" s="15"/>
      <c r="H18" s="19"/>
      <c r="I18" s="22"/>
      <c r="J18" s="30"/>
    </row>
    <row r="19" spans="1:10" ht="12.75">
      <c r="A19" s="4"/>
      <c r="B19" s="5"/>
      <c r="C19" s="63" t="s">
        <v>64</v>
      </c>
      <c r="D19" s="15"/>
      <c r="E19" s="19"/>
      <c r="F19" s="32" t="s">
        <v>160</v>
      </c>
      <c r="G19" s="15"/>
      <c r="H19" s="19"/>
      <c r="I19" s="5"/>
      <c r="J19" s="6"/>
    </row>
    <row r="20" spans="1:10" ht="12.75">
      <c r="A20" s="4"/>
      <c r="B20" s="5"/>
      <c r="C20" s="64"/>
      <c r="D20" s="15"/>
      <c r="E20" s="15"/>
      <c r="F20" s="15"/>
      <c r="G20" s="15"/>
      <c r="H20" s="15"/>
      <c r="I20" s="5"/>
      <c r="J20" s="6"/>
    </row>
    <row r="21" spans="1:10" ht="12.75">
      <c r="A21" s="4"/>
      <c r="B21" s="5"/>
      <c r="C21" s="334" t="s">
        <v>65</v>
      </c>
      <c r="D21" s="335"/>
      <c r="E21" s="336"/>
      <c r="F21" s="337" t="s">
        <v>63</v>
      </c>
      <c r="G21" s="338"/>
      <c r="H21" s="326"/>
      <c r="I21" s="5"/>
      <c r="J21" s="6"/>
    </row>
    <row r="22" spans="1:10" ht="12.75">
      <c r="A22" s="4"/>
      <c r="B22" s="5"/>
      <c r="C22" s="63" t="s">
        <v>64</v>
      </c>
      <c r="D22" s="15"/>
      <c r="E22" s="19"/>
      <c r="F22" s="32" t="s">
        <v>160</v>
      </c>
      <c r="G22" s="15"/>
      <c r="H22" s="19"/>
      <c r="I22" s="5"/>
      <c r="J22" s="6"/>
    </row>
    <row r="23" spans="1:10" ht="12.75">
      <c r="A23" s="4"/>
      <c r="B23" s="5"/>
      <c r="C23" s="63" t="s">
        <v>64</v>
      </c>
      <c r="D23" s="15"/>
      <c r="E23" s="19"/>
      <c r="F23" s="32" t="s">
        <v>160</v>
      </c>
      <c r="G23" s="15"/>
      <c r="H23" s="19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15" t="s">
        <v>66</v>
      </c>
      <c r="B27" s="316"/>
      <c r="C27" s="316"/>
      <c r="D27" s="316"/>
      <c r="E27" s="316"/>
      <c r="F27" s="316"/>
      <c r="G27" s="316"/>
      <c r="H27" s="316"/>
      <c r="I27" s="316"/>
      <c r="J27" s="317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187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4"/>
      <c r="D32" s="35"/>
      <c r="E32" s="339" t="s">
        <v>74</v>
      </c>
      <c r="F32" s="340"/>
      <c r="G32" s="34"/>
      <c r="H32" s="35"/>
      <c r="I32" s="339" t="s">
        <v>78</v>
      </c>
      <c r="J32" s="340"/>
    </row>
    <row r="33" spans="1:10" ht="12.75">
      <c r="A33" s="4"/>
      <c r="B33" s="5"/>
      <c r="C33" s="328" t="s">
        <v>72</v>
      </c>
      <c r="D33" s="329"/>
      <c r="E33" s="328" t="s">
        <v>75</v>
      </c>
      <c r="F33" s="329"/>
      <c r="G33" s="328" t="s">
        <v>76</v>
      </c>
      <c r="H33" s="329"/>
      <c r="I33" s="328" t="s">
        <v>79</v>
      </c>
      <c r="J33" s="329"/>
    </row>
    <row r="34" spans="1:10" ht="12.75">
      <c r="A34" s="36"/>
      <c r="B34" s="5"/>
      <c r="C34" s="325" t="s">
        <v>73</v>
      </c>
      <c r="D34" s="326"/>
      <c r="E34" s="325" t="s">
        <v>73</v>
      </c>
      <c r="F34" s="326"/>
      <c r="G34" s="325" t="s">
        <v>77</v>
      </c>
      <c r="H34" s="326"/>
      <c r="I34" s="325" t="s">
        <v>80</v>
      </c>
      <c r="J34" s="326"/>
    </row>
    <row r="35" spans="1:10" ht="19.5" customHeight="1">
      <c r="A35" s="32" t="s">
        <v>68</v>
      </c>
      <c r="B35" s="19"/>
      <c r="C35" s="134">
        <v>22.49</v>
      </c>
      <c r="D35" s="232" t="s">
        <v>282</v>
      </c>
      <c r="E35" s="134">
        <f>C35</f>
        <v>22.49</v>
      </c>
      <c r="F35" s="232" t="s">
        <v>282</v>
      </c>
      <c r="G35" s="134">
        <f>C35</f>
        <v>22.49</v>
      </c>
      <c r="H35" s="232" t="s">
        <v>282</v>
      </c>
      <c r="I35" s="95" t="s">
        <v>224</v>
      </c>
      <c r="J35" s="19"/>
    </row>
    <row r="36" spans="1:10" ht="12.75">
      <c r="A36" s="1" t="s">
        <v>69</v>
      </c>
      <c r="B36" s="3"/>
      <c r="C36" s="120"/>
      <c r="D36" s="122"/>
      <c r="E36" s="120"/>
      <c r="F36" s="122"/>
      <c r="G36" s="120"/>
      <c r="H36" s="122"/>
      <c r="I36" s="120"/>
      <c r="J36" s="3"/>
    </row>
    <row r="37" spans="1:10" ht="12.75">
      <c r="A37" s="65" t="s">
        <v>70</v>
      </c>
      <c r="B37" s="9"/>
      <c r="C37" s="138" t="s">
        <v>224</v>
      </c>
      <c r="D37" s="87"/>
      <c r="E37" s="138" t="s">
        <v>224</v>
      </c>
      <c r="F37" s="87"/>
      <c r="G37" s="138" t="s">
        <v>224</v>
      </c>
      <c r="H37" s="87"/>
      <c r="I37" s="95" t="s">
        <v>224</v>
      </c>
      <c r="J37" s="9"/>
    </row>
    <row r="38" spans="1:10" ht="12.75">
      <c r="A38" s="1" t="s">
        <v>69</v>
      </c>
      <c r="B38" s="3"/>
      <c r="C38" s="120"/>
      <c r="D38" s="122"/>
      <c r="E38" s="120"/>
      <c r="F38" s="81"/>
      <c r="G38" s="120"/>
      <c r="H38" s="122"/>
      <c r="I38" s="172"/>
      <c r="J38" s="3"/>
    </row>
    <row r="39" spans="1:10" ht="12.75">
      <c r="A39" s="65" t="s">
        <v>71</v>
      </c>
      <c r="B39" s="9"/>
      <c r="C39" s="95">
        <f>C35</f>
        <v>22.49</v>
      </c>
      <c r="D39" s="190" t="s">
        <v>282</v>
      </c>
      <c r="E39" s="95">
        <f>E35</f>
        <v>22.49</v>
      </c>
      <c r="F39" s="190" t="s">
        <v>282</v>
      </c>
      <c r="G39" s="95">
        <f>G35</f>
        <v>22.49</v>
      </c>
      <c r="H39" s="190" t="s">
        <v>282</v>
      </c>
      <c r="I39" s="84" t="s">
        <v>224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148</v>
      </c>
      <c r="B52" s="129">
        <f>'Item 105, pg 27'!B46</f>
        <v>42009</v>
      </c>
      <c r="C52" s="8"/>
      <c r="D52" s="8"/>
      <c r="E52" s="8"/>
      <c r="F52" s="8"/>
      <c r="G52" s="8"/>
      <c r="H52" s="8" t="s">
        <v>172</v>
      </c>
      <c r="I52" s="8"/>
      <c r="J52" s="128">
        <f>'Item 105, pg 28'!N62</f>
        <v>42064</v>
      </c>
    </row>
    <row r="53" spans="1:10" ht="12.75">
      <c r="A53" s="318" t="s">
        <v>140</v>
      </c>
      <c r="B53" s="319"/>
      <c r="C53" s="319"/>
      <c r="D53" s="319"/>
      <c r="E53" s="319"/>
      <c r="F53" s="319"/>
      <c r="G53" s="319"/>
      <c r="H53" s="319"/>
      <c r="I53" s="319"/>
      <c r="J53" s="320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147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C34:D34"/>
    <mergeCell ref="E34:F34"/>
    <mergeCell ref="G34:H34"/>
    <mergeCell ref="I34:J34"/>
    <mergeCell ref="F17:H17"/>
    <mergeCell ref="C33:D33"/>
    <mergeCell ref="E33:F33"/>
    <mergeCell ref="G33:H33"/>
    <mergeCell ref="I33:J33"/>
    <mergeCell ref="I32:J32"/>
    <mergeCell ref="C17:E17"/>
    <mergeCell ref="H2:I2"/>
    <mergeCell ref="A7:J7"/>
    <mergeCell ref="C9:E9"/>
    <mergeCell ref="F9:H9"/>
    <mergeCell ref="A15:J15"/>
    <mergeCell ref="A53:J53"/>
    <mergeCell ref="C21:E21"/>
    <mergeCell ref="F21:H21"/>
    <mergeCell ref="A27:J27"/>
    <mergeCell ref="E32:F3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Lorri Targus</cp:lastModifiedBy>
  <cp:lastPrinted>2015-01-05T22:00:01Z</cp:lastPrinted>
  <dcterms:created xsi:type="dcterms:W3CDTF">2002-02-08T00:35:58Z</dcterms:created>
  <dcterms:modified xsi:type="dcterms:W3CDTF">2015-01-05T22:00:57Z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150023</vt:lpwstr>
  </property>
  <property fmtid="{D5CDD505-2E9C-101B-9397-08002B2CF9AE}" pid="6" name="IsConfidenti">
    <vt:lpwstr>0</vt:lpwstr>
  </property>
  <property fmtid="{D5CDD505-2E9C-101B-9397-08002B2CF9AE}" pid="7" name="Dat">
    <vt:lpwstr>2015-01-05T00:00:00Z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2015-01-05T00:00:00Z</vt:lpwstr>
  </property>
  <property fmtid="{D5CDD505-2E9C-101B-9397-08002B2CF9AE}" pid="11" name="Pref">
    <vt:lpwstr>TG</vt:lpwstr>
  </property>
  <property fmtid="{D5CDD505-2E9C-101B-9397-08002B2CF9AE}" pid="12" name="CaseCompanyNam">
    <vt:lpwstr>MURREY'S DISPOSAL COMPANY,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