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5" yWindow="-15" windowWidth="7650" windowHeight="7200"/>
  </bookViews>
  <sheets>
    <sheet name="Exhibit No.__(RBD-2) - Revised" sheetId="1" r:id="rId1"/>
  </sheets>
  <externalReferences>
    <externalReference r:id="rId2"/>
    <externalReference r:id="rId3"/>
  </externalReferences>
  <definedNames>
    <definedName name="Common">[1]Variables!$AQ$27</definedName>
    <definedName name="Debt">[1]Variables!$AQ$25</definedName>
    <definedName name="DebtCost">[1]Variables!$AT$25</definedName>
    <definedName name="JurisNumber">[1]Variables!$AL$15</definedName>
    <definedName name="NetToGross">[1]Variables!$H$2</definedName>
    <definedName name="OpRevReturn">[1]Variables!$AY$14</definedName>
    <definedName name="Pref">[1]Variables!$AQ$26</definedName>
    <definedName name="PrefCost">[1]Variables!$AT$26</definedName>
    <definedName name="_xlnm.Print_Titles" localSheetId="0">'Exhibit No.__(RBD-2) - Revised'!$A:$B,'Exhibit No.__(RBD-2) - Revised'!$1:$4</definedName>
    <definedName name="RateBase">[1]Variables!$AZ$14</definedName>
    <definedName name="RateBaseType">[1]Variables!$AP$14</definedName>
    <definedName name="ROE">[1]Variables!$BA$14</definedName>
    <definedName name="UnadjBegEnd">[1]UnadjData!$A$5:$J$79</definedName>
    <definedName name="UnadjYE">[1]UnadjData!$L$5:$U$253</definedName>
  </definedNames>
  <calcPr calcId="125725"/>
</workbook>
</file>

<file path=xl/calcChain.xml><?xml version="1.0" encoding="utf-8"?>
<calcChain xmlns="http://schemas.openxmlformats.org/spreadsheetml/2006/main">
  <c r="K83" i="1"/>
  <c r="J83"/>
  <c r="I83"/>
  <c r="H83"/>
  <c r="G83"/>
  <c r="F83"/>
  <c r="E83"/>
  <c r="C83"/>
  <c r="K81"/>
  <c r="J81"/>
  <c r="I81"/>
  <c r="H81"/>
  <c r="G81"/>
  <c r="F81"/>
  <c r="E81"/>
  <c r="C81"/>
  <c r="K80"/>
  <c r="J80"/>
  <c r="I80"/>
  <c r="H80"/>
  <c r="G80"/>
  <c r="F80"/>
  <c r="E80"/>
  <c r="C80"/>
  <c r="K78"/>
  <c r="J78"/>
  <c r="I78"/>
  <c r="H78"/>
  <c r="G78"/>
  <c r="F78"/>
  <c r="E78"/>
  <c r="C78"/>
  <c r="K77"/>
  <c r="J77"/>
  <c r="I77"/>
  <c r="H77"/>
  <c r="G77"/>
  <c r="F77"/>
  <c r="E77"/>
  <c r="C77"/>
  <c r="K76"/>
  <c r="J76"/>
  <c r="I76"/>
  <c r="H76"/>
  <c r="G76"/>
  <c r="F76"/>
  <c r="E76"/>
  <c r="C76"/>
  <c r="K75"/>
  <c r="J75"/>
  <c r="I75"/>
  <c r="H75"/>
  <c r="G75"/>
  <c r="F75"/>
  <c r="E75"/>
  <c r="C75"/>
  <c r="K74"/>
  <c r="J74"/>
  <c r="I74"/>
  <c r="H74"/>
  <c r="G74"/>
  <c r="F74"/>
  <c r="E74"/>
  <c r="C74"/>
  <c r="K73"/>
  <c r="J73"/>
  <c r="I73"/>
  <c r="H73"/>
  <c r="G73"/>
  <c r="F73"/>
  <c r="E73"/>
  <c r="C73"/>
  <c r="K72"/>
  <c r="J72"/>
  <c r="I72"/>
  <c r="H72"/>
  <c r="G72"/>
  <c r="F72"/>
  <c r="E72"/>
  <c r="C72"/>
  <c r="K69"/>
  <c r="J69"/>
  <c r="I69"/>
  <c r="H69"/>
  <c r="G69"/>
  <c r="F69"/>
  <c r="E69"/>
  <c r="C69"/>
  <c r="M68"/>
  <c r="K68"/>
  <c r="J68"/>
  <c r="I68"/>
  <c r="H68"/>
  <c r="G68"/>
  <c r="F68"/>
  <c r="E68"/>
  <c r="C68"/>
  <c r="K66"/>
  <c r="J66"/>
  <c r="I66"/>
  <c r="H66"/>
  <c r="G66"/>
  <c r="F66"/>
  <c r="E66"/>
  <c r="C66"/>
  <c r="K64"/>
  <c r="J64"/>
  <c r="I64"/>
  <c r="H64"/>
  <c r="G64"/>
  <c r="F64"/>
  <c r="E64"/>
  <c r="C64"/>
  <c r="K62"/>
  <c r="J62"/>
  <c r="I62"/>
  <c r="H62"/>
  <c r="G62"/>
  <c r="F62"/>
  <c r="E62"/>
  <c r="C62"/>
  <c r="K61"/>
  <c r="J61"/>
  <c r="I61"/>
  <c r="H61"/>
  <c r="G61"/>
  <c r="F61"/>
  <c r="E61"/>
  <c r="C61"/>
  <c r="K60"/>
  <c r="J60"/>
  <c r="I60"/>
  <c r="H60"/>
  <c r="G60"/>
  <c r="F60"/>
  <c r="E60"/>
  <c r="C60"/>
  <c r="K59"/>
  <c r="J59"/>
  <c r="I59"/>
  <c r="H59"/>
  <c r="G59"/>
  <c r="F59"/>
  <c r="E59"/>
  <c r="C59"/>
  <c r="K58"/>
  <c r="J58"/>
  <c r="I58"/>
  <c r="H58"/>
  <c r="G58"/>
  <c r="F58"/>
  <c r="E58"/>
  <c r="C58"/>
  <c r="K57"/>
  <c r="J57"/>
  <c r="I57"/>
  <c r="H57"/>
  <c r="G57"/>
  <c r="F57"/>
  <c r="E57"/>
  <c r="C57"/>
  <c r="K56"/>
  <c r="J56"/>
  <c r="I56"/>
  <c r="H56"/>
  <c r="G56"/>
  <c r="F56"/>
  <c r="E56"/>
  <c r="C56"/>
  <c r="K53"/>
  <c r="J53"/>
  <c r="I53"/>
  <c r="H53"/>
  <c r="G53"/>
  <c r="F53"/>
  <c r="E53"/>
  <c r="C53"/>
  <c r="K52"/>
  <c r="J52"/>
  <c r="I52"/>
  <c r="H52"/>
  <c r="G52"/>
  <c r="F52"/>
  <c r="E52"/>
  <c r="C52"/>
  <c r="K51"/>
  <c r="J51"/>
  <c r="I51"/>
  <c r="H51"/>
  <c r="G51"/>
  <c r="F51"/>
  <c r="E51"/>
  <c r="C51"/>
  <c r="K50"/>
  <c r="J50"/>
  <c r="I50"/>
  <c r="H50"/>
  <c r="G50"/>
  <c r="F50"/>
  <c r="E50"/>
  <c r="C50"/>
  <c r="K49"/>
  <c r="J49"/>
  <c r="I49"/>
  <c r="H49"/>
  <c r="G49"/>
  <c r="F49"/>
  <c r="E49"/>
  <c r="C49"/>
  <c r="K48"/>
  <c r="J48"/>
  <c r="I48"/>
  <c r="H48"/>
  <c r="G48"/>
  <c r="F48"/>
  <c r="E48"/>
  <c r="C48"/>
  <c r="K47"/>
  <c r="J47"/>
  <c r="I47"/>
  <c r="H47"/>
  <c r="G47"/>
  <c r="F47"/>
  <c r="E47"/>
  <c r="C47"/>
  <c r="K46"/>
  <c r="J46"/>
  <c r="I46"/>
  <c r="H46"/>
  <c r="G46"/>
  <c r="F46"/>
  <c r="E46"/>
  <c r="C46"/>
  <c r="K45"/>
  <c r="J45"/>
  <c r="I45"/>
  <c r="H45"/>
  <c r="G45"/>
  <c r="F45"/>
  <c r="E45"/>
  <c r="C45"/>
  <c r="K44"/>
  <c r="J44"/>
  <c r="I44"/>
  <c r="H44"/>
  <c r="G44"/>
  <c r="F44"/>
  <c r="E44"/>
  <c r="C44"/>
  <c r="K43"/>
  <c r="J43"/>
  <c r="I43"/>
  <c r="H43"/>
  <c r="G43"/>
  <c r="F43"/>
  <c r="E43"/>
  <c r="C43"/>
  <c r="K42"/>
  <c r="J42"/>
  <c r="I42"/>
  <c r="H42"/>
  <c r="G42"/>
  <c r="F42"/>
  <c r="E42"/>
  <c r="C42"/>
  <c r="K39"/>
  <c r="J39"/>
  <c r="I39"/>
  <c r="H39"/>
  <c r="G39"/>
  <c r="F39"/>
  <c r="E39"/>
  <c r="C39"/>
  <c r="K37"/>
  <c r="J37"/>
  <c r="I37"/>
  <c r="H37"/>
  <c r="G37"/>
  <c r="F37"/>
  <c r="E37"/>
  <c r="C37"/>
  <c r="K36"/>
  <c r="J36"/>
  <c r="I36"/>
  <c r="H36"/>
  <c r="G36"/>
  <c r="F36"/>
  <c r="E36"/>
  <c r="C36"/>
  <c r="K35"/>
  <c r="J35"/>
  <c r="I35"/>
  <c r="H35"/>
  <c r="G35"/>
  <c r="F35"/>
  <c r="E35"/>
  <c r="C35"/>
  <c r="K34"/>
  <c r="J34"/>
  <c r="I34"/>
  <c r="H34"/>
  <c r="G34"/>
  <c r="F34"/>
  <c r="E34"/>
  <c r="C34"/>
  <c r="K33"/>
  <c r="J33"/>
  <c r="I33"/>
  <c r="H33"/>
  <c r="G33"/>
  <c r="F33"/>
  <c r="E33"/>
  <c r="C33"/>
  <c r="K32"/>
  <c r="J32"/>
  <c r="I32"/>
  <c r="H32"/>
  <c r="G32"/>
  <c r="F32"/>
  <c r="E32"/>
  <c r="C32"/>
  <c r="K31"/>
  <c r="J31"/>
  <c r="I31"/>
  <c r="H31"/>
  <c r="G31"/>
  <c r="F31"/>
  <c r="E31"/>
  <c r="C31"/>
  <c r="K30"/>
  <c r="J30"/>
  <c r="I30"/>
  <c r="H30"/>
  <c r="G30"/>
  <c r="F30"/>
  <c r="E30"/>
  <c r="C30"/>
  <c r="K29"/>
  <c r="J29"/>
  <c r="I29"/>
  <c r="H29"/>
  <c r="G29"/>
  <c r="F29"/>
  <c r="E29"/>
  <c r="C29"/>
  <c r="K28"/>
  <c r="J28"/>
  <c r="I28"/>
  <c r="H28"/>
  <c r="G28"/>
  <c r="F28"/>
  <c r="E28"/>
  <c r="C28"/>
  <c r="K27"/>
  <c r="J27"/>
  <c r="I27"/>
  <c r="H27"/>
  <c r="G27"/>
  <c r="F27"/>
  <c r="E27"/>
  <c r="C27"/>
  <c r="K26"/>
  <c r="J26"/>
  <c r="I26"/>
  <c r="H26"/>
  <c r="G26"/>
  <c r="F26"/>
  <c r="E26"/>
  <c r="C26"/>
  <c r="K25"/>
  <c r="J25"/>
  <c r="I25"/>
  <c r="H25"/>
  <c r="G25"/>
  <c r="F25"/>
  <c r="E25"/>
  <c r="C25"/>
  <c r="K24"/>
  <c r="J24"/>
  <c r="I24"/>
  <c r="H24"/>
  <c r="G24"/>
  <c r="F24"/>
  <c r="E24"/>
  <c r="C24"/>
  <c r="K23"/>
  <c r="J23"/>
  <c r="I23"/>
  <c r="H23"/>
  <c r="G23"/>
  <c r="F23"/>
  <c r="E23"/>
  <c r="C23"/>
  <c r="K22"/>
  <c r="J22"/>
  <c r="I22"/>
  <c r="H22"/>
  <c r="G22"/>
  <c r="F22"/>
  <c r="E22"/>
  <c r="C22"/>
  <c r="K21"/>
  <c r="J21"/>
  <c r="I21"/>
  <c r="H21"/>
  <c r="G21"/>
  <c r="F21"/>
  <c r="E21"/>
  <c r="C21"/>
  <c r="K20"/>
  <c r="J20"/>
  <c r="I20"/>
  <c r="H20"/>
  <c r="G20"/>
  <c r="F20"/>
  <c r="E20"/>
  <c r="C20"/>
  <c r="K19"/>
  <c r="J19"/>
  <c r="I19"/>
  <c r="H19"/>
  <c r="G19"/>
  <c r="F19"/>
  <c r="E19"/>
  <c r="C19"/>
  <c r="K18"/>
  <c r="J18"/>
  <c r="I18"/>
  <c r="H18"/>
  <c r="G18"/>
  <c r="F18"/>
  <c r="E18"/>
  <c r="C18"/>
  <c r="K15"/>
  <c r="J15"/>
  <c r="I15"/>
  <c r="H15"/>
  <c r="G15"/>
  <c r="F15"/>
  <c r="E15"/>
  <c r="C15"/>
  <c r="K14"/>
  <c r="J14"/>
  <c r="I14"/>
  <c r="H14"/>
  <c r="G14"/>
  <c r="F14"/>
  <c r="E14"/>
  <c r="C14"/>
  <c r="K13"/>
  <c r="J13"/>
  <c r="I13"/>
  <c r="H13"/>
  <c r="G13"/>
  <c r="F13"/>
  <c r="E13"/>
  <c r="C13"/>
  <c r="K12"/>
  <c r="J12"/>
  <c r="I12"/>
  <c r="H12"/>
  <c r="G12"/>
  <c r="F12"/>
  <c r="E12"/>
  <c r="C12"/>
  <c r="K11"/>
  <c r="J11"/>
  <c r="I11"/>
  <c r="H11"/>
  <c r="G11"/>
  <c r="F11"/>
  <c r="E11"/>
  <c r="C11"/>
  <c r="M77"/>
  <c r="O77" s="1"/>
  <c r="Q77" s="1"/>
  <c r="M75"/>
  <c r="M66"/>
  <c r="M62"/>
  <c r="O62" s="1"/>
  <c r="Q62" s="1"/>
  <c r="M60"/>
  <c r="O60" s="1"/>
  <c r="Q60" s="1"/>
  <c r="M58"/>
  <c r="O58" s="1"/>
  <c r="Q58" s="1"/>
  <c r="M56"/>
  <c r="O56" s="1"/>
  <c r="Q56" s="1"/>
  <c r="M52"/>
  <c r="O52" s="1"/>
  <c r="Q52" s="1"/>
  <c r="M50"/>
  <c r="O50" s="1"/>
  <c r="Q50" s="1"/>
  <c r="M48"/>
  <c r="O48" s="1"/>
  <c r="Q48" s="1"/>
  <c r="M46"/>
  <c r="O46" s="1"/>
  <c r="Q46" s="1"/>
  <c r="M44"/>
  <c r="O44" s="1"/>
  <c r="Q44" s="1"/>
  <c r="M42"/>
  <c r="O42" s="1"/>
  <c r="Q42" s="1"/>
  <c r="M37"/>
  <c r="M35"/>
  <c r="O35" s="1"/>
  <c r="Q35" s="1"/>
  <c r="M33"/>
  <c r="O33" s="1"/>
  <c r="Q33" s="1"/>
  <c r="M31"/>
  <c r="O31" s="1"/>
  <c r="Q31" s="1"/>
  <c r="M29"/>
  <c r="O29" s="1"/>
  <c r="Q29" s="1"/>
  <c r="M27"/>
  <c r="O27" s="1"/>
  <c r="Q27" s="1"/>
  <c r="M25"/>
  <c r="O25" s="1"/>
  <c r="Q25" s="1"/>
  <c r="M23"/>
  <c r="O23" s="1"/>
  <c r="Q23" s="1"/>
  <c r="M21"/>
  <c r="O21" s="1"/>
  <c r="Q21" s="1"/>
  <c r="M19"/>
  <c r="O19" s="1"/>
  <c r="Q19" s="1"/>
  <c r="M15"/>
  <c r="M13"/>
  <c r="O13" s="1"/>
  <c r="Q13" s="1"/>
  <c r="M11"/>
  <c r="O11" s="1"/>
  <c r="Q11" s="1"/>
  <c r="O68"/>
  <c r="Q68" s="1"/>
  <c r="M69"/>
  <c r="Q82"/>
  <c r="Q79"/>
  <c r="Q73"/>
  <c r="Q65"/>
  <c r="Q55"/>
  <c r="Q54"/>
  <c r="Q41"/>
  <c r="Q40"/>
  <c r="Q38"/>
  <c r="Q17"/>
  <c r="Q16"/>
  <c r="M80"/>
  <c r="O80" s="1"/>
  <c r="Q80" s="1"/>
  <c r="M12"/>
  <c r="O12" s="1"/>
  <c r="Q12" s="1"/>
  <c r="M14"/>
  <c r="M18"/>
  <c r="M20"/>
  <c r="O20" s="1"/>
  <c r="Q20" s="1"/>
  <c r="M22"/>
  <c r="O22" s="1"/>
  <c r="Q22" s="1"/>
  <c r="M24"/>
  <c r="O24" s="1"/>
  <c r="Q24" s="1"/>
  <c r="M26"/>
  <c r="O26" s="1"/>
  <c r="Q26" s="1"/>
  <c r="M30"/>
  <c r="O30" s="1"/>
  <c r="Q30" s="1"/>
  <c r="M32"/>
  <c r="M34"/>
  <c r="O34" s="1"/>
  <c r="Q34" s="1"/>
  <c r="M36"/>
  <c r="M43"/>
  <c r="O43" s="1"/>
  <c r="Q43" s="1"/>
  <c r="M45"/>
  <c r="M47"/>
  <c r="O47" s="1"/>
  <c r="Q47" s="1"/>
  <c r="M49"/>
  <c r="M51"/>
  <c r="O51" s="1"/>
  <c r="Q51" s="1"/>
  <c r="M57"/>
  <c r="O57" s="1"/>
  <c r="Q57" s="1"/>
  <c r="M59"/>
  <c r="O59" s="1"/>
  <c r="Q59" s="1"/>
  <c r="M61"/>
  <c r="O61" s="1"/>
  <c r="Q61" s="1"/>
  <c r="O63"/>
  <c r="Q63" s="1"/>
  <c r="M78"/>
  <c r="M74"/>
  <c r="O74" s="1"/>
  <c r="Q74" s="1"/>
  <c r="M76"/>
  <c r="O76" s="1"/>
  <c r="Q76" s="1"/>
  <c r="M39"/>
  <c r="M72"/>
  <c r="M64"/>
  <c r="M53"/>
  <c r="M28"/>
  <c r="O75" l="1"/>
  <c r="Q75" s="1"/>
  <c r="O78"/>
  <c r="Q78" s="1"/>
  <c r="O49"/>
  <c r="Q49" s="1"/>
  <c r="O45"/>
  <c r="Q45" s="1"/>
  <c r="O36"/>
  <c r="Q36" s="1"/>
  <c r="O32"/>
  <c r="Q32" s="1"/>
  <c r="O14"/>
  <c r="Q14" s="1"/>
  <c r="O69"/>
  <c r="O18"/>
  <c r="Q18" s="1"/>
  <c r="O64"/>
  <c r="Q64" s="1"/>
  <c r="O15"/>
  <c r="Q15" s="1"/>
  <c r="O53" l="1"/>
  <c r="Q53" s="1"/>
  <c r="O28"/>
  <c r="Q28" s="1"/>
  <c r="O66"/>
  <c r="Q66" s="1"/>
  <c r="O37" l="1"/>
  <c r="Q37" s="1"/>
  <c r="O72"/>
  <c r="Q72" s="1"/>
  <c r="O39"/>
  <c r="Q39" s="1"/>
  <c r="M81"/>
  <c r="O81" s="1"/>
  <c r="Q81" s="1"/>
  <c r="M83" l="1"/>
  <c r="O83" s="1"/>
  <c r="Q83" s="1"/>
</calcChain>
</file>

<file path=xl/sharedStrings.xml><?xml version="1.0" encoding="utf-8"?>
<sst xmlns="http://schemas.openxmlformats.org/spreadsheetml/2006/main" count="92" uniqueCount="91">
  <si>
    <t xml:space="preserve">   Operating Revenues:</t>
  </si>
  <si>
    <t>General Business Revenues</t>
  </si>
  <si>
    <t>Interdepartmental</t>
  </si>
  <si>
    <t>Special Sales</t>
  </si>
  <si>
    <t>Other Operating Revenues</t>
  </si>
  <si>
    <t xml:space="preserve">   Total Operating Revenues</t>
  </si>
  <si>
    <t xml:space="preserve">   Operating Expenses:</t>
  </si>
  <si>
    <t>Steam Production</t>
  </si>
  <si>
    <t>Nuclear Production</t>
  </si>
  <si>
    <t>Hydro Production</t>
  </si>
  <si>
    <t>Other Power Supply</t>
  </si>
  <si>
    <t>Transmission</t>
  </si>
  <si>
    <t>Distribution</t>
  </si>
  <si>
    <t>Customer Accounting</t>
  </si>
  <si>
    <t>Customer Service &amp; Info</t>
  </si>
  <si>
    <t>Sales</t>
  </si>
  <si>
    <t>Administrative &amp; General</t>
  </si>
  <si>
    <t xml:space="preserve">   Total O&amp;M Expenses</t>
  </si>
  <si>
    <t>Depreciation</t>
  </si>
  <si>
    <t xml:space="preserve">Amortization </t>
  </si>
  <si>
    <t>Taxes Other Than Income</t>
  </si>
  <si>
    <t>Income Taxes - Federal</t>
  </si>
  <si>
    <t>Income Taxes - State</t>
  </si>
  <si>
    <t>Income Taxes - Def Net</t>
  </si>
  <si>
    <t>Investment Tax Credit Adj.</t>
  </si>
  <si>
    <t>Misc Revenue &amp; Expense</t>
  </si>
  <si>
    <t xml:space="preserve">   Total Operating Expenses:</t>
  </si>
  <si>
    <t xml:space="preserve">   Operating Rev For Return:</t>
  </si>
  <si>
    <t xml:space="preserve">   Rate Base:</t>
  </si>
  <si>
    <t>Electric Plant In Service</t>
  </si>
  <si>
    <t>Plant Held for Future Use</t>
  </si>
  <si>
    <t>Misc Deferred Debits</t>
  </si>
  <si>
    <t>Elec Plant Acq Adj</t>
  </si>
  <si>
    <t>Nuclear Fuel</t>
  </si>
  <si>
    <t>Prepayments</t>
  </si>
  <si>
    <t>Fuel Stock</t>
  </si>
  <si>
    <t>Material &amp; Supplies</t>
  </si>
  <si>
    <t>Working Capital</t>
  </si>
  <si>
    <t>Weatherization</t>
  </si>
  <si>
    <t xml:space="preserve">Misc Rate Base </t>
  </si>
  <si>
    <t xml:space="preserve">   Total Electric Plant:</t>
  </si>
  <si>
    <t>Rate Base Deductions:</t>
  </si>
  <si>
    <t>Accum Prov For Deprec</t>
  </si>
  <si>
    <t>Accum Prov For Amort</t>
  </si>
  <si>
    <t>Accum Def Income Tax</t>
  </si>
  <si>
    <t>Unamortized ITC</t>
  </si>
  <si>
    <t>Customer Adv For Const</t>
  </si>
  <si>
    <t>Customer Service Deposits</t>
  </si>
  <si>
    <t>Misc Rate Base Deductions</t>
  </si>
  <si>
    <t xml:space="preserve">     Total Rate Base Deductions</t>
  </si>
  <si>
    <t xml:space="preserve">   Total Rate Base:</t>
  </si>
  <si>
    <t>Return on Equity</t>
  </si>
  <si>
    <t>TAX CALCULATION:</t>
  </si>
  <si>
    <t>Operating Revenue</t>
  </si>
  <si>
    <t>Other Deductions</t>
  </si>
  <si>
    <t>Interest (AFUDC)</t>
  </si>
  <si>
    <t>Interest</t>
  </si>
  <si>
    <t>Schedule "M" Additions</t>
  </si>
  <si>
    <t>Schedule "M" Deductions</t>
  </si>
  <si>
    <t>Income Before Tax</t>
  </si>
  <si>
    <t>State Income Taxes</t>
  </si>
  <si>
    <t>Taxable Income</t>
  </si>
  <si>
    <t>Federal Income Taxes + Other</t>
  </si>
  <si>
    <t>Tab 3</t>
  </si>
  <si>
    <t>Revenue Adjustments</t>
  </si>
  <si>
    <t>Tab 4</t>
  </si>
  <si>
    <t>O&amp;M Adjustments</t>
  </si>
  <si>
    <t>Tab 5</t>
  </si>
  <si>
    <t>Net Power Cost Adjustments</t>
  </si>
  <si>
    <t>Tab 6</t>
  </si>
  <si>
    <t>Depreciation &amp; Amortization Adjustments</t>
  </si>
  <si>
    <t>Tab 7</t>
  </si>
  <si>
    <t>Tax Adjustments</t>
  </si>
  <si>
    <t>Tab 8</t>
  </si>
  <si>
    <t>Rate Base Adjustments</t>
  </si>
  <si>
    <t>Production Factor Adjustment</t>
  </si>
  <si>
    <t>Tab 9</t>
  </si>
  <si>
    <t>Tabs 3-9</t>
  </si>
  <si>
    <t>Normalizing Adjustments</t>
  </si>
  <si>
    <t>Total</t>
  </si>
  <si>
    <t>Price Change</t>
  </si>
  <si>
    <t>PacifiCorp</t>
  </si>
  <si>
    <t>Washington Allocated Acutal Results Dec 2009</t>
  </si>
  <si>
    <t>Total Normalized</t>
  </si>
  <si>
    <t>Results</t>
  </si>
  <si>
    <t>Washington Normalized Results</t>
  </si>
  <si>
    <t>pg 1.1 RAM</t>
  </si>
  <si>
    <t>Summary</t>
  </si>
  <si>
    <t>Washington Results of Operations</t>
  </si>
  <si>
    <t>12-Months Ended December 31, 2009</t>
  </si>
  <si>
    <t>Exhibit No.___(RBD-3) - Revised 11/23/10</t>
  </si>
</sst>
</file>

<file path=xl/styles.xml><?xml version="1.0" encoding="utf-8"?>
<styleSheet xmlns="http://schemas.openxmlformats.org/spreadsheetml/2006/main">
  <numFmts count="4">
    <numFmt numFmtId="43" formatCode="_(* #,##0.00_);_(* \(#,##0.00\);_(* &quot;-&quot;??_);_(@_)"/>
    <numFmt numFmtId="164" formatCode="_(* #,##0_);_(* \(#,##0\);_(* &quot;-&quot;??_);_(@_)"/>
    <numFmt numFmtId="165" formatCode="0.000%"/>
    <numFmt numFmtId="166" formatCode="0.0000%"/>
  </numFmts>
  <fonts count="11">
    <font>
      <sz val="10"/>
      <name val="Arial"/>
    </font>
    <font>
      <sz val="10"/>
      <name val="Arial"/>
    </font>
    <font>
      <b/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8"/>
      <color rgb="FFFF0000"/>
      <name val="Arial"/>
      <family val="2"/>
    </font>
    <font>
      <sz val="8"/>
      <color theme="3" tint="0.39997558519241921"/>
      <name val="Arial"/>
      <family val="2"/>
    </font>
    <font>
      <b/>
      <sz val="8"/>
      <color theme="3" tint="0.39997558519241921"/>
      <name val="Arial"/>
      <family val="2"/>
    </font>
    <font>
      <b/>
      <sz val="9"/>
      <name val="Arial"/>
      <family val="2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8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17" fontId="4" fillId="0" borderId="0" xfId="0" applyNumberFormat="1" applyFont="1" applyAlignment="1">
      <alignment horizontal="center"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/>
    <xf numFmtId="0" fontId="4" fillId="0" borderId="0" xfId="0" quotePrefix="1" applyFont="1" applyAlignment="1">
      <alignment horizontal="left" vertical="center"/>
    </xf>
    <xf numFmtId="164" fontId="3" fillId="0" borderId="0" xfId="1" applyNumberFormat="1" applyFont="1" applyAlignment="1">
      <alignment vertical="center"/>
    </xf>
    <xf numFmtId="164" fontId="3" fillId="0" borderId="1" xfId="1" applyNumberFormat="1" applyFont="1" applyBorder="1" applyAlignment="1">
      <alignment vertical="center"/>
    </xf>
    <xf numFmtId="164" fontId="3" fillId="0" borderId="2" xfId="1" applyNumberFormat="1" applyFont="1" applyBorder="1" applyAlignment="1">
      <alignment vertical="center"/>
    </xf>
    <xf numFmtId="164" fontId="3" fillId="0" borderId="3" xfId="1" applyNumberFormat="1" applyFont="1" applyBorder="1" applyAlignment="1"/>
    <xf numFmtId="164" fontId="3" fillId="0" borderId="3" xfId="1" applyNumberFormat="1" applyFont="1" applyBorder="1" applyAlignment="1">
      <alignment vertical="center"/>
    </xf>
    <xf numFmtId="165" fontId="3" fillId="0" borderId="0" xfId="2" applyNumberFormat="1" applyFont="1" applyAlignment="1">
      <alignment vertical="center"/>
    </xf>
    <xf numFmtId="164" fontId="3" fillId="0" borderId="0" xfId="0" applyNumberFormat="1" applyFont="1"/>
    <xf numFmtId="164" fontId="3" fillId="0" borderId="0" xfId="1" applyNumberFormat="1" applyFont="1" applyBorder="1" applyAlignment="1">
      <alignment vertical="center"/>
    </xf>
    <xf numFmtId="164" fontId="3" fillId="0" borderId="4" xfId="1" applyNumberFormat="1" applyFont="1" applyBorder="1" applyAlignment="1">
      <alignment vertical="center"/>
    </xf>
    <xf numFmtId="164" fontId="3" fillId="0" borderId="5" xfId="1" applyNumberFormat="1" applyFont="1" applyBorder="1" applyAlignment="1">
      <alignment vertical="center"/>
    </xf>
    <xf numFmtId="164" fontId="3" fillId="0" borderId="0" xfId="1" applyNumberFormat="1" applyFont="1" applyBorder="1" applyAlignment="1"/>
    <xf numFmtId="164" fontId="4" fillId="0" borderId="0" xfId="1" applyNumberFormat="1" applyFont="1"/>
    <xf numFmtId="164" fontId="3" fillId="0" borderId="0" xfId="1" applyNumberFormat="1" applyFont="1"/>
    <xf numFmtId="164" fontId="3" fillId="0" borderId="1" xfId="1" applyNumberFormat="1" applyFont="1" applyBorder="1"/>
    <xf numFmtId="164" fontId="3" fillId="0" borderId="4" xfId="1" applyNumberFormat="1" applyFont="1" applyBorder="1"/>
    <xf numFmtId="164" fontId="3" fillId="0" borderId="1" xfId="0" applyNumberFormat="1" applyFont="1" applyBorder="1"/>
    <xf numFmtId="164" fontId="3" fillId="0" borderId="3" xfId="0" applyNumberFormat="1" applyFont="1" applyBorder="1"/>
    <xf numFmtId="164" fontId="3" fillId="0" borderId="0" xfId="1" quotePrefix="1" applyNumberFormat="1" applyFont="1"/>
    <xf numFmtId="0" fontId="3" fillId="0" borderId="0" xfId="0" applyFont="1"/>
    <xf numFmtId="164" fontId="3" fillId="0" borderId="4" xfId="0" applyNumberFormat="1" applyFont="1" applyBorder="1"/>
    <xf numFmtId="164" fontId="3" fillId="0" borderId="0" xfId="1" applyNumberFormat="1" applyFont="1" applyBorder="1"/>
    <xf numFmtId="164" fontId="3" fillId="0" borderId="0" xfId="0" applyNumberFormat="1" applyFont="1" applyBorder="1"/>
    <xf numFmtId="164" fontId="3" fillId="0" borderId="5" xfId="0" applyNumberFormat="1" applyFont="1" applyBorder="1"/>
    <xf numFmtId="0" fontId="2" fillId="0" borderId="0" xfId="0" applyFont="1"/>
    <xf numFmtId="164" fontId="4" fillId="0" borderId="0" xfId="0" applyNumberFormat="1" applyFont="1"/>
    <xf numFmtId="17" fontId="2" fillId="0" borderId="4" xfId="0" applyNumberFormat="1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4" fillId="0" borderId="4" xfId="0" applyFont="1" applyBorder="1" applyAlignment="1">
      <alignment horizontal="centerContinuous"/>
    </xf>
    <xf numFmtId="0" fontId="4" fillId="0" borderId="5" xfId="0" applyFont="1" applyBorder="1"/>
    <xf numFmtId="164" fontId="4" fillId="0" borderId="5" xfId="0" applyNumberFormat="1" applyFont="1" applyBorder="1"/>
    <xf numFmtId="0" fontId="5" fillId="0" borderId="0" xfId="0" quotePrefix="1" applyFont="1"/>
    <xf numFmtId="0" fontId="6" fillId="0" borderId="4" xfId="0" applyFont="1" applyBorder="1" applyAlignment="1">
      <alignment horizontal="centerContinuous"/>
    </xf>
    <xf numFmtId="0" fontId="7" fillId="0" borderId="0" xfId="0" applyFont="1"/>
    <xf numFmtId="17" fontId="8" fillId="0" borderId="4" xfId="0" applyNumberFormat="1" applyFont="1" applyBorder="1" applyAlignment="1">
      <alignment horizontal="center" wrapText="1"/>
    </xf>
    <xf numFmtId="164" fontId="7" fillId="0" borderId="0" xfId="0" applyNumberFormat="1" applyFont="1"/>
    <xf numFmtId="164" fontId="7" fillId="0" borderId="1" xfId="1" applyNumberFormat="1" applyFont="1" applyBorder="1"/>
    <xf numFmtId="164" fontId="7" fillId="0" borderId="2" xfId="1" applyNumberFormat="1" applyFont="1" applyBorder="1" applyAlignment="1">
      <alignment vertical="center"/>
    </xf>
    <xf numFmtId="164" fontId="7" fillId="0" borderId="1" xfId="1" applyNumberFormat="1" applyFont="1" applyBorder="1" applyAlignment="1">
      <alignment vertical="center"/>
    </xf>
    <xf numFmtId="164" fontId="7" fillId="0" borderId="0" xfId="1" applyNumberFormat="1" applyFont="1" applyAlignment="1">
      <alignment vertical="center"/>
    </xf>
    <xf numFmtId="164" fontId="7" fillId="0" borderId="3" xfId="1" applyNumberFormat="1" applyFont="1" applyBorder="1" applyAlignment="1"/>
    <xf numFmtId="164" fontId="7" fillId="0" borderId="3" xfId="1" applyNumberFormat="1" applyFont="1" applyBorder="1" applyAlignment="1">
      <alignment vertical="center"/>
    </xf>
    <xf numFmtId="165" fontId="7" fillId="0" borderId="0" xfId="2" applyNumberFormat="1" applyFont="1"/>
    <xf numFmtId="164" fontId="7" fillId="0" borderId="4" xfId="1" applyNumberFormat="1" applyFont="1" applyBorder="1" applyAlignment="1">
      <alignment vertical="center"/>
    </xf>
    <xf numFmtId="164" fontId="7" fillId="0" borderId="5" xfId="1" applyNumberFormat="1" applyFont="1" applyBorder="1" applyAlignment="1">
      <alignment vertical="center"/>
    </xf>
    <xf numFmtId="164" fontId="7" fillId="0" borderId="5" xfId="0" applyNumberFormat="1" applyFont="1" applyBorder="1"/>
    <xf numFmtId="166" fontId="7" fillId="0" borderId="0" xfId="2" applyNumberFormat="1" applyFont="1"/>
    <xf numFmtId="0" fontId="7" fillId="0" borderId="0" xfId="0" applyFont="1" applyAlignment="1">
      <alignment horizontal="center"/>
    </xf>
    <xf numFmtId="10" fontId="3" fillId="0" borderId="0" xfId="2" applyNumberFormat="1" applyFont="1"/>
    <xf numFmtId="10" fontId="3" fillId="0" borderId="0" xfId="2" applyNumberFormat="1" applyFont="1" applyAlignment="1">
      <alignment vertical="center"/>
    </xf>
    <xf numFmtId="10" fontId="4" fillId="0" borderId="0" xfId="0" applyNumberFormat="1" applyFont="1"/>
    <xf numFmtId="0" fontId="4" fillId="0" borderId="0" xfId="0" applyFont="1" applyAlignment="1">
      <alignment horizontal="left"/>
    </xf>
    <xf numFmtId="0" fontId="9" fillId="0" borderId="0" xfId="0" applyFont="1"/>
    <xf numFmtId="0" fontId="10" fillId="0" borderId="0" xfId="0" applyFont="1"/>
    <xf numFmtId="0" fontId="9" fillId="0" borderId="0" xfId="0" quotePrefix="1" applyFont="1"/>
    <xf numFmtId="0" fontId="2" fillId="0" borderId="4" xfId="0" applyFont="1" applyBorder="1" applyAlignment="1">
      <alignment horizontal="centerContinuous"/>
    </xf>
    <xf numFmtId="0" fontId="3" fillId="0" borderId="4" xfId="0" applyFont="1" applyBorder="1" applyAlignment="1">
      <alignment horizontal="centerContinuous"/>
    </xf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left"/>
    </xf>
    <xf numFmtId="0" fontId="9" fillId="0" borderId="0" xfId="0" applyFont="1" applyAlignment="1">
      <alignment horizontal="left" wrapText="1"/>
    </xf>
    <xf numFmtId="0" fontId="10" fillId="0" borderId="0" xfId="0" applyFont="1" applyAlignment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.PSB1_GROUPS.PSB.OR.PPW/REGULATN/ER/06_08%20Washington%20GRC/Models/WA%20RAM%20JUNE%202008%20GR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Rev.%20Req.%20Models/WA%20RAM%20Dec%202009%20GRC%20-%20Supplemental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V"/>
      <sheetName val="OM"/>
      <sheetName val="NPC"/>
      <sheetName val="DEPR"/>
      <sheetName val="TAX"/>
      <sheetName val="RB"/>
      <sheetName val="ContractChange"/>
      <sheetName val="Other"/>
      <sheetName val="Misc 1"/>
      <sheetName val="Misc 2"/>
      <sheetName val="Variables"/>
      <sheetName val="Results"/>
      <sheetName val="AdjSummary"/>
      <sheetName val="TotalCompany"/>
      <sheetName val="Valid Acct-Factor Combo"/>
      <sheetName val="Factors"/>
      <sheetName val="UnadjData"/>
      <sheetName val="ExtractData"/>
      <sheetName val="ReportAdjData"/>
      <sheetName val="AdjDatabase"/>
      <sheetName val="Title"/>
      <sheetName val="Macro"/>
      <sheetName val="WelcomeDialog"/>
      <sheetName val="AcctErrorDialog"/>
      <sheetName val="AdjSumErrorDialog"/>
      <sheetName val="Errors"/>
      <sheetName val="PrepareResults"/>
      <sheetName val="Navigation"/>
      <sheetName val="Print"/>
      <sheetName val="TypeErrorDialog"/>
      <sheetName val="PrintSumAdjDialog"/>
      <sheetName val="AFErrorDialog"/>
      <sheetName val="FactorErrorDialog"/>
      <sheetName val="PrintAdjDialog"/>
      <sheetName val="PrepareSummary"/>
      <sheetName val="PrintResultsErrorDialog"/>
      <sheetName val="SummaryError"/>
      <sheetName val="SummaryDialog"/>
      <sheetName val="PrepareDataDialog"/>
      <sheetName val="Transfer"/>
      <sheetName val="PrepareDatabas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">
          <cell r="H2">
            <v>0.61922900000000003</v>
          </cell>
        </row>
        <row r="14">
          <cell r="AP14">
            <v>1</v>
          </cell>
          <cell r="AY14">
            <v>25465376.277413309</v>
          </cell>
          <cell r="AZ14">
            <v>618101548.76720929</v>
          </cell>
          <cell r="BA14">
            <v>2.2313354634285645E-2</v>
          </cell>
        </row>
        <row r="15">
          <cell r="AL15">
            <v>3</v>
          </cell>
        </row>
        <row r="25">
          <cell r="AQ25">
            <v>0.495</v>
          </cell>
          <cell r="AT25">
            <v>6.021E-2</v>
          </cell>
        </row>
        <row r="26">
          <cell r="AQ26">
            <v>4.0000000000000001E-3</v>
          </cell>
          <cell r="AT26">
            <v>5.4100000000000002E-2</v>
          </cell>
        </row>
        <row r="27">
          <cell r="AQ27">
            <v>0.501</v>
          </cell>
        </row>
      </sheetData>
      <sheetData sheetId="11"/>
      <sheetData sheetId="12"/>
      <sheetData sheetId="13"/>
      <sheetData sheetId="14"/>
      <sheetData sheetId="15"/>
      <sheetData sheetId="16">
        <row r="5">
          <cell r="C5" t="str">
            <v>CALIFORNIA</v>
          </cell>
          <cell r="D5" t="str">
            <v>OREGON</v>
          </cell>
          <cell r="E5" t="str">
            <v>WASHINGTON</v>
          </cell>
          <cell r="F5" t="str">
            <v>WY-ALL</v>
          </cell>
          <cell r="G5" t="str">
            <v>WY-PPL</v>
          </cell>
          <cell r="H5" t="str">
            <v>UTAH</v>
          </cell>
          <cell r="I5" t="str">
            <v>IDAHO</v>
          </cell>
          <cell r="J5" t="str">
            <v>WY-UPL</v>
          </cell>
          <cell r="N5" t="str">
            <v>CALIFORNIA</v>
          </cell>
          <cell r="O5" t="str">
            <v>OREGON</v>
          </cell>
          <cell r="P5" t="str">
            <v>WASHINGTON</v>
          </cell>
          <cell r="Q5" t="str">
            <v>WY-ALL</v>
          </cell>
          <cell r="R5" t="str">
            <v>WY-PPL</v>
          </cell>
          <cell r="S5" t="str">
            <v>UTAH</v>
          </cell>
          <cell r="T5" t="str">
            <v>IDAHO</v>
          </cell>
          <cell r="U5" t="str">
            <v>WY-UPL</v>
          </cell>
        </row>
        <row r="6">
          <cell r="A6">
            <v>1</v>
          </cell>
          <cell r="B6" t="str">
            <v xml:space="preserve">   Operating Revenues:</v>
          </cell>
          <cell r="L6">
            <v>1</v>
          </cell>
          <cell r="M6" t="str">
            <v xml:space="preserve">   Operating Revenues:</v>
          </cell>
        </row>
        <row r="7">
          <cell r="A7">
            <v>2</v>
          </cell>
          <cell r="B7" t="str">
            <v>General Business Revenues</v>
          </cell>
          <cell r="C7">
            <v>83183125.009999812</v>
          </cell>
          <cell r="D7">
            <v>993373656.84000003</v>
          </cell>
          <cell r="E7">
            <v>246437321.489999</v>
          </cell>
          <cell r="F7">
            <v>445083073.21999991</v>
          </cell>
          <cell r="G7">
            <v>385095501.87999988</v>
          </cell>
          <cell r="H7">
            <v>1412248642.5399981</v>
          </cell>
          <cell r="I7">
            <v>193553940.7899999</v>
          </cell>
          <cell r="J7">
            <v>59987571.340000004</v>
          </cell>
          <cell r="L7">
            <v>2</v>
          </cell>
          <cell r="M7" t="str">
            <v>General Business Revenues</v>
          </cell>
          <cell r="N7">
            <v>83183125.009999812</v>
          </cell>
          <cell r="O7">
            <v>993373656.84000003</v>
          </cell>
          <cell r="P7">
            <v>246437321.489999</v>
          </cell>
          <cell r="Q7">
            <v>445083073.21999991</v>
          </cell>
          <cell r="R7">
            <v>385095501.87999988</v>
          </cell>
          <cell r="S7">
            <v>1412248642.5399981</v>
          </cell>
          <cell r="T7">
            <v>193553940.7899999</v>
          </cell>
          <cell r="U7">
            <v>59987571.340000004</v>
          </cell>
        </row>
        <row r="8">
          <cell r="A8">
            <v>3</v>
          </cell>
          <cell r="B8" t="str">
            <v>Interdepartmental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>
            <v>3</v>
          </cell>
          <cell r="M8" t="str">
            <v>Interdepartmental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</row>
        <row r="9">
          <cell r="A9">
            <v>4</v>
          </cell>
          <cell r="B9" t="str">
            <v>Special Sales</v>
          </cell>
          <cell r="C9">
            <v>39310397.865007512</v>
          </cell>
          <cell r="D9">
            <v>618124242.45340872</v>
          </cell>
          <cell r="E9">
            <v>178104375.22158393</v>
          </cell>
          <cell r="F9">
            <v>33164.879999999997</v>
          </cell>
          <cell r="G9">
            <v>33164.879999999997</v>
          </cell>
          <cell r="H9">
            <v>0</v>
          </cell>
          <cell r="I9">
            <v>0</v>
          </cell>
          <cell r="J9">
            <v>0</v>
          </cell>
          <cell r="L9">
            <v>4</v>
          </cell>
          <cell r="M9" t="str">
            <v>Special Sales</v>
          </cell>
          <cell r="N9">
            <v>39310397.865007512</v>
          </cell>
          <cell r="O9">
            <v>618124242.45340872</v>
          </cell>
          <cell r="P9">
            <v>178104375.22158393</v>
          </cell>
          <cell r="Q9">
            <v>33164.879999999997</v>
          </cell>
          <cell r="R9">
            <v>33164.879999999997</v>
          </cell>
          <cell r="S9">
            <v>0</v>
          </cell>
          <cell r="T9">
            <v>0</v>
          </cell>
          <cell r="U9">
            <v>0</v>
          </cell>
        </row>
        <row r="10">
          <cell r="A10">
            <v>5</v>
          </cell>
          <cell r="B10" t="str">
            <v>Other Operating Revenues</v>
          </cell>
          <cell r="C10">
            <v>3129374.6757320785</v>
          </cell>
          <cell r="D10">
            <v>44787304.309563234</v>
          </cell>
          <cell r="E10">
            <v>12074828.215974312</v>
          </cell>
          <cell r="F10">
            <v>17958596.636441998</v>
          </cell>
          <cell r="G10">
            <v>15442525.091809735</v>
          </cell>
          <cell r="H10">
            <v>57704226.787249103</v>
          </cell>
          <cell r="I10">
            <v>7527471.6761645917</v>
          </cell>
          <cell r="J10">
            <v>2516071.5446322616</v>
          </cell>
          <cell r="L10">
            <v>5</v>
          </cell>
          <cell r="M10" t="str">
            <v>Other Operating Revenues</v>
          </cell>
          <cell r="N10">
            <v>3129374.675892855</v>
          </cell>
          <cell r="O10">
            <v>44787304.307373337</v>
          </cell>
          <cell r="P10">
            <v>12074828.215200946</v>
          </cell>
          <cell r="Q10">
            <v>17958596.636718635</v>
          </cell>
          <cell r="R10">
            <v>15442525.092052221</v>
          </cell>
          <cell r="S10">
            <v>57704226.789684422</v>
          </cell>
          <cell r="T10">
            <v>7527471.6762563065</v>
          </cell>
          <cell r="U10">
            <v>2516071.5446664141</v>
          </cell>
        </row>
        <row r="11">
          <cell r="A11">
            <v>6</v>
          </cell>
          <cell r="B11" t="str">
            <v xml:space="preserve">   Total Operating Revenues</v>
          </cell>
          <cell r="C11">
            <v>125622897.55073941</v>
          </cell>
          <cell r="D11">
            <v>1656285203.602972</v>
          </cell>
          <cell r="E11">
            <v>436616524.92755723</v>
          </cell>
          <cell r="F11">
            <v>463074834.73644191</v>
          </cell>
          <cell r="G11">
            <v>400571191.85180962</v>
          </cell>
          <cell r="H11">
            <v>1469952869.3272471</v>
          </cell>
          <cell r="I11">
            <v>201081412.4661645</v>
          </cell>
          <cell r="J11">
            <v>62503642.884632267</v>
          </cell>
          <cell r="L11">
            <v>6</v>
          </cell>
          <cell r="M11" t="str">
            <v xml:space="preserve">   Total Operating Revenues</v>
          </cell>
          <cell r="N11">
            <v>125622897.55090019</v>
          </cell>
          <cell r="O11">
            <v>1656285203.6007822</v>
          </cell>
          <cell r="P11">
            <v>436616524.92678386</v>
          </cell>
          <cell r="Q11">
            <v>463074834.73671854</v>
          </cell>
          <cell r="R11">
            <v>400571191.85205209</v>
          </cell>
          <cell r="S11">
            <v>1469952869.3296826</v>
          </cell>
          <cell r="T11">
            <v>201081412.4662562</v>
          </cell>
          <cell r="U11">
            <v>62503642.884666421</v>
          </cell>
        </row>
        <row r="12">
          <cell r="A12">
            <v>7</v>
          </cell>
          <cell r="L12">
            <v>7</v>
          </cell>
        </row>
        <row r="13">
          <cell r="A13">
            <v>8</v>
          </cell>
          <cell r="B13" t="str">
            <v xml:space="preserve">   Operating Expenses:</v>
          </cell>
          <cell r="L13">
            <v>8</v>
          </cell>
          <cell r="M13" t="str">
            <v xml:space="preserve">   Operating Expenses:</v>
          </cell>
        </row>
        <row r="14">
          <cell r="A14">
            <v>9</v>
          </cell>
          <cell r="B14" t="str">
            <v>Steam Production</v>
          </cell>
          <cell r="C14">
            <v>9814202.4565289859</v>
          </cell>
          <cell r="D14">
            <v>149773307.47830266</v>
          </cell>
          <cell r="E14">
            <v>43298300.177284896</v>
          </cell>
          <cell r="F14">
            <v>47420059.191665381</v>
          </cell>
          <cell r="G14">
            <v>41134357.139952593</v>
          </cell>
          <cell r="H14">
            <v>138686736.549292</v>
          </cell>
          <cell r="I14">
            <v>19517757.106272735</v>
          </cell>
          <cell r="J14">
            <v>6285702.0517127905</v>
          </cell>
          <cell r="L14">
            <v>9</v>
          </cell>
          <cell r="M14" t="str">
            <v>Steam Production</v>
          </cell>
          <cell r="N14">
            <v>9814202.4565289859</v>
          </cell>
          <cell r="O14">
            <v>149773307.47830266</v>
          </cell>
          <cell r="P14">
            <v>43298300.177284896</v>
          </cell>
          <cell r="Q14">
            <v>47420059.191665381</v>
          </cell>
          <cell r="R14">
            <v>41134357.139952593</v>
          </cell>
          <cell r="S14">
            <v>138686736.549292</v>
          </cell>
          <cell r="T14">
            <v>19517757.106272735</v>
          </cell>
          <cell r="U14">
            <v>6285702.0517127905</v>
          </cell>
        </row>
        <row r="15">
          <cell r="A15">
            <v>10</v>
          </cell>
          <cell r="B15" t="str">
            <v>Nuclear Production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L15">
            <v>10</v>
          </cell>
          <cell r="M15" t="str">
            <v>Nuclear Production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</row>
        <row r="16">
          <cell r="A16">
            <v>11</v>
          </cell>
          <cell r="B16" t="str">
            <v>Hydro Production</v>
          </cell>
          <cell r="C16">
            <v>1022916.5897913858</v>
          </cell>
          <cell r="D16">
            <v>16059473.154595006</v>
          </cell>
          <cell r="E16">
            <v>4634547.8556136005</v>
          </cell>
          <cell r="F16">
            <v>2903149.8887448744</v>
          </cell>
          <cell r="G16">
            <v>2518335.4565604585</v>
          </cell>
          <cell r="H16">
            <v>8491039.9904328883</v>
          </cell>
          <cell r="I16">
            <v>1194932.3641294558</v>
          </cell>
          <cell r="J16">
            <v>384814.43218441569</v>
          </cell>
          <cell r="L16">
            <v>11</v>
          </cell>
          <cell r="M16" t="str">
            <v>Hydro Production</v>
          </cell>
          <cell r="N16">
            <v>1022916.5897913858</v>
          </cell>
          <cell r="O16">
            <v>16059473.154595006</v>
          </cell>
          <cell r="P16">
            <v>4634547.8556136005</v>
          </cell>
          <cell r="Q16">
            <v>2903149.8887448744</v>
          </cell>
          <cell r="R16">
            <v>2518335.4565604585</v>
          </cell>
          <cell r="S16">
            <v>8491039.9904328883</v>
          </cell>
          <cell r="T16">
            <v>1194932.3641294558</v>
          </cell>
          <cell r="U16">
            <v>384814.43218441569</v>
          </cell>
        </row>
        <row r="17">
          <cell r="A17">
            <v>12</v>
          </cell>
          <cell r="B17" t="str">
            <v>Other Power Supply</v>
          </cell>
          <cell r="C17">
            <v>55649044.286849491</v>
          </cell>
          <cell r="D17">
            <v>870656633.86181653</v>
          </cell>
          <cell r="E17">
            <v>253545147.16122916</v>
          </cell>
          <cell r="F17">
            <v>16047970.678930271</v>
          </cell>
          <cell r="G17">
            <v>13910330.552413058</v>
          </cell>
          <cell r="H17">
            <v>46730338.07257387</v>
          </cell>
          <cell r="I17">
            <v>6608344.8451751405</v>
          </cell>
          <cell r="J17">
            <v>2137640.1265172148</v>
          </cell>
          <cell r="L17">
            <v>12</v>
          </cell>
          <cell r="M17" t="str">
            <v>Other Power Supply</v>
          </cell>
          <cell r="N17">
            <v>55649044.286849491</v>
          </cell>
          <cell r="O17">
            <v>870656633.86181653</v>
          </cell>
          <cell r="P17">
            <v>253545147.16122916</v>
          </cell>
          <cell r="Q17">
            <v>16047970.678930271</v>
          </cell>
          <cell r="R17">
            <v>13910330.552413058</v>
          </cell>
          <cell r="S17">
            <v>46730338.07257387</v>
          </cell>
          <cell r="T17">
            <v>6608344.8451751405</v>
          </cell>
          <cell r="U17">
            <v>2137640.1265172148</v>
          </cell>
        </row>
        <row r="18">
          <cell r="A18">
            <v>13</v>
          </cell>
          <cell r="B18" t="str">
            <v>Transmission</v>
          </cell>
          <cell r="C18">
            <v>4593284.6759204203</v>
          </cell>
          <cell r="D18">
            <v>71981028.977797985</v>
          </cell>
          <cell r="E18">
            <v>20810063.863494288</v>
          </cell>
          <cell r="F18">
            <v>7164632.7587076072</v>
          </cell>
          <cell r="G18">
            <v>6209504.4067674922</v>
          </cell>
          <cell r="H18">
            <v>20847506.622740816</v>
          </cell>
          <cell r="I18">
            <v>2967693.4218012225</v>
          </cell>
          <cell r="J18">
            <v>955128.35194011475</v>
          </cell>
          <cell r="L18">
            <v>13</v>
          </cell>
          <cell r="M18" t="str">
            <v>Transmission</v>
          </cell>
          <cell r="N18">
            <v>4593284.6759204203</v>
          </cell>
          <cell r="O18">
            <v>71981028.977797985</v>
          </cell>
          <cell r="P18">
            <v>20810063.863494288</v>
          </cell>
          <cell r="Q18">
            <v>7164632.7587076072</v>
          </cell>
          <cell r="R18">
            <v>6209504.4067674922</v>
          </cell>
          <cell r="S18">
            <v>20847506.622740816</v>
          </cell>
          <cell r="T18">
            <v>2967693.4218012225</v>
          </cell>
          <cell r="U18">
            <v>955128.35194011475</v>
          </cell>
        </row>
        <row r="19">
          <cell r="A19">
            <v>14</v>
          </cell>
          <cell r="B19" t="str">
            <v>Distribution</v>
          </cell>
          <cell r="C19">
            <v>12075114.033972474</v>
          </cell>
          <cell r="D19">
            <v>71061447.641564712</v>
          </cell>
          <cell r="E19">
            <v>13877910.489037171</v>
          </cell>
          <cell r="F19">
            <v>19746061.040123675</v>
          </cell>
          <cell r="G19">
            <v>17144372.990740594</v>
          </cell>
          <cell r="H19">
            <v>91606105.768322304</v>
          </cell>
          <cell r="I19">
            <v>10353531.906979438</v>
          </cell>
          <cell r="J19">
            <v>2601688.049383081</v>
          </cell>
          <cell r="L19">
            <v>14</v>
          </cell>
          <cell r="M19" t="str">
            <v>Distribution</v>
          </cell>
          <cell r="N19">
            <v>12075114.033972474</v>
          </cell>
          <cell r="O19">
            <v>71061447.641564712</v>
          </cell>
          <cell r="P19">
            <v>13877910.489037171</v>
          </cell>
          <cell r="Q19">
            <v>19746061.040123675</v>
          </cell>
          <cell r="R19">
            <v>17144372.990740594</v>
          </cell>
          <cell r="S19">
            <v>91606105.768322304</v>
          </cell>
          <cell r="T19">
            <v>10353531.906979438</v>
          </cell>
          <cell r="U19">
            <v>2601688.049383081</v>
          </cell>
        </row>
        <row r="20">
          <cell r="A20">
            <v>15</v>
          </cell>
          <cell r="B20" t="str">
            <v>Customer Accounting</v>
          </cell>
          <cell r="C20">
            <v>2332027.9998118654</v>
          </cell>
          <cell r="D20">
            <v>32515929.91458204</v>
          </cell>
          <cell r="E20">
            <v>7667033.219568898</v>
          </cell>
          <cell r="F20">
            <v>7622445.2691864362</v>
          </cell>
          <cell r="G20">
            <v>6809721.5917297499</v>
          </cell>
          <cell r="H20">
            <v>38772856.521554686</v>
          </cell>
          <cell r="I20">
            <v>4294075.7952959491</v>
          </cell>
          <cell r="J20">
            <v>812723.67745668651</v>
          </cell>
          <cell r="L20">
            <v>15</v>
          </cell>
          <cell r="M20" t="str">
            <v>Customer Accounting</v>
          </cell>
          <cell r="N20">
            <v>2332027.9998118654</v>
          </cell>
          <cell r="O20">
            <v>32515929.91458204</v>
          </cell>
          <cell r="P20">
            <v>7667033.219568898</v>
          </cell>
          <cell r="Q20">
            <v>7622445.2691864362</v>
          </cell>
          <cell r="R20">
            <v>6809721.5917297499</v>
          </cell>
          <cell r="S20">
            <v>38772856.521554686</v>
          </cell>
          <cell r="T20">
            <v>4294075.7952959491</v>
          </cell>
          <cell r="U20">
            <v>812723.67745668651</v>
          </cell>
        </row>
        <row r="21">
          <cell r="A21">
            <v>16</v>
          </cell>
          <cell r="B21" t="str">
            <v>Customer Service &amp; Info</v>
          </cell>
          <cell r="C21">
            <v>444397.9727179184</v>
          </cell>
          <cell r="D21">
            <v>3815172.1110386685</v>
          </cell>
          <cell r="E21">
            <v>2721935.7823128244</v>
          </cell>
          <cell r="F21">
            <v>1367447.8864710606</v>
          </cell>
          <cell r="G21">
            <v>1298493.6568853322</v>
          </cell>
          <cell r="H21">
            <v>21895096.676711783</v>
          </cell>
          <cell r="I21">
            <v>2970759.4407476452</v>
          </cell>
          <cell r="J21">
            <v>68954.229585728492</v>
          </cell>
          <cell r="L21">
            <v>16</v>
          </cell>
          <cell r="M21" t="str">
            <v>Customer Service &amp; Info</v>
          </cell>
          <cell r="N21">
            <v>444397.9727179184</v>
          </cell>
          <cell r="O21">
            <v>3815172.1110386685</v>
          </cell>
          <cell r="P21">
            <v>2721935.7823128244</v>
          </cell>
          <cell r="Q21">
            <v>1367447.8864710606</v>
          </cell>
          <cell r="R21">
            <v>1298493.6568853322</v>
          </cell>
          <cell r="S21">
            <v>21895096.676711783</v>
          </cell>
          <cell r="T21">
            <v>2970759.4407476452</v>
          </cell>
          <cell r="U21">
            <v>68954.229585728492</v>
          </cell>
        </row>
        <row r="22">
          <cell r="A22">
            <v>17</v>
          </cell>
          <cell r="B22" t="str">
            <v>Sales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L22">
            <v>17</v>
          </cell>
          <cell r="M22" t="str">
            <v>Sales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</row>
        <row r="23">
          <cell r="A23">
            <v>18</v>
          </cell>
          <cell r="B23" t="str">
            <v>Administrative &amp; General</v>
          </cell>
          <cell r="C23">
            <v>3543244.511689743</v>
          </cell>
          <cell r="D23">
            <v>50836586.189107366</v>
          </cell>
          <cell r="E23">
            <v>11946954.066133363</v>
          </cell>
          <cell r="F23">
            <v>23097341.402147297</v>
          </cell>
          <cell r="G23">
            <v>20185964.23675796</v>
          </cell>
          <cell r="H23">
            <v>72011676.830063581</v>
          </cell>
          <cell r="I23">
            <v>9680711.3956312388</v>
          </cell>
          <cell r="J23">
            <v>2911377.1653893376</v>
          </cell>
          <cell r="L23">
            <v>18</v>
          </cell>
          <cell r="M23" t="str">
            <v>Administrative &amp; General</v>
          </cell>
          <cell r="N23">
            <v>3543244.5273854798</v>
          </cell>
          <cell r="O23">
            <v>50836585.975319989</v>
          </cell>
          <cell r="P23">
            <v>11946953.990633933</v>
          </cell>
          <cell r="Q23">
            <v>23097341.429153875</v>
          </cell>
          <cell r="R23">
            <v>20185964.260430437</v>
          </cell>
          <cell r="S23">
            <v>72011677.067809641</v>
          </cell>
          <cell r="T23">
            <v>9680711.4045848921</v>
          </cell>
          <cell r="U23">
            <v>2911377.1687234375</v>
          </cell>
        </row>
        <row r="24">
          <cell r="A24">
            <v>19</v>
          </cell>
          <cell r="B24" t="str">
            <v xml:space="preserve">   Total O&amp;M Expenses</v>
          </cell>
          <cell r="C24">
            <v>89474232.527282283</v>
          </cell>
          <cell r="D24">
            <v>1266699579.328805</v>
          </cell>
          <cell r="E24">
            <v>358501892.61467421</v>
          </cell>
          <cell r="F24">
            <v>125369108.1159766</v>
          </cell>
          <cell r="G24">
            <v>109211080.03180723</v>
          </cell>
          <cell r="H24">
            <v>439041357.03169197</v>
          </cell>
          <cell r="I24">
            <v>57587806.276032828</v>
          </cell>
          <cell r="J24">
            <v>16158028.084169369</v>
          </cell>
          <cell r="L24">
            <v>19</v>
          </cell>
          <cell r="M24" t="str">
            <v xml:space="preserve">   Total O&amp;M Expenses</v>
          </cell>
          <cell r="N24">
            <v>89474232.542978019</v>
          </cell>
          <cell r="O24">
            <v>1266699579.1150177</v>
          </cell>
          <cell r="P24">
            <v>358501892.53917474</v>
          </cell>
          <cell r="Q24">
            <v>125369108.14298317</v>
          </cell>
          <cell r="R24">
            <v>109211080.05547971</v>
          </cell>
          <cell r="S24">
            <v>439041357.26943803</v>
          </cell>
          <cell r="T24">
            <v>57587806.284986481</v>
          </cell>
          <cell r="U24">
            <v>16158028.087503469</v>
          </cell>
        </row>
        <row r="25">
          <cell r="A25">
            <v>20</v>
          </cell>
          <cell r="B25" t="str">
            <v>Depreciation</v>
          </cell>
          <cell r="C25">
            <v>11176666.61273925</v>
          </cell>
          <cell r="D25">
            <v>114931886.32403468</v>
          </cell>
          <cell r="E25">
            <v>31323517.206304189</v>
          </cell>
          <cell r="F25">
            <v>56012641.384772636</v>
          </cell>
          <cell r="G25">
            <v>48086727.18837323</v>
          </cell>
          <cell r="H25">
            <v>173950226.46281102</v>
          </cell>
          <cell r="I25">
            <v>23878070.231717888</v>
          </cell>
          <cell r="J25">
            <v>7925914.1963994084</v>
          </cell>
          <cell r="L25">
            <v>20</v>
          </cell>
          <cell r="M25" t="str">
            <v>Depreciation</v>
          </cell>
          <cell r="N25">
            <v>11176666.614527365</v>
          </cell>
          <cell r="O25">
            <v>114931886.29967923</v>
          </cell>
          <cell r="P25">
            <v>31323517.197703015</v>
          </cell>
          <cell r="Q25">
            <v>56012641.387849331</v>
          </cell>
          <cell r="R25">
            <v>48086727.191070087</v>
          </cell>
          <cell r="S25">
            <v>173950226.48989594</v>
          </cell>
          <cell r="T25">
            <v>23878070.232737921</v>
          </cell>
          <cell r="U25">
            <v>7925914.1967792409</v>
          </cell>
        </row>
        <row r="26">
          <cell r="A26">
            <v>21</v>
          </cell>
          <cell r="B26" t="str">
            <v xml:space="preserve">Amortization </v>
          </cell>
          <cell r="C26">
            <v>1199131.3829695871</v>
          </cell>
          <cell r="D26">
            <v>16060581.810398454</v>
          </cell>
          <cell r="E26">
            <v>3948170.7348690755</v>
          </cell>
          <cell r="F26">
            <v>6996362.1315277601</v>
          </cell>
          <cell r="G26">
            <v>6088254.5999687873</v>
          </cell>
          <cell r="H26">
            <v>21726141.791198239</v>
          </cell>
          <cell r="I26">
            <v>2905599.2145175068</v>
          </cell>
          <cell r="J26">
            <v>908107.53155897243</v>
          </cell>
          <cell r="L26">
            <v>21</v>
          </cell>
          <cell r="M26" t="str">
            <v xml:space="preserve">Amortization </v>
          </cell>
          <cell r="N26">
            <v>1199131.3858157741</v>
          </cell>
          <cell r="O26">
            <v>16060581.771631308</v>
          </cell>
          <cell r="P26">
            <v>3948170.7211783836</v>
          </cell>
          <cell r="Q26">
            <v>6996362.1364249969</v>
          </cell>
          <cell r="R26">
            <v>6088254.6042614356</v>
          </cell>
          <cell r="S26">
            <v>21726141.834309928</v>
          </cell>
          <cell r="T26">
            <v>2905599.2161411177</v>
          </cell>
          <cell r="U26">
            <v>908107.53216356155</v>
          </cell>
        </row>
        <row r="27">
          <cell r="A27">
            <v>22</v>
          </cell>
          <cell r="B27" t="str">
            <v>Taxes Other Than Income</v>
          </cell>
          <cell r="C27">
            <v>2744174.601187129</v>
          </cell>
          <cell r="D27">
            <v>41511915.862366401</v>
          </cell>
          <cell r="E27">
            <v>14275507.24940067</v>
          </cell>
          <cell r="F27">
            <v>11290505.298101205</v>
          </cell>
          <cell r="G27">
            <v>9888624.2848295234</v>
          </cell>
          <cell r="H27">
            <v>31915058.929111194</v>
          </cell>
          <cell r="I27">
            <v>4332830.2073689345</v>
          </cell>
          <cell r="J27">
            <v>1401881.0132716829</v>
          </cell>
          <cell r="L27">
            <v>22</v>
          </cell>
          <cell r="M27" t="str">
            <v>Taxes Other Than Income</v>
          </cell>
          <cell r="N27">
            <v>2744174.2459703428</v>
          </cell>
          <cell r="O27">
            <v>41511920.700678051</v>
          </cell>
          <cell r="P27">
            <v>14275508.958059788</v>
          </cell>
          <cell r="Q27">
            <v>11290504.686904153</v>
          </cell>
          <cell r="R27">
            <v>9888623.7490878738</v>
          </cell>
          <cell r="S27">
            <v>31915053.54858068</v>
          </cell>
          <cell r="T27">
            <v>4332830.0047350619</v>
          </cell>
          <cell r="U27">
            <v>1401880.9378162795</v>
          </cell>
        </row>
        <row r="28">
          <cell r="A28">
            <v>23</v>
          </cell>
          <cell r="B28" t="str">
            <v>Income Taxes - Federal</v>
          </cell>
          <cell r="C28">
            <v>1987639.8302503028</v>
          </cell>
          <cell r="D28">
            <v>4591935.55015855</v>
          </cell>
          <cell r="E28">
            <v>-10899821.455124436</v>
          </cell>
          <cell r="F28">
            <v>54239428.797799461</v>
          </cell>
          <cell r="G28">
            <v>45381142.976545826</v>
          </cell>
          <cell r="H28">
            <v>182394451.11082336</v>
          </cell>
          <cell r="I28">
            <v>26158785.102395564</v>
          </cell>
          <cell r="J28">
            <v>8858285.821253635</v>
          </cell>
          <cell r="L28">
            <v>23</v>
          </cell>
          <cell r="M28" t="str">
            <v>Income Taxes - Federal</v>
          </cell>
          <cell r="N28">
            <v>1987639.4722036484</v>
          </cell>
          <cell r="O28">
            <v>4591940.427015122</v>
          </cell>
          <cell r="P28">
            <v>-10899819.650943227</v>
          </cell>
          <cell r="Q28">
            <v>54239428.181733243</v>
          </cell>
          <cell r="R28">
            <v>45381142.436536133</v>
          </cell>
          <cell r="S28">
            <v>182394445.68742815</v>
          </cell>
          <cell r="T28">
            <v>26158784.898147378</v>
          </cell>
          <cell r="U28">
            <v>8858285.7451971099</v>
          </cell>
        </row>
        <row r="29">
          <cell r="A29">
            <v>24</v>
          </cell>
          <cell r="B29" t="str">
            <v>Income Taxes - State</v>
          </cell>
          <cell r="C29">
            <v>270087.24160714663</v>
          </cell>
          <cell r="D29">
            <v>623967.77701115864</v>
          </cell>
          <cell r="E29">
            <v>0</v>
          </cell>
          <cell r="F29">
            <v>7370237.5487716496</v>
          </cell>
          <cell r="G29">
            <v>6166543.6267552022</v>
          </cell>
          <cell r="H29">
            <v>24784376.64371429</v>
          </cell>
          <cell r="I29">
            <v>3554544.4423954948</v>
          </cell>
          <cell r="J29">
            <v>1203693.9220164469</v>
          </cell>
          <cell r="L29">
            <v>24</v>
          </cell>
          <cell r="M29" t="str">
            <v>Income Taxes - State</v>
          </cell>
          <cell r="N29">
            <v>270087.19295455288</v>
          </cell>
          <cell r="O29">
            <v>623968.4396949705</v>
          </cell>
          <cell r="P29">
            <v>0</v>
          </cell>
          <cell r="Q29">
            <v>7370237.4650584832</v>
          </cell>
          <cell r="R29">
            <v>6166543.5533768544</v>
          </cell>
          <cell r="S29">
            <v>24784375.906764958</v>
          </cell>
          <cell r="T29">
            <v>3554544.4146415587</v>
          </cell>
          <cell r="U29">
            <v>1203693.9116816283</v>
          </cell>
        </row>
        <row r="30">
          <cell r="A30">
            <v>25</v>
          </cell>
          <cell r="B30" t="str">
            <v>Income Taxes - Def Net</v>
          </cell>
          <cell r="C30">
            <v>4812346.2730059596</v>
          </cell>
          <cell r="D30">
            <v>57345591.631099194</v>
          </cell>
          <cell r="E30">
            <v>14681371.069543174</v>
          </cell>
          <cell r="F30">
            <v>34532959.646298386</v>
          </cell>
          <cell r="G30">
            <v>32069282.664572112</v>
          </cell>
          <cell r="H30">
            <v>59863822.9939439</v>
          </cell>
          <cell r="I30">
            <v>9453143.5240170863</v>
          </cell>
          <cell r="J30">
            <v>2463676.9817262772</v>
          </cell>
          <cell r="L30">
            <v>25</v>
          </cell>
          <cell r="M30" t="str">
            <v>Income Taxes - Def Net</v>
          </cell>
          <cell r="N30">
            <v>4812347.0805898057</v>
          </cell>
          <cell r="O30">
            <v>57345580.631218269</v>
          </cell>
          <cell r="P30">
            <v>14681371.397010637</v>
          </cell>
          <cell r="Q30">
            <v>34532961.035852268</v>
          </cell>
          <cell r="R30">
            <v>32069283.882578455</v>
          </cell>
          <cell r="S30">
            <v>59863835.226557069</v>
          </cell>
          <cell r="T30">
            <v>9453143.9847043306</v>
          </cell>
          <cell r="U30">
            <v>2463677.1532738139</v>
          </cell>
        </row>
        <row r="31">
          <cell r="A31">
            <v>26</v>
          </cell>
          <cell r="B31" t="str">
            <v>Investment Tax Credit Adj.</v>
          </cell>
          <cell r="C31">
            <v>0</v>
          </cell>
          <cell r="D31">
            <v>0</v>
          </cell>
          <cell r="E31">
            <v>0</v>
          </cell>
          <cell r="F31">
            <v>-897401.65566157573</v>
          </cell>
          <cell r="G31">
            <v>-778450.4744278494</v>
          </cell>
          <cell r="H31">
            <v>-2624691.6754950746</v>
          </cell>
          <cell r="I31">
            <v>-369369.24480911979</v>
          </cell>
          <cell r="J31">
            <v>-118951.18123372628</v>
          </cell>
          <cell r="L31">
            <v>26</v>
          </cell>
          <cell r="M31" t="str">
            <v>Investment Tax Credit Adj.</v>
          </cell>
          <cell r="N31">
            <v>0</v>
          </cell>
          <cell r="O31">
            <v>0</v>
          </cell>
          <cell r="P31">
            <v>0</v>
          </cell>
          <cell r="Q31">
            <v>-897401.65566157573</v>
          </cell>
          <cell r="R31">
            <v>-778450.4744278494</v>
          </cell>
          <cell r="S31">
            <v>-2624691.6754950746</v>
          </cell>
          <cell r="T31">
            <v>-369369.24480911979</v>
          </cell>
          <cell r="U31">
            <v>-118951.18123372628</v>
          </cell>
        </row>
        <row r="32">
          <cell r="A32">
            <v>27</v>
          </cell>
          <cell r="B32" t="str">
            <v>Misc Revenue &amp; Expense</v>
          </cell>
          <cell r="C32">
            <v>-104153.41588502293</v>
          </cell>
          <cell r="D32">
            <v>-1775820.0821072604</v>
          </cell>
          <cell r="E32">
            <v>-679488.76952298172</v>
          </cell>
          <cell r="F32">
            <v>-1080451.0177393486</v>
          </cell>
          <cell r="G32">
            <v>-928837.70212050446</v>
          </cell>
          <cell r="H32">
            <v>-2662999.4965363201</v>
          </cell>
          <cell r="I32">
            <v>-417891.18353987287</v>
          </cell>
          <cell r="J32">
            <v>-151613.31561884424</v>
          </cell>
          <cell r="L32">
            <v>27</v>
          </cell>
          <cell r="M32" t="str">
            <v>Misc Revenue &amp; Expense</v>
          </cell>
          <cell r="N32">
            <v>-104153.41565857115</v>
          </cell>
          <cell r="O32">
            <v>-1775820.0851916987</v>
          </cell>
          <cell r="P32">
            <v>-679488.77061225707</v>
          </cell>
          <cell r="Q32">
            <v>-1080451.0173497088</v>
          </cell>
          <cell r="R32">
            <v>-928837.70177896752</v>
          </cell>
          <cell r="S32">
            <v>-2662999.4931062153</v>
          </cell>
          <cell r="T32">
            <v>-417891.18341069319</v>
          </cell>
          <cell r="U32">
            <v>-151613.31557074119</v>
          </cell>
        </row>
        <row r="33">
          <cell r="A33">
            <v>28</v>
          </cell>
          <cell r="B33" t="str">
            <v xml:space="preserve">   Total Operating Expenses:</v>
          </cell>
          <cell r="C33">
            <v>111560125.05315664</v>
          </cell>
          <cell r="D33">
            <v>1499989638.201766</v>
          </cell>
          <cell r="E33">
            <v>411151148.65014392</v>
          </cell>
          <cell r="F33">
            <v>293833390.24984682</v>
          </cell>
          <cell r="G33">
            <v>255184367.19630358</v>
          </cell>
          <cell r="H33">
            <v>928387743.79126275</v>
          </cell>
          <cell r="I33">
            <v>127083518.57009631</v>
          </cell>
          <cell r="J33">
            <v>38649023.053543225</v>
          </cell>
          <cell r="L33">
            <v>28</v>
          </cell>
          <cell r="M33" t="str">
            <v xml:space="preserve">   Total Operating Expenses:</v>
          </cell>
          <cell r="N33">
            <v>111560125.11938091</v>
          </cell>
          <cell r="O33">
            <v>1499989637.2997427</v>
          </cell>
          <cell r="P33">
            <v>411151152.3915711</v>
          </cell>
          <cell r="Q33">
            <v>293833390.36379433</v>
          </cell>
          <cell r="R33">
            <v>255184367.29618371</v>
          </cell>
          <cell r="S33">
            <v>928387744.79437339</v>
          </cell>
          <cell r="T33">
            <v>127083518.60787404</v>
          </cell>
          <cell r="U33">
            <v>38649023.067610636</v>
          </cell>
        </row>
        <row r="34">
          <cell r="A34">
            <v>29</v>
          </cell>
          <cell r="L34">
            <v>29</v>
          </cell>
        </row>
        <row r="35">
          <cell r="A35">
            <v>30</v>
          </cell>
          <cell r="B35" t="str">
            <v xml:space="preserve">   Operating Rev For Return:</v>
          </cell>
          <cell r="C35">
            <v>14062772.497582763</v>
          </cell>
          <cell r="D35">
            <v>156295565.40120602</v>
          </cell>
          <cell r="E35">
            <v>25465376.277413309</v>
          </cell>
          <cell r="F35">
            <v>169241444.48659509</v>
          </cell>
          <cell r="G35">
            <v>145386824.65550604</v>
          </cell>
          <cell r="H35">
            <v>541565125.5359844</v>
          </cell>
          <cell r="I35">
            <v>73997893.896068186</v>
          </cell>
          <cell r="J35">
            <v>23854619.831089042</v>
          </cell>
          <cell r="L35">
            <v>30</v>
          </cell>
          <cell r="M35" t="str">
            <v xml:space="preserve">   Operating Rev For Return:</v>
          </cell>
          <cell r="N35">
            <v>14062772.431519285</v>
          </cell>
          <cell r="O35">
            <v>156295566.30103946</v>
          </cell>
          <cell r="P35">
            <v>25465372.535212755</v>
          </cell>
          <cell r="Q35">
            <v>169241444.37292418</v>
          </cell>
          <cell r="R35">
            <v>145386824.55586839</v>
          </cell>
          <cell r="S35">
            <v>541565124.5353092</v>
          </cell>
          <cell r="T35">
            <v>73997893.858382165</v>
          </cell>
          <cell r="U35">
            <v>23854619.817055784</v>
          </cell>
        </row>
        <row r="36">
          <cell r="A36">
            <v>31</v>
          </cell>
          <cell r="L36">
            <v>31</v>
          </cell>
        </row>
        <row r="37">
          <cell r="A37">
            <v>32</v>
          </cell>
          <cell r="B37" t="str">
            <v xml:space="preserve">   Rate Base:</v>
          </cell>
          <cell r="L37">
            <v>32</v>
          </cell>
          <cell r="M37" t="str">
            <v xml:space="preserve">   Rate Base:</v>
          </cell>
        </row>
        <row r="38">
          <cell r="A38">
            <v>33</v>
          </cell>
          <cell r="B38" t="str">
            <v>Electric Plant In Service</v>
          </cell>
          <cell r="C38">
            <v>381219212.2022748</v>
          </cell>
          <cell r="D38">
            <v>4360392345.1151505</v>
          </cell>
          <cell r="E38">
            <v>1165713304.3043392</v>
          </cell>
          <cell r="F38">
            <v>2232737348.3255143</v>
          </cell>
          <cell r="G38">
            <v>1918622533.3399415</v>
          </cell>
          <cell r="H38">
            <v>7157003220.9037676</v>
          </cell>
          <cell r="I38">
            <v>972387478.50520468</v>
          </cell>
          <cell r="J38">
            <v>314114814.98557293</v>
          </cell>
          <cell r="L38">
            <v>33</v>
          </cell>
          <cell r="M38" t="str">
            <v>Electric Plant In Service</v>
          </cell>
          <cell r="N38">
            <v>381219212.26865935</v>
          </cell>
          <cell r="O38">
            <v>4360392344.2109432</v>
          </cell>
          <cell r="P38">
            <v>1165713303.9850171</v>
          </cell>
          <cell r="Q38">
            <v>2232737348.4397378</v>
          </cell>
          <cell r="R38">
            <v>1918622533.4400635</v>
          </cell>
          <cell r="S38">
            <v>7157003221.9093065</v>
          </cell>
          <cell r="T38">
            <v>972387478.54307377</v>
          </cell>
          <cell r="U38">
            <v>314114814.99967444</v>
          </cell>
        </row>
        <row r="39">
          <cell r="A39">
            <v>34</v>
          </cell>
          <cell r="B39" t="str">
            <v>Plant Held for Future Use</v>
          </cell>
          <cell r="C39">
            <v>22671.644040263593</v>
          </cell>
          <cell r="D39">
            <v>635788.19251786673</v>
          </cell>
          <cell r="E39">
            <v>102718.85344186971</v>
          </cell>
          <cell r="F39">
            <v>1800017.7868809509</v>
          </cell>
          <cell r="G39">
            <v>1559138.9835814147</v>
          </cell>
          <cell r="H39">
            <v>6619846.9768716563</v>
          </cell>
          <cell r="I39">
            <v>736503.56102110702</v>
          </cell>
          <cell r="J39">
            <v>240878.80329953617</v>
          </cell>
          <cell r="L39">
            <v>34</v>
          </cell>
          <cell r="M39" t="str">
            <v>Plant Held for Future Use</v>
          </cell>
          <cell r="N39">
            <v>22671.644040263593</v>
          </cell>
          <cell r="O39">
            <v>635788.19251786673</v>
          </cell>
          <cell r="P39">
            <v>102718.85344186971</v>
          </cell>
          <cell r="Q39">
            <v>1800017.7868809509</v>
          </cell>
          <cell r="R39">
            <v>1559138.9835814147</v>
          </cell>
          <cell r="S39">
            <v>6619846.9768716563</v>
          </cell>
          <cell r="T39">
            <v>736503.56102110702</v>
          </cell>
          <cell r="U39">
            <v>240878.80329953617</v>
          </cell>
        </row>
        <row r="40">
          <cell r="A40">
            <v>35</v>
          </cell>
          <cell r="B40" t="str">
            <v>Misc Deferred Debits</v>
          </cell>
          <cell r="C40">
            <v>4800133.9472253881</v>
          </cell>
          <cell r="D40">
            <v>32488648.903170817</v>
          </cell>
          <cell r="E40">
            <v>8368048.5908725131</v>
          </cell>
          <cell r="F40">
            <v>10234366.313895602</v>
          </cell>
          <cell r="G40">
            <v>8851815.9544209987</v>
          </cell>
          <cell r="H40">
            <v>32763207.944892142</v>
          </cell>
          <cell r="I40">
            <v>3977597.3927184255</v>
          </cell>
          <cell r="J40">
            <v>1382550.3594746024</v>
          </cell>
          <cell r="L40">
            <v>35</v>
          </cell>
          <cell r="M40" t="str">
            <v>Misc Deferred Debits</v>
          </cell>
          <cell r="N40">
            <v>4800133.947975711</v>
          </cell>
          <cell r="O40">
            <v>32488648.892950866</v>
          </cell>
          <cell r="P40">
            <v>8368048.5872633168</v>
          </cell>
          <cell r="Q40">
            <v>10234366.315186631</v>
          </cell>
          <cell r="R40">
            <v>8851815.955552645</v>
          </cell>
          <cell r="S40">
            <v>32763207.956257425</v>
          </cell>
          <cell r="T40">
            <v>3977597.3931464492</v>
          </cell>
          <cell r="U40">
            <v>1382550.3596339866</v>
          </cell>
        </row>
        <row r="41">
          <cell r="A41">
            <v>36</v>
          </cell>
          <cell r="B41" t="str">
            <v>Elec Plant Acq Adj</v>
          </cell>
          <cell r="C41">
            <v>0</v>
          </cell>
          <cell r="D41">
            <v>0</v>
          </cell>
          <cell r="E41">
            <v>0</v>
          </cell>
          <cell r="F41">
            <v>16540197.978727881</v>
          </cell>
          <cell r="G41">
            <v>14347783.829504002</v>
          </cell>
          <cell r="H41">
            <v>48376242.312371247</v>
          </cell>
          <cell r="I41">
            <v>6807921.9576345561</v>
          </cell>
          <cell r="J41">
            <v>2192414.149223878</v>
          </cell>
          <cell r="L41">
            <v>36</v>
          </cell>
          <cell r="M41" t="str">
            <v>Elec Plant Acq Adj</v>
          </cell>
          <cell r="N41">
            <v>0</v>
          </cell>
          <cell r="O41">
            <v>0</v>
          </cell>
          <cell r="P41">
            <v>0</v>
          </cell>
          <cell r="Q41">
            <v>16540197.978727881</v>
          </cell>
          <cell r="R41">
            <v>14347783.829504002</v>
          </cell>
          <cell r="S41">
            <v>48376242.312371247</v>
          </cell>
          <cell r="T41">
            <v>6807921.9576345561</v>
          </cell>
          <cell r="U41">
            <v>2192414.149223878</v>
          </cell>
        </row>
        <row r="42">
          <cell r="A42">
            <v>37</v>
          </cell>
          <cell r="B42" t="str">
            <v>Nuclear Fuel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L42">
            <v>37</v>
          </cell>
          <cell r="M42" t="str">
            <v>Nuclear Fuel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</row>
        <row r="43">
          <cell r="A43">
            <v>38</v>
          </cell>
          <cell r="B43" t="str">
            <v>Prepayments</v>
          </cell>
          <cell r="C43">
            <v>805045.38622974581</v>
          </cell>
          <cell r="D43">
            <v>11254085.47298635</v>
          </cell>
          <cell r="E43">
            <v>2587030.9013679707</v>
          </cell>
          <cell r="F43">
            <v>4861623.1323852269</v>
          </cell>
          <cell r="G43">
            <v>4192265.0818970851</v>
          </cell>
          <cell r="H43">
            <v>17196758.442474011</v>
          </cell>
          <cell r="I43">
            <v>2217417.0248360462</v>
          </cell>
          <cell r="J43">
            <v>669358.05048814206</v>
          </cell>
          <cell r="L43">
            <v>38</v>
          </cell>
          <cell r="M43" t="str">
            <v>Prepayments</v>
          </cell>
          <cell r="N43">
            <v>805045.37281655683</v>
          </cell>
          <cell r="O43">
            <v>11254085.655683765</v>
          </cell>
          <cell r="P43">
            <v>2587030.9658879163</v>
          </cell>
          <cell r="Q43">
            <v>4861623.1093060775</v>
          </cell>
          <cell r="R43">
            <v>4192265.0616671746</v>
          </cell>
          <cell r="S43">
            <v>17196758.239302102</v>
          </cell>
          <cell r="T43">
            <v>2217417.017184475</v>
          </cell>
          <cell r="U43">
            <v>669358.04763890291</v>
          </cell>
        </row>
        <row r="44">
          <cell r="A44">
            <v>39</v>
          </cell>
          <cell r="B44" t="str">
            <v>Fuel Stock</v>
          </cell>
          <cell r="C44">
            <v>575838.12682024785</v>
          </cell>
          <cell r="D44">
            <v>8700195.8507311381</v>
          </cell>
          <cell r="E44">
            <v>2516743.8687479584</v>
          </cell>
          <cell r="F44">
            <v>17243905.931475069</v>
          </cell>
          <cell r="G44">
            <v>14795101.254695127</v>
          </cell>
          <cell r="H44">
            <v>43610400.749598995</v>
          </cell>
          <cell r="I44">
            <v>6784852.8414635612</v>
          </cell>
          <cell r="J44">
            <v>2448804.6767799417</v>
          </cell>
          <cell r="L44">
            <v>39</v>
          </cell>
          <cell r="M44" t="str">
            <v>Fuel Stock</v>
          </cell>
          <cell r="N44">
            <v>575838.12682024785</v>
          </cell>
          <cell r="O44">
            <v>8700195.8507311381</v>
          </cell>
          <cell r="P44">
            <v>2516743.8687479584</v>
          </cell>
          <cell r="Q44">
            <v>17243905.931475069</v>
          </cell>
          <cell r="R44">
            <v>14795101.254695127</v>
          </cell>
          <cell r="S44">
            <v>43610400.749598995</v>
          </cell>
          <cell r="T44">
            <v>6784852.8414635612</v>
          </cell>
          <cell r="U44">
            <v>2448804.6767799417</v>
          </cell>
        </row>
        <row r="45">
          <cell r="A45">
            <v>40</v>
          </cell>
          <cell r="B45" t="str">
            <v>Material &amp; Supplies</v>
          </cell>
          <cell r="C45">
            <v>1422984.2406823987</v>
          </cell>
          <cell r="D45">
            <v>31349694.812603019</v>
          </cell>
          <cell r="E45">
            <v>6381359.7166541256</v>
          </cell>
          <cell r="F45">
            <v>23837683.258490477</v>
          </cell>
          <cell r="G45">
            <v>20704701.182149883</v>
          </cell>
          <cell r="H45">
            <v>76108721.919313893</v>
          </cell>
          <cell r="I45">
            <v>11054792.260024125</v>
          </cell>
          <cell r="J45">
            <v>3132982.0763405925</v>
          </cell>
          <cell r="L45">
            <v>40</v>
          </cell>
          <cell r="M45" t="str">
            <v>Material &amp; Supplies</v>
          </cell>
          <cell r="N45">
            <v>1422984.2406841528</v>
          </cell>
          <cell r="O45">
            <v>31349694.812579129</v>
          </cell>
          <cell r="P45">
            <v>6381359.7166456878</v>
          </cell>
          <cell r="Q45">
            <v>23837683.258493494</v>
          </cell>
          <cell r="R45">
            <v>20704701.182152528</v>
          </cell>
          <cell r="S45">
            <v>76108721.919340476</v>
          </cell>
          <cell r="T45">
            <v>11054792.260025123</v>
          </cell>
          <cell r="U45">
            <v>3132982.076340965</v>
          </cell>
        </row>
        <row r="46">
          <cell r="A46">
            <v>41</v>
          </cell>
          <cell r="B46" t="str">
            <v>Working Capital</v>
          </cell>
          <cell r="C46">
            <v>4294579.2374047153</v>
          </cell>
          <cell r="D46">
            <v>47874674.220685929</v>
          </cell>
          <cell r="E46">
            <v>12445163.90265738</v>
          </cell>
          <cell r="F46">
            <v>18919612.31177371</v>
          </cell>
          <cell r="G46">
            <v>16441830.604929775</v>
          </cell>
          <cell r="H46">
            <v>66633439.256949611</v>
          </cell>
          <cell r="I46">
            <v>8662200.2236287463</v>
          </cell>
          <cell r="J46">
            <v>2477781.7068439336</v>
          </cell>
          <cell r="L46">
            <v>41</v>
          </cell>
          <cell r="M46" t="str">
            <v>Working Capital</v>
          </cell>
          <cell r="N46">
            <v>4294579.1596392496</v>
          </cell>
          <cell r="O46">
            <v>47874675.27990827</v>
          </cell>
          <cell r="P46">
            <v>12445164.2767238</v>
          </cell>
          <cell r="Q46">
            <v>18919612.177968025</v>
          </cell>
          <cell r="R46">
            <v>16441830.487643089</v>
          </cell>
          <cell r="S46">
            <v>66633438.079022579</v>
          </cell>
          <cell r="T46">
            <v>8662200.1792673357</v>
          </cell>
          <cell r="U46">
            <v>2477781.6903249379</v>
          </cell>
        </row>
        <row r="47">
          <cell r="A47">
            <v>42</v>
          </cell>
          <cell r="B47" t="str">
            <v>Weatherization</v>
          </cell>
          <cell r="C47">
            <v>408768.05909039249</v>
          </cell>
          <cell r="D47">
            <v>-659.5662392542107</v>
          </cell>
          <cell r="E47">
            <v>2100038.729370412</v>
          </cell>
          <cell r="F47">
            <v>416267.61062684224</v>
          </cell>
          <cell r="G47">
            <v>396339.43058786425</v>
          </cell>
          <cell r="H47">
            <v>6556322.3983415449</v>
          </cell>
          <cell r="I47">
            <v>5594051.5457947832</v>
          </cell>
          <cell r="J47">
            <v>19928.180038978011</v>
          </cell>
          <cell r="L47">
            <v>42</v>
          </cell>
          <cell r="M47" t="str">
            <v>Weatherization</v>
          </cell>
          <cell r="N47">
            <v>408768.05909013504</v>
          </cell>
          <cell r="O47">
            <v>-659.56623574720356</v>
          </cell>
          <cell r="P47">
            <v>2100038.7293716506</v>
          </cell>
          <cell r="Q47">
            <v>416267.61062639923</v>
          </cell>
          <cell r="R47">
            <v>396339.43058747589</v>
          </cell>
          <cell r="S47">
            <v>6556322.3983376445</v>
          </cell>
          <cell r="T47">
            <v>5594051.545794636</v>
          </cell>
          <cell r="U47">
            <v>19928.180038923318</v>
          </cell>
        </row>
        <row r="48">
          <cell r="A48">
            <v>43</v>
          </cell>
          <cell r="B48" t="str">
            <v xml:space="preserve">Misc Rate Base </v>
          </cell>
          <cell r="C48">
            <v>294257.54585847346</v>
          </cell>
          <cell r="D48">
            <v>4380157.0086926091</v>
          </cell>
          <cell r="E48">
            <v>474771.24544890749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L48">
            <v>43</v>
          </cell>
          <cell r="M48" t="str">
            <v xml:space="preserve">Misc Rate Base </v>
          </cell>
          <cell r="N48">
            <v>294257.54585847346</v>
          </cell>
          <cell r="O48">
            <v>4380157.0086926091</v>
          </cell>
          <cell r="P48">
            <v>474771.24544890749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</row>
        <row r="49">
          <cell r="A49">
            <v>44</v>
          </cell>
          <cell r="B49" t="str">
            <v xml:space="preserve">   Total Electric Plant:</v>
          </cell>
          <cell r="C49">
            <v>393843490.3896265</v>
          </cell>
          <cell r="D49">
            <v>4497074930.0102987</v>
          </cell>
          <cell r="E49">
            <v>1200689180.1129</v>
          </cell>
          <cell r="F49">
            <v>2326591022.6497698</v>
          </cell>
          <cell r="G49">
            <v>1999911509.6617074</v>
          </cell>
          <cell r="H49">
            <v>7454868160.9045801</v>
          </cell>
          <cell r="I49">
            <v>1018222815.312326</v>
          </cell>
          <cell r="J49">
            <v>326679512.9880625</v>
          </cell>
          <cell r="L49">
            <v>44</v>
          </cell>
          <cell r="M49" t="str">
            <v xml:space="preserve">   Total Electric Plant:</v>
          </cell>
          <cell r="N49">
            <v>393843490.36558419</v>
          </cell>
          <cell r="O49">
            <v>4497074930.3377714</v>
          </cell>
          <cell r="P49">
            <v>1200689180.2285483</v>
          </cell>
          <cell r="Q49">
            <v>2326591022.6084023</v>
          </cell>
          <cell r="R49">
            <v>1999911509.6254468</v>
          </cell>
          <cell r="S49">
            <v>7454868160.5404081</v>
          </cell>
          <cell r="T49">
            <v>1018222815.2986109</v>
          </cell>
          <cell r="U49">
            <v>326679512.98295552</v>
          </cell>
        </row>
        <row r="50">
          <cell r="A50">
            <v>45</v>
          </cell>
          <cell r="L50">
            <v>45</v>
          </cell>
        </row>
        <row r="51">
          <cell r="A51">
            <v>46</v>
          </cell>
          <cell r="B51" t="str">
            <v>Rate Base Deductions:</v>
          </cell>
          <cell r="L51">
            <v>46</v>
          </cell>
          <cell r="M51" t="str">
            <v>Rate Base Deductions:</v>
          </cell>
        </row>
        <row r="52">
          <cell r="A52">
            <v>47</v>
          </cell>
          <cell r="B52" t="str">
            <v>Accum Prov For Deprec</v>
          </cell>
          <cell r="C52">
            <v>-152826693.40285283</v>
          </cell>
          <cell r="D52">
            <v>-1691337276.8600812</v>
          </cell>
          <cell r="E52">
            <v>-455513070.3357898</v>
          </cell>
          <cell r="F52">
            <v>-879920227.28449357</v>
          </cell>
          <cell r="G52">
            <v>-756325611.01210451</v>
          </cell>
          <cell r="H52">
            <v>-2623054396.3166552</v>
          </cell>
          <cell r="I52">
            <v>-387558957.21141553</v>
          </cell>
          <cell r="J52">
            <v>-123594616.2723891</v>
          </cell>
          <cell r="L52">
            <v>47</v>
          </cell>
          <cell r="M52" t="str">
            <v>Accum Prov For Deprec</v>
          </cell>
          <cell r="N52">
            <v>-152826693.41288137</v>
          </cell>
          <cell r="O52">
            <v>-1691337276.7234855</v>
          </cell>
          <cell r="P52">
            <v>-455513070.28755075</v>
          </cell>
          <cell r="Q52">
            <v>-879920227.30174887</v>
          </cell>
          <cell r="R52">
            <v>-756325611.02722955</v>
          </cell>
          <cell r="S52">
            <v>-2623054396.4685593</v>
          </cell>
          <cell r="T52">
            <v>-387558957.21713632</v>
          </cell>
          <cell r="U52">
            <v>-123594616.27451937</v>
          </cell>
        </row>
        <row r="53">
          <cell r="A53">
            <v>48</v>
          </cell>
          <cell r="B53" t="str">
            <v>Accum Prov For Amort</v>
          </cell>
          <cell r="C53">
            <v>-10324749.558781337</v>
          </cell>
          <cell r="D53">
            <v>-126907044.23160407</v>
          </cell>
          <cell r="E53">
            <v>-32275734.382752582</v>
          </cell>
          <cell r="F53">
            <v>-51854664.250169158</v>
          </cell>
          <cell r="G53">
            <v>-45592413.291019194</v>
          </cell>
          <cell r="H53">
            <v>-161924813.91704053</v>
          </cell>
          <cell r="I53">
            <v>-21041538.180191319</v>
          </cell>
          <cell r="J53">
            <v>-6262250.9591499623</v>
          </cell>
          <cell r="L53">
            <v>48</v>
          </cell>
          <cell r="M53" t="str">
            <v>Accum Prov For Amort</v>
          </cell>
          <cell r="N53">
            <v>-10324749.58527774</v>
          </cell>
          <cell r="O53">
            <v>-126907043.87070373</v>
          </cell>
          <cell r="P53">
            <v>-32275734.255299926</v>
          </cell>
          <cell r="Q53">
            <v>-51854664.295759693</v>
          </cell>
          <cell r="R53">
            <v>-45592413.330981344</v>
          </cell>
          <cell r="S53">
            <v>-161924814.3183862</v>
          </cell>
          <cell r="T53">
            <v>-21041538.195306227</v>
          </cell>
          <cell r="U53">
            <v>-6262250.9647783469</v>
          </cell>
        </row>
        <row r="54">
          <cell r="A54">
            <v>49</v>
          </cell>
          <cell r="B54" t="str">
            <v>Accum Def Income Tax</v>
          </cell>
          <cell r="C54">
            <v>-34476087.710398182</v>
          </cell>
          <cell r="D54">
            <v>-371666371.24572831</v>
          </cell>
          <cell r="E54">
            <v>-88855751.974293724</v>
          </cell>
          <cell r="F54">
            <v>-155919475.5337016</v>
          </cell>
          <cell r="G54">
            <v>-130232952.77661256</v>
          </cell>
          <cell r="H54">
            <v>-565555973.71251786</v>
          </cell>
          <cell r="I54">
            <v>-80027600.830526143</v>
          </cell>
          <cell r="J54">
            <v>-25686522.757089026</v>
          </cell>
          <cell r="L54">
            <v>49</v>
          </cell>
          <cell r="M54" t="str">
            <v>Accum Def Income Tax</v>
          </cell>
          <cell r="N54">
            <v>-34476087.604964301</v>
          </cell>
          <cell r="O54">
            <v>-371666372.68181461</v>
          </cell>
          <cell r="P54">
            <v>-88855752.481450364</v>
          </cell>
          <cell r="Q54">
            <v>-155919475.35228878</v>
          </cell>
          <cell r="R54">
            <v>-130232952.61759609</v>
          </cell>
          <cell r="S54">
            <v>-565555972.11549258</v>
          </cell>
          <cell r="T54">
            <v>-80027600.770381257</v>
          </cell>
          <cell r="U54">
            <v>-25686522.734692682</v>
          </cell>
        </row>
        <row r="55">
          <cell r="A55">
            <v>50</v>
          </cell>
          <cell r="B55" t="str">
            <v>Unamortized ITC</v>
          </cell>
          <cell r="C55">
            <v>-485987.87262933265</v>
          </cell>
          <cell r="D55">
            <v>-7045038.4936113218</v>
          </cell>
          <cell r="E55">
            <v>-1439630.7646533309</v>
          </cell>
          <cell r="F55">
            <v>-1400533.0246153311</v>
          </cell>
          <cell r="G55">
            <v>-1349474.934647331</v>
          </cell>
          <cell r="H55">
            <v>-177010.35437666654</v>
          </cell>
          <cell r="I55">
            <v>-52729.176629999958</v>
          </cell>
          <cell r="J55">
            <v>-51058.089967999957</v>
          </cell>
          <cell r="L55">
            <v>50</v>
          </cell>
          <cell r="M55" t="str">
            <v>Unamortized ITC</v>
          </cell>
          <cell r="N55">
            <v>-485987.87262933265</v>
          </cell>
          <cell r="O55">
            <v>-7045038.4936113218</v>
          </cell>
          <cell r="P55">
            <v>-1439630.7646533309</v>
          </cell>
          <cell r="Q55">
            <v>-1400533.0246153311</v>
          </cell>
          <cell r="R55">
            <v>-1349474.934647331</v>
          </cell>
          <cell r="S55">
            <v>-177010.35437666654</v>
          </cell>
          <cell r="T55">
            <v>-52729.176629999958</v>
          </cell>
          <cell r="U55">
            <v>-51058.089967999957</v>
          </cell>
        </row>
        <row r="56">
          <cell r="A56">
            <v>51</v>
          </cell>
          <cell r="B56" t="str">
            <v>Customer Adv For Const</v>
          </cell>
          <cell r="C56">
            <v>72279.237831746432</v>
          </cell>
          <cell r="D56">
            <v>-77901.235620867694</v>
          </cell>
          <cell r="E56">
            <v>206261.66434642594</v>
          </cell>
          <cell r="F56">
            <v>-4383409.1810825616</v>
          </cell>
          <cell r="G56">
            <v>-3334655.9585801507</v>
          </cell>
          <cell r="H56">
            <v>-12435484.812841244</v>
          </cell>
          <cell r="I56">
            <v>-242622.92722368348</v>
          </cell>
          <cell r="J56">
            <v>-1048753.2225024106</v>
          </cell>
          <cell r="L56">
            <v>51</v>
          </cell>
          <cell r="M56" t="str">
            <v>Customer Adv For Const</v>
          </cell>
          <cell r="N56">
            <v>72279.237831746432</v>
          </cell>
          <cell r="O56">
            <v>-77901.235620867694</v>
          </cell>
          <cell r="P56">
            <v>206261.66434642594</v>
          </cell>
          <cell r="Q56">
            <v>-4383409.1810825616</v>
          </cell>
          <cell r="R56">
            <v>-3334655.9585801507</v>
          </cell>
          <cell r="S56">
            <v>-12435484.812841244</v>
          </cell>
          <cell r="T56">
            <v>-242622.92722368348</v>
          </cell>
          <cell r="U56">
            <v>-1048753.2225024106</v>
          </cell>
        </row>
        <row r="57">
          <cell r="A57">
            <v>52</v>
          </cell>
          <cell r="B57" t="str">
            <v>Customer Service Deposits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L57">
            <v>52</v>
          </cell>
          <cell r="M57" t="str">
            <v>Customer Service Deposits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</row>
        <row r="58">
          <cell r="A58">
            <v>53</v>
          </cell>
          <cell r="B58" t="str">
            <v>Misc Rate Base Deductions</v>
          </cell>
          <cell r="C58">
            <v>-1430169.9373617629</v>
          </cell>
          <cell r="D58">
            <v>-17743277.177475363</v>
          </cell>
          <cell r="E58">
            <v>-4709705.5525476784</v>
          </cell>
          <cell r="F58">
            <v>-8538060.2133495994</v>
          </cell>
          <cell r="G58">
            <v>-7377891.3918645233</v>
          </cell>
          <cell r="H58">
            <v>-25857754.228133671</v>
          </cell>
          <cell r="I58">
            <v>-3707991.0236406168</v>
          </cell>
          <cell r="J58">
            <v>-1160168.8214850761</v>
          </cell>
          <cell r="L58">
            <v>53</v>
          </cell>
          <cell r="M58" t="str">
            <v>Misc Rate Base Deductions</v>
          </cell>
          <cell r="N58">
            <v>-1430169.9403596641</v>
          </cell>
          <cell r="O58">
            <v>-17743277.136641763</v>
          </cell>
          <cell r="P58">
            <v>-4709705.5381272128</v>
          </cell>
          <cell r="Q58">
            <v>-8538060.2185078822</v>
          </cell>
          <cell r="R58">
            <v>-7377891.3963859901</v>
          </cell>
          <cell r="S58">
            <v>-25857754.273543406</v>
          </cell>
          <cell r="T58">
            <v>-3707991.0253507737</v>
          </cell>
          <cell r="U58">
            <v>-1160168.8221218926</v>
          </cell>
        </row>
        <row r="59">
          <cell r="A59">
            <v>54</v>
          </cell>
          <cell r="L59">
            <v>54</v>
          </cell>
        </row>
        <row r="60">
          <cell r="A60">
            <v>55</v>
          </cell>
          <cell r="B60" t="str">
            <v xml:space="preserve">     Total Rate Base Deductions</v>
          </cell>
          <cell r="C60">
            <v>-199471409.24419174</v>
          </cell>
          <cell r="D60">
            <v>-2214776909.2441216</v>
          </cell>
          <cell r="E60">
            <v>-582587631.34569073</v>
          </cell>
          <cell r="F60">
            <v>-1102016369.4874117</v>
          </cell>
          <cell r="G60">
            <v>-944212999.36482823</v>
          </cell>
          <cell r="H60">
            <v>-3389005433.3415651</v>
          </cell>
          <cell r="I60">
            <v>-492631439.34962738</v>
          </cell>
          <cell r="J60">
            <v>-157803370.12258357</v>
          </cell>
          <cell r="L60">
            <v>55</v>
          </cell>
          <cell r="M60" t="str">
            <v xml:space="preserve">     Total Rate Base Deductions</v>
          </cell>
          <cell r="N60">
            <v>-199471409.17828068</v>
          </cell>
          <cell r="O60">
            <v>-2214776910.1418781</v>
          </cell>
          <cell r="P60">
            <v>-582587631.6627351</v>
          </cell>
          <cell r="Q60">
            <v>-1102016369.3740032</v>
          </cell>
          <cell r="R60">
            <v>-944212999.26542044</v>
          </cell>
          <cell r="S60">
            <v>-3389005432.3431997</v>
          </cell>
          <cell r="T60">
            <v>-492631439.31202829</v>
          </cell>
          <cell r="U60">
            <v>-157803370.10858271</v>
          </cell>
        </row>
        <row r="61">
          <cell r="A61">
            <v>56</v>
          </cell>
          <cell r="L61">
            <v>56</v>
          </cell>
        </row>
        <row r="62">
          <cell r="A62">
            <v>57</v>
          </cell>
          <cell r="B62" t="str">
            <v xml:space="preserve">   Total Rate Base:</v>
          </cell>
          <cell r="C62">
            <v>194372081.14543477</v>
          </cell>
          <cell r="D62">
            <v>2282298020.7661772</v>
          </cell>
          <cell r="E62">
            <v>618101548.76720929</v>
          </cell>
          <cell r="F62">
            <v>1224574653.162358</v>
          </cell>
          <cell r="G62">
            <v>1055698510.2968792</v>
          </cell>
          <cell r="H62">
            <v>4065862727.563015</v>
          </cell>
          <cell r="I62">
            <v>525591375.96269858</v>
          </cell>
          <cell r="J62">
            <v>168876142.86547893</v>
          </cell>
          <cell r="L62">
            <v>57</v>
          </cell>
          <cell r="M62" t="str">
            <v xml:space="preserve">   Total Rate Base:</v>
          </cell>
          <cell r="N62">
            <v>194372081.18730351</v>
          </cell>
          <cell r="O62">
            <v>2282298020.1958933</v>
          </cell>
          <cell r="P62">
            <v>618101548.56581318</v>
          </cell>
          <cell r="Q62">
            <v>1224574653.2343991</v>
          </cell>
          <cell r="R62">
            <v>1055698510.3600264</v>
          </cell>
          <cell r="S62">
            <v>4065862728.1972084</v>
          </cell>
          <cell r="T62">
            <v>525591375.98658264</v>
          </cell>
          <cell r="U62">
            <v>168876142.87437281</v>
          </cell>
        </row>
        <row r="63">
          <cell r="A63">
            <v>58</v>
          </cell>
          <cell r="L63">
            <v>58</v>
          </cell>
        </row>
        <row r="64">
          <cell r="A64">
            <v>59</v>
          </cell>
          <cell r="B64" t="str">
            <v>Return on Rate Base</v>
          </cell>
          <cell r="L64">
            <v>59</v>
          </cell>
          <cell r="M64" t="str">
            <v>Return on Rate Base</v>
          </cell>
        </row>
        <row r="65">
          <cell r="A65">
            <v>60</v>
          </cell>
          <cell r="B65" t="str">
            <v>Return on Equity</v>
          </cell>
          <cell r="L65">
            <v>60</v>
          </cell>
          <cell r="M65" t="str">
            <v>Return on Equity</v>
          </cell>
        </row>
        <row r="66">
          <cell r="A66">
            <v>61</v>
          </cell>
          <cell r="L66">
            <v>61</v>
          </cell>
        </row>
        <row r="67">
          <cell r="A67">
            <v>62</v>
          </cell>
          <cell r="B67" t="str">
            <v>TAX CALCULATION:</v>
          </cell>
          <cell r="L67">
            <v>62</v>
          </cell>
          <cell r="M67" t="str">
            <v>TAX CALCULATION:</v>
          </cell>
        </row>
        <row r="68">
          <cell r="A68">
            <v>63</v>
          </cell>
          <cell r="B68" t="str">
            <v>Operating Revenue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>
            <v>63</v>
          </cell>
          <cell r="M68" t="str">
            <v>Operating Revenue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</row>
        <row r="69">
          <cell r="A69">
            <v>64</v>
          </cell>
          <cell r="B69" t="str">
            <v>Other Deductions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L69">
            <v>64</v>
          </cell>
          <cell r="M69" t="str">
            <v>Other Deductions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</row>
        <row r="70">
          <cell r="A70">
            <v>65</v>
          </cell>
          <cell r="B70" t="str">
            <v>Interest (AFUDC)</v>
          </cell>
          <cell r="C70">
            <v>-1010225.8338528962</v>
          </cell>
          <cell r="D70">
            <v>-11776814.227473551</v>
          </cell>
          <cell r="E70">
            <v>-3140568.8482446959</v>
          </cell>
          <cell r="F70">
            <v>0</v>
          </cell>
          <cell r="G70">
            <v>-5173271.3538428014</v>
          </cell>
          <cell r="H70">
            <v>-20253940.402032237</v>
          </cell>
          <cell r="I70">
            <v>-2611812.7273674929</v>
          </cell>
          <cell r="J70">
            <v>-853597.66627608298</v>
          </cell>
          <cell r="L70">
            <v>65</v>
          </cell>
          <cell r="M70" t="str">
            <v>Interest (AFUDC)</v>
          </cell>
          <cell r="N70">
            <v>-1010225.6662520111</v>
          </cell>
          <cell r="O70">
            <v>-11776816.51031982</v>
          </cell>
          <cell r="P70">
            <v>-3140569.6544362712</v>
          </cell>
          <cell r="Q70">
            <v>0</v>
          </cell>
          <cell r="R70">
            <v>-5173271.1010654038</v>
          </cell>
          <cell r="S70">
            <v>-20253937.863352448</v>
          </cell>
          <cell r="T70">
            <v>-2611812.631759353</v>
          </cell>
          <cell r="U70">
            <v>-853597.63067418325</v>
          </cell>
        </row>
        <row r="71">
          <cell r="A71">
            <v>66</v>
          </cell>
          <cell r="B71" t="str">
            <v>Interest</v>
          </cell>
          <cell r="C71">
            <v>6643947.660578521</v>
          </cell>
          <cell r="D71">
            <v>77452520.727245912</v>
          </cell>
          <cell r="E71">
            <v>20654564.903177373</v>
          </cell>
          <cell r="F71">
            <v>39636882.155463427</v>
          </cell>
          <cell r="G71">
            <v>34023030.254348725</v>
          </cell>
          <cell r="H71">
            <v>133203997.99949452</v>
          </cell>
          <cell r="I71">
            <v>17177096.920676526</v>
          </cell>
          <cell r="J71">
            <v>5613851.9011147013</v>
          </cell>
          <cell r="L71">
            <v>66</v>
          </cell>
          <cell r="M71" t="str">
            <v>Interest</v>
          </cell>
          <cell r="N71">
            <v>6643946.5583185395</v>
          </cell>
          <cell r="O71">
            <v>77452535.74083063</v>
          </cell>
          <cell r="P71">
            <v>20654570.205253847</v>
          </cell>
          <cell r="Q71">
            <v>39636880.258880608</v>
          </cell>
          <cell r="R71">
            <v>34023028.59190876</v>
          </cell>
          <cell r="S71">
            <v>133203981.30337067</v>
          </cell>
          <cell r="T71">
            <v>17177096.291890908</v>
          </cell>
          <cell r="U71">
            <v>5613851.6669718483</v>
          </cell>
        </row>
        <row r="72">
          <cell r="A72">
            <v>67</v>
          </cell>
          <cell r="B72" t="str">
            <v>Schedule "M" Additions</v>
          </cell>
          <cell r="C72">
            <v>22947151.732648492</v>
          </cell>
          <cell r="D72">
            <v>246882958.28201783</v>
          </cell>
          <cell r="E72">
            <v>64341037.979238182</v>
          </cell>
          <cell r="F72">
            <v>105406342.36138505</v>
          </cell>
          <cell r="G72">
            <v>89953732.030348033</v>
          </cell>
          <cell r="H72">
            <v>340376814.80604202</v>
          </cell>
          <cell r="I72">
            <v>44987118.898922272</v>
          </cell>
          <cell r="J72">
            <v>15452610.331037022</v>
          </cell>
          <cell r="L72">
            <v>67</v>
          </cell>
          <cell r="M72" t="str">
            <v>Schedule "M" Additions</v>
          </cell>
          <cell r="N72">
            <v>22947148.722242586</v>
          </cell>
          <cell r="O72">
            <v>246882999.28594142</v>
          </cell>
          <cell r="P72">
            <v>64341052.459853157</v>
          </cell>
          <cell r="Q72">
            <v>105406337.18158698</v>
          </cell>
          <cell r="R72">
            <v>89953727.490022525</v>
          </cell>
          <cell r="S72">
            <v>340376769.20689952</v>
          </cell>
          <cell r="T72">
            <v>44987117.181632355</v>
          </cell>
          <cell r="U72">
            <v>15452609.691564448</v>
          </cell>
        </row>
        <row r="73">
          <cell r="A73">
            <v>68</v>
          </cell>
          <cell r="B73" t="str">
            <v>Schedule "M" Deductions</v>
          </cell>
          <cell r="C73">
            <v>32497217.563189611</v>
          </cell>
          <cell r="D73">
            <v>386320528.50711328</v>
          </cell>
          <cell r="E73">
            <v>107216314.83077878</v>
          </cell>
          <cell r="F73">
            <v>173942963.93593055</v>
          </cell>
          <cell r="G73">
            <v>153502364.44762158</v>
          </cell>
          <cell r="H73">
            <v>487498462.00005543</v>
          </cell>
          <cell r="I73">
            <v>64922901.976440474</v>
          </cell>
          <cell r="J73">
            <v>20440599.488308955</v>
          </cell>
          <cell r="L73">
            <v>68</v>
          </cell>
          <cell r="M73" t="str">
            <v>Schedule "M" Deductions</v>
          </cell>
          <cell r="N73">
            <v>32497216.89390694</v>
          </cell>
          <cell r="O73">
            <v>386320537.62323135</v>
          </cell>
          <cell r="P73">
            <v>107216318.05015349</v>
          </cell>
          <cell r="Q73">
            <v>173942962.78434196</v>
          </cell>
          <cell r="R73">
            <v>153502363.4382025</v>
          </cell>
          <cell r="S73">
            <v>487498451.86231428</v>
          </cell>
          <cell r="T73">
            <v>64922901.594647318</v>
          </cell>
          <cell r="U73">
            <v>20440599.34613945</v>
          </cell>
        </row>
        <row r="74">
          <cell r="A74">
            <v>69</v>
          </cell>
          <cell r="B74" t="str">
            <v>Income Before Tax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L74">
            <v>69</v>
          </cell>
          <cell r="M74" t="str">
            <v>Income Before Tax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</row>
        <row r="75">
          <cell r="A75">
            <v>70</v>
          </cell>
          <cell r="L75">
            <v>70</v>
          </cell>
        </row>
        <row r="76">
          <cell r="A76">
            <v>71</v>
          </cell>
          <cell r="B76" t="str">
            <v>State Income Taxes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L76">
            <v>71</v>
          </cell>
          <cell r="M76" t="str">
            <v>State Income Taxes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</row>
        <row r="77">
          <cell r="A77">
            <v>72</v>
          </cell>
          <cell r="B77" t="str">
            <v>Taxable Income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L77">
            <v>72</v>
          </cell>
          <cell r="M77" t="str">
            <v>Taxable Income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</row>
        <row r="78">
          <cell r="A78">
            <v>73</v>
          </cell>
          <cell r="L78">
            <v>73</v>
          </cell>
        </row>
        <row r="79">
          <cell r="A79">
            <v>74</v>
          </cell>
          <cell r="B79" t="str">
            <v>Federal Income Taxes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L79">
            <v>74</v>
          </cell>
          <cell r="M79" t="str">
            <v>Federal Income Taxes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</row>
        <row r="82">
          <cell r="U82" t="str">
            <v/>
          </cell>
        </row>
        <row r="83">
          <cell r="M83" t="str">
            <v>Unadjusted Results Input</v>
          </cell>
        </row>
        <row r="84">
          <cell r="M84" t="str">
            <v>Modified Accord</v>
          </cell>
        </row>
        <row r="85">
          <cell r="M85" t="str">
            <v>Year End Balance</v>
          </cell>
        </row>
        <row r="87">
          <cell r="N87" t="str">
            <v>CALIFORNIA</v>
          </cell>
          <cell r="O87" t="str">
            <v>OREGON</v>
          </cell>
          <cell r="P87" t="str">
            <v>WASHINGTON</v>
          </cell>
          <cell r="Q87" t="str">
            <v>WY-ALL</v>
          </cell>
          <cell r="R87" t="str">
            <v>WY-PPL</v>
          </cell>
          <cell r="S87" t="str">
            <v>UTAH</v>
          </cell>
          <cell r="T87" t="str">
            <v>IDAHO</v>
          </cell>
          <cell r="U87" t="str">
            <v>WY-UPL</v>
          </cell>
        </row>
        <row r="88">
          <cell r="L88">
            <v>1</v>
          </cell>
          <cell r="M88" t="str">
            <v xml:space="preserve">   Operating Revenues:</v>
          </cell>
        </row>
        <row r="89">
          <cell r="L89">
            <v>2</v>
          </cell>
          <cell r="M89" t="str">
            <v>General Business Revenues</v>
          </cell>
          <cell r="N89">
            <v>83183125.009999812</v>
          </cell>
          <cell r="O89">
            <v>993373656.84000003</v>
          </cell>
          <cell r="P89">
            <v>246437321.489999</v>
          </cell>
          <cell r="Q89">
            <v>445083073.21999991</v>
          </cell>
          <cell r="R89">
            <v>385095501.87999988</v>
          </cell>
          <cell r="S89">
            <v>1412248642.5399981</v>
          </cell>
          <cell r="T89">
            <v>193553940.7899999</v>
          </cell>
          <cell r="U89">
            <v>59987571.340000004</v>
          </cell>
        </row>
        <row r="90">
          <cell r="L90">
            <v>3</v>
          </cell>
          <cell r="M90" t="str">
            <v>Interdepartmental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</row>
        <row r="91">
          <cell r="L91">
            <v>4</v>
          </cell>
          <cell r="M91" t="str">
            <v>Special Sales</v>
          </cell>
          <cell r="N91">
            <v>10384933.169734715</v>
          </cell>
          <cell r="O91">
            <v>160233763.70778292</v>
          </cell>
          <cell r="P91">
            <v>44979709.331817433</v>
          </cell>
          <cell r="Q91">
            <v>84083829.765487134</v>
          </cell>
          <cell r="R91">
            <v>72264806.969171271</v>
          </cell>
          <cell r="S91">
            <v>240454977.79424739</v>
          </cell>
          <cell r="T91">
            <v>35013573.905771606</v>
          </cell>
          <cell r="U91">
            <v>11819022.796315864</v>
          </cell>
        </row>
        <row r="92">
          <cell r="L92">
            <v>5</v>
          </cell>
          <cell r="M92" t="str">
            <v>Other Operating Revenues</v>
          </cell>
          <cell r="N92">
            <v>2988016.6140542636</v>
          </cell>
          <cell r="O92">
            <v>41993157.580928877</v>
          </cell>
          <cell r="P92">
            <v>11074711.922040647</v>
          </cell>
          <cell r="Q92">
            <v>18978369.46775452</v>
          </cell>
          <cell r="R92">
            <v>16215863.242192483</v>
          </cell>
          <cell r="S92">
            <v>59874169.878358766</v>
          </cell>
          <cell r="T92">
            <v>8015862.2018711399</v>
          </cell>
          <cell r="U92">
            <v>2762506.2255620379</v>
          </cell>
        </row>
        <row r="93">
          <cell r="L93">
            <v>6</v>
          </cell>
          <cell r="M93" t="str">
            <v xml:space="preserve">   Total Operating Revenues</v>
          </cell>
          <cell r="N93">
            <v>96556074.793788791</v>
          </cell>
          <cell r="O93">
            <v>1195600578.1287117</v>
          </cell>
          <cell r="P93">
            <v>302491742.74385709</v>
          </cell>
          <cell r="Q93">
            <v>548145272.45324159</v>
          </cell>
          <cell r="R93">
            <v>473576172.09136367</v>
          </cell>
          <cell r="S93">
            <v>1712577790.2126043</v>
          </cell>
          <cell r="T93">
            <v>236583376.89764264</v>
          </cell>
          <cell r="U93">
            <v>74569100.361877903</v>
          </cell>
        </row>
        <row r="94">
          <cell r="L94">
            <v>7</v>
          </cell>
        </row>
        <row r="95">
          <cell r="L95">
            <v>8</v>
          </cell>
          <cell r="M95" t="str">
            <v xml:space="preserve">   Operating Expenses:</v>
          </cell>
        </row>
        <row r="96">
          <cell r="L96">
            <v>9</v>
          </cell>
          <cell r="M96" t="str">
            <v>Steam Production</v>
          </cell>
          <cell r="N96">
            <v>6769208.6266581584</v>
          </cell>
          <cell r="O96">
            <v>103346376.49525154</v>
          </cell>
          <cell r="P96">
            <v>29509827.428791579</v>
          </cell>
          <cell r="Q96">
            <v>60415790.341877945</v>
          </cell>
          <cell r="R96">
            <v>50041652.183942169</v>
          </cell>
          <cell r="S96">
            <v>195323102.07861701</v>
          </cell>
          <cell r="T96">
            <v>29674995.171134055</v>
          </cell>
          <cell r="U96">
            <v>10374138.157935776</v>
          </cell>
        </row>
        <row r="97">
          <cell r="L97">
            <v>10</v>
          </cell>
          <cell r="M97" t="str">
            <v>Nuclear Production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</row>
        <row r="98">
          <cell r="L98">
            <v>11</v>
          </cell>
          <cell r="M98" t="str">
            <v>Hydro Production</v>
          </cell>
          <cell r="N98">
            <v>957213.09645254002</v>
          </cell>
          <cell r="O98">
            <v>14680487.2614381</v>
          </cell>
          <cell r="P98">
            <v>4145926.2321034302</v>
          </cell>
          <cell r="Q98">
            <v>6979619.6575433761</v>
          </cell>
          <cell r="R98">
            <v>6657825.5878938362</v>
          </cell>
          <cell r="S98">
            <v>6546817.5504340352</v>
          </cell>
          <cell r="T98">
            <v>953307.27711476351</v>
          </cell>
          <cell r="U98">
            <v>321794.06964954012</v>
          </cell>
        </row>
        <row r="99">
          <cell r="L99">
            <v>12</v>
          </cell>
          <cell r="M99" t="str">
            <v>Other Power Supply</v>
          </cell>
          <cell r="N99">
            <v>18520947.396995224</v>
          </cell>
          <cell r="O99">
            <v>283340264.53644967</v>
          </cell>
          <cell r="P99">
            <v>82500074.171580359</v>
          </cell>
          <cell r="Q99">
            <v>154760051.65963107</v>
          </cell>
          <cell r="R99">
            <v>132943382.97072144</v>
          </cell>
          <cell r="S99">
            <v>429453621.72400331</v>
          </cell>
          <cell r="T99">
            <v>63630028.128937498</v>
          </cell>
          <cell r="U99">
            <v>21816668.688909635</v>
          </cell>
        </row>
        <row r="100">
          <cell r="L100">
            <v>13</v>
          </cell>
          <cell r="M100" t="str">
            <v>Transmission</v>
          </cell>
          <cell r="N100">
            <v>2695433.4824386421</v>
          </cell>
          <cell r="O100">
            <v>41070510.658809491</v>
          </cell>
          <cell r="P100">
            <v>11783338.635968046</v>
          </cell>
          <cell r="Q100">
            <v>23804917.540318865</v>
          </cell>
          <cell r="R100">
            <v>20435155.230287153</v>
          </cell>
          <cell r="S100">
            <v>62662621.776134141</v>
          </cell>
          <cell r="T100">
            <v>9586487.8786566649</v>
          </cell>
          <cell r="U100">
            <v>3369762.3100317121</v>
          </cell>
        </row>
        <row r="101">
          <cell r="L101">
            <v>14</v>
          </cell>
          <cell r="M101" t="str">
            <v>Distribution</v>
          </cell>
          <cell r="N101">
            <v>12127013.504121542</v>
          </cell>
          <cell r="O101">
            <v>71285822.738781095</v>
          </cell>
          <cell r="P101">
            <v>13923214.831215207</v>
          </cell>
          <cell r="Q101">
            <v>19696997.249053542</v>
          </cell>
          <cell r="R101">
            <v>17104073.881848413</v>
          </cell>
          <cell r="S101">
            <v>91375883.949406728</v>
          </cell>
          <cell r="T101">
            <v>10311238.607421678</v>
          </cell>
          <cell r="U101">
            <v>2592923.3672051281</v>
          </cell>
        </row>
        <row r="102">
          <cell r="L102">
            <v>15</v>
          </cell>
          <cell r="M102" t="str">
            <v>Customer Accounting</v>
          </cell>
          <cell r="N102">
            <v>2332027.9998118654</v>
          </cell>
          <cell r="O102">
            <v>32515929.91458204</v>
          </cell>
          <cell r="P102">
            <v>7667033.219568898</v>
          </cell>
          <cell r="Q102">
            <v>7622445.2691864362</v>
          </cell>
          <cell r="R102">
            <v>6809721.5917297499</v>
          </cell>
          <cell r="S102">
            <v>38772856.521554686</v>
          </cell>
          <cell r="T102">
            <v>4294075.7952959491</v>
          </cell>
          <cell r="U102">
            <v>812723.67745668651</v>
          </cell>
        </row>
        <row r="103">
          <cell r="L103">
            <v>16</v>
          </cell>
          <cell r="M103" t="str">
            <v>Customer Service &amp; Info</v>
          </cell>
          <cell r="N103">
            <v>444397.9727179184</v>
          </cell>
          <cell r="O103">
            <v>3815172.1110386685</v>
          </cell>
          <cell r="P103">
            <v>2721935.7823128244</v>
          </cell>
          <cell r="Q103">
            <v>1367447.8864710606</v>
          </cell>
          <cell r="R103">
            <v>1298493.6568853322</v>
          </cell>
          <cell r="S103">
            <v>21895096.676711783</v>
          </cell>
          <cell r="T103">
            <v>2970759.4407476452</v>
          </cell>
          <cell r="U103">
            <v>68954.229585728492</v>
          </cell>
        </row>
        <row r="104">
          <cell r="L104">
            <v>17</v>
          </cell>
          <cell r="M104" t="str">
            <v>Sales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</row>
        <row r="105">
          <cell r="L105">
            <v>18</v>
          </cell>
          <cell r="M105" t="str">
            <v>Administrative &amp; General</v>
          </cell>
          <cell r="N105">
            <v>3907427.4504125775</v>
          </cell>
          <cell r="O105">
            <v>55224368.88251505</v>
          </cell>
          <cell r="P105">
            <v>13025241.22933929</v>
          </cell>
          <cell r="Q105">
            <v>22393603.242087126</v>
          </cell>
          <cell r="R105">
            <v>19573749.626280259</v>
          </cell>
          <cell r="S105">
            <v>67172404.30241783</v>
          </cell>
          <cell r="T105">
            <v>9140112.939492682</v>
          </cell>
          <cell r="U105">
            <v>2819853.6158068674</v>
          </cell>
        </row>
        <row r="106">
          <cell r="L106">
            <v>19</v>
          </cell>
        </row>
        <row r="107">
          <cell r="L107">
            <v>20</v>
          </cell>
          <cell r="M107" t="str">
            <v xml:space="preserve">   Total O&amp;M Expenses</v>
          </cell>
          <cell r="N107">
            <v>47753669.529608466</v>
          </cell>
          <cell r="O107">
            <v>605278932.59886575</v>
          </cell>
          <cell r="P107">
            <v>165276591.53087965</v>
          </cell>
          <cell r="Q107">
            <v>297040872.84616941</v>
          </cell>
          <cell r="R107">
            <v>254864054.72958836</v>
          </cell>
          <cell r="S107">
            <v>913202404.57927954</v>
          </cell>
          <cell r="T107">
            <v>130561005.23880096</v>
          </cell>
          <cell r="U107">
            <v>42176818.116581075</v>
          </cell>
        </row>
        <row r="108">
          <cell r="L108">
            <v>21</v>
          </cell>
        </row>
        <row r="109">
          <cell r="L109">
            <v>22</v>
          </cell>
          <cell r="M109" t="str">
            <v>Depreciation</v>
          </cell>
          <cell r="N109">
            <v>11895413.385738336</v>
          </cell>
          <cell r="O109">
            <v>124425072.02720067</v>
          </cell>
          <cell r="P109">
            <v>33608398.56604559</v>
          </cell>
          <cell r="Q109">
            <v>54759552.228134394</v>
          </cell>
          <cell r="R109">
            <v>46932326.716299281</v>
          </cell>
          <cell r="S109">
            <v>163027672.58508852</v>
          </cell>
          <cell r="T109">
            <v>22841944.968738243</v>
          </cell>
          <cell r="U109">
            <v>7827225.511835115</v>
          </cell>
        </row>
        <row r="110">
          <cell r="L110">
            <v>23</v>
          </cell>
          <cell r="M110" t="str">
            <v xml:space="preserve">Amortization </v>
          </cell>
          <cell r="N110">
            <v>1235439.7528678398</v>
          </cell>
          <cell r="O110">
            <v>16302526.010884471</v>
          </cell>
          <cell r="P110">
            <v>3939101.6924889921</v>
          </cell>
          <cell r="Q110">
            <v>7310685.9466454675</v>
          </cell>
          <cell r="R110">
            <v>6381477.7397001265</v>
          </cell>
          <cell r="S110">
            <v>21097088.194500536</v>
          </cell>
          <cell r="T110">
            <v>2870617.944708759</v>
          </cell>
          <cell r="U110">
            <v>929208.20694534073</v>
          </cell>
        </row>
        <row r="111">
          <cell r="L111">
            <v>24</v>
          </cell>
          <cell r="M111" t="str">
            <v>Taxes Other Than Income</v>
          </cell>
          <cell r="N111">
            <v>2925301.6600781446</v>
          </cell>
          <cell r="O111">
            <v>43720385.044919506</v>
          </cell>
          <cell r="P111">
            <v>14824567.525832109</v>
          </cell>
          <cell r="Q111">
            <v>10914958.967417149</v>
          </cell>
          <cell r="R111">
            <v>9562714.0876962561</v>
          </cell>
          <cell r="S111">
            <v>29505497.366039582</v>
          </cell>
          <cell r="T111">
            <v>4059537.4674049593</v>
          </cell>
          <cell r="U111">
            <v>1352244.8797208923</v>
          </cell>
        </row>
        <row r="112">
          <cell r="L112">
            <v>25</v>
          </cell>
          <cell r="M112" t="str">
            <v>Income Taxes - Federal</v>
          </cell>
          <cell r="N112">
            <v>9250276.8362342324</v>
          </cell>
          <cell r="O112">
            <v>101292935.68248914</v>
          </cell>
          <cell r="P112">
            <v>1802568.1543045172</v>
          </cell>
          <cell r="Q112">
            <v>67838295.135842294</v>
          </cell>
          <cell r="R112">
            <v>48553565.400620922</v>
          </cell>
          <cell r="S112">
            <v>161701770.85074285</v>
          </cell>
          <cell r="T112">
            <v>190060398.8763189</v>
          </cell>
          <cell r="U112">
            <v>19284729.735221371</v>
          </cell>
        </row>
        <row r="113">
          <cell r="L113">
            <v>26</v>
          </cell>
          <cell r="M113" t="str">
            <v>Income Taxes - State</v>
          </cell>
          <cell r="N113">
            <v>1436742.5174018354</v>
          </cell>
          <cell r="O113">
            <v>15730625.419231487</v>
          </cell>
          <cell r="P113">
            <v>283476.16809933656</v>
          </cell>
          <cell r="Q113">
            <v>10535204.029209018</v>
          </cell>
          <cell r="R113">
            <v>7540667.1337487474</v>
          </cell>
          <cell r="S113">
            <v>25088566.368405588</v>
          </cell>
          <cell r="T113">
            <v>29518254.295964748</v>
          </cell>
          <cell r="U113">
            <v>2994536.8954602703</v>
          </cell>
        </row>
        <row r="114">
          <cell r="L114">
            <v>27</v>
          </cell>
          <cell r="M114" t="str">
            <v>Income Taxes - Def Net</v>
          </cell>
          <cell r="N114">
            <v>-876161.23317237303</v>
          </cell>
          <cell r="O114">
            <v>91399905.291789487</v>
          </cell>
          <cell r="P114">
            <v>30534835.31192496</v>
          </cell>
          <cell r="Q114">
            <v>56494676.43094606</v>
          </cell>
          <cell r="R114">
            <v>63646289.405324183</v>
          </cell>
          <cell r="S114">
            <v>82210275.789523512</v>
          </cell>
          <cell r="T114">
            <v>8151764.4144744426</v>
          </cell>
          <cell r="U114">
            <v>-7151612.9743781239</v>
          </cell>
        </row>
        <row r="115">
          <cell r="L115">
            <v>28</v>
          </cell>
          <cell r="M115" t="str">
            <v>Investment Tax Credit Adj.</v>
          </cell>
          <cell r="N115">
            <v>0</v>
          </cell>
          <cell r="O115">
            <v>0</v>
          </cell>
          <cell r="P115">
            <v>0</v>
          </cell>
          <cell r="Q115">
            <v>-159091.2202468568</v>
          </cell>
          <cell r="R115">
            <v>0</v>
          </cell>
          <cell r="S115">
            <v>-3236669.942259694</v>
          </cell>
          <cell r="T115">
            <v>-471303.95582357759</v>
          </cell>
          <cell r="U115">
            <v>-159091.2202468568</v>
          </cell>
        </row>
        <row r="116">
          <cell r="L116">
            <v>29</v>
          </cell>
          <cell r="M116" t="str">
            <v>Misc Revenue &amp; Expense</v>
          </cell>
          <cell r="N116">
            <v>-98125.795669174113</v>
          </cell>
          <cell r="O116">
            <v>-1697705.3571810017</v>
          </cell>
          <cell r="P116">
            <v>-656372.57084070041</v>
          </cell>
          <cell r="Q116">
            <v>-1096784.6938362089</v>
          </cell>
          <cell r="R116">
            <v>-940939.08277364704</v>
          </cell>
          <cell r="S116">
            <v>-2737017.7019309746</v>
          </cell>
          <cell r="T116">
            <v>-433069.28734627937</v>
          </cell>
          <cell r="U116">
            <v>-155845.61106256192</v>
          </cell>
        </row>
        <row r="117">
          <cell r="L117">
            <v>30</v>
          </cell>
        </row>
        <row r="118">
          <cell r="L118">
            <v>31</v>
          </cell>
          <cell r="M118" t="str">
            <v xml:space="preserve">   Total Operating Expenses:</v>
          </cell>
          <cell r="N118">
            <v>73522556.653087303</v>
          </cell>
          <cell r="O118">
            <v>996452676.71819973</v>
          </cell>
          <cell r="P118">
            <v>249613166.37873447</v>
          </cell>
          <cell r="Q118">
            <v>503638369.67028081</v>
          </cell>
          <cell r="R118">
            <v>436540156.13020426</v>
          </cell>
          <cell r="S118">
            <v>1389859588.0893893</v>
          </cell>
          <cell r="T118">
            <v>387159149.96324104</v>
          </cell>
          <cell r="U118">
            <v>67098213.540076531</v>
          </cell>
        </row>
        <row r="119">
          <cell r="L119">
            <v>32</v>
          </cell>
        </row>
        <row r="120">
          <cell r="L120">
            <v>33</v>
          </cell>
          <cell r="M120" t="str">
            <v xml:space="preserve">   Operating Rev For Return:</v>
          </cell>
          <cell r="N120">
            <v>23033518.140701488</v>
          </cell>
          <cell r="O120">
            <v>199147901.41051197</v>
          </cell>
          <cell r="P120">
            <v>52878576.365122616</v>
          </cell>
          <cell r="Q120">
            <v>44506902.78296078</v>
          </cell>
          <cell r="R120">
            <v>37036015.961159408</v>
          </cell>
          <cell r="S120">
            <v>322718202.12321496</v>
          </cell>
          <cell r="T120">
            <v>-150575773.0655984</v>
          </cell>
          <cell r="U120">
            <v>7470886.8218013719</v>
          </cell>
        </row>
        <row r="121">
          <cell r="L121">
            <v>34</v>
          </cell>
        </row>
        <row r="122">
          <cell r="L122">
            <v>35</v>
          </cell>
        </row>
        <row r="123">
          <cell r="L123">
            <v>36</v>
          </cell>
          <cell r="M123" t="str">
            <v xml:space="preserve">   Rate Base:</v>
          </cell>
        </row>
        <row r="124">
          <cell r="L124">
            <v>37</v>
          </cell>
          <cell r="M124" t="str">
            <v>Electric Plant In Service</v>
          </cell>
          <cell r="N124">
            <v>401581255.98865986</v>
          </cell>
          <cell r="O124">
            <v>4618302168.3146343</v>
          </cell>
          <cell r="P124">
            <v>1225289687.2345366</v>
          </cell>
          <cell r="Q124">
            <v>2053842622.5817668</v>
          </cell>
          <cell r="R124">
            <v>1764192748.9209111</v>
          </cell>
          <cell r="S124">
            <v>6317648384.7700195</v>
          </cell>
          <cell r="T124">
            <v>870323354.12187529</v>
          </cell>
          <cell r="U124">
            <v>289649873.66085577</v>
          </cell>
        </row>
        <row r="125">
          <cell r="L125">
            <v>38</v>
          </cell>
          <cell r="M125" t="str">
            <v>Plant Held for Future Use</v>
          </cell>
          <cell r="N125">
            <v>20547.331798199626</v>
          </cell>
          <cell r="O125">
            <v>302901.68470859702</v>
          </cell>
          <cell r="P125">
            <v>87266.504170015818</v>
          </cell>
          <cell r="Q125">
            <v>176255.70974186464</v>
          </cell>
          <cell r="R125">
            <v>150575.5969006079</v>
          </cell>
          <cell r="S125">
            <v>3195400.8132239608</v>
          </cell>
          <cell r="T125">
            <v>71368.919350704382</v>
          </cell>
          <cell r="U125">
            <v>25680.112841256763</v>
          </cell>
        </row>
        <row r="126">
          <cell r="L126">
            <v>39</v>
          </cell>
          <cell r="M126" t="str">
            <v>Misc Deferred Debits</v>
          </cell>
          <cell r="N126">
            <v>3615729.5778764524</v>
          </cell>
          <cell r="O126">
            <v>33760284.935231231</v>
          </cell>
          <cell r="P126">
            <v>7951987.0589400027</v>
          </cell>
          <cell r="Q126">
            <v>10265127.583698526</v>
          </cell>
          <cell r="R126">
            <v>8820100.9964857176</v>
          </cell>
          <cell r="S126">
            <v>34093966.075673029</v>
          </cell>
          <cell r="T126">
            <v>3960294.3864742434</v>
          </cell>
          <cell r="U126">
            <v>1445026.587212808</v>
          </cell>
        </row>
        <row r="127">
          <cell r="L127">
            <v>40</v>
          </cell>
          <cell r="M127" t="str">
            <v>Elec Plant Acq Adj</v>
          </cell>
          <cell r="N127">
            <v>1343492.4739906483</v>
          </cell>
          <cell r="O127">
            <v>20604737.04690434</v>
          </cell>
          <cell r="P127">
            <v>5818997.5786938407</v>
          </cell>
          <cell r="Q127">
            <v>10873583.282813422</v>
          </cell>
          <cell r="R127">
            <v>9344563.5079870913</v>
          </cell>
          <cell r="S127">
            <v>31107513.906939492</v>
          </cell>
          <cell r="T127">
            <v>4529684.7135243677</v>
          </cell>
          <cell r="U127">
            <v>1529019.7748263313</v>
          </cell>
        </row>
        <row r="128">
          <cell r="L128">
            <v>41</v>
          </cell>
          <cell r="M128" t="str">
            <v>Nuclear Fuel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</row>
        <row r="129">
          <cell r="L129">
            <v>42</v>
          </cell>
          <cell r="M129" t="str">
            <v>Prepayments</v>
          </cell>
          <cell r="N129">
            <v>844035.96648442757</v>
          </cell>
          <cell r="O129">
            <v>11683491.676999206</v>
          </cell>
          <cell r="P129">
            <v>2605582.9621024551</v>
          </cell>
          <cell r="Q129">
            <v>4361031.1832581842</v>
          </cell>
          <cell r="R129">
            <v>3746410.483978942</v>
          </cell>
          <cell r="S129">
            <v>17016377.536400147</v>
          </cell>
          <cell r="T129">
            <v>2025251.8817885662</v>
          </cell>
          <cell r="U129">
            <v>614620.69927924196</v>
          </cell>
        </row>
        <row r="130">
          <cell r="L130">
            <v>43</v>
          </cell>
          <cell r="M130" t="str">
            <v>Fuel Stock</v>
          </cell>
          <cell r="N130">
            <v>1398781.3471350542</v>
          </cell>
          <cell r="O130">
            <v>21242559.346699387</v>
          </cell>
          <cell r="P130">
            <v>6143563.5914632399</v>
          </cell>
          <cell r="Q130">
            <v>12877726.265436551</v>
          </cell>
          <cell r="R130">
            <v>11049386.888123896</v>
          </cell>
          <cell r="S130">
            <v>32584851.766852781</v>
          </cell>
          <cell r="T130">
            <v>5106270.3588159988</v>
          </cell>
          <cell r="U130">
            <v>1828339.3773126549</v>
          </cell>
        </row>
        <row r="131">
          <cell r="L131">
            <v>44</v>
          </cell>
          <cell r="M131" t="str">
            <v>Material &amp; Supplies</v>
          </cell>
          <cell r="N131">
            <v>2223061.9970098077</v>
          </cell>
          <cell r="O131">
            <v>42517829.683028325</v>
          </cell>
          <cell r="P131">
            <v>9623301.8700704481</v>
          </cell>
          <cell r="Q131">
            <v>18886695.958392911</v>
          </cell>
          <cell r="R131">
            <v>16441916.949006658</v>
          </cell>
          <cell r="S131">
            <v>62359173.279504694</v>
          </cell>
          <cell r="T131">
            <v>9082246.8670831565</v>
          </cell>
          <cell r="U131">
            <v>2444779.0093862512</v>
          </cell>
        </row>
        <row r="132">
          <cell r="L132">
            <v>45</v>
          </cell>
          <cell r="M132" t="str">
            <v>Working Capital</v>
          </cell>
          <cell r="N132">
            <v>1550522.6262029598</v>
          </cell>
          <cell r="O132">
            <v>19340085.577705681</v>
          </cell>
          <cell r="P132">
            <v>5253078.4654786699</v>
          </cell>
          <cell r="Q132">
            <v>6713081.5870866543</v>
          </cell>
          <cell r="R132">
            <v>5686246.6276979689</v>
          </cell>
          <cell r="S132">
            <v>30889979.417202611</v>
          </cell>
          <cell r="T132">
            <v>6082727.3801285494</v>
          </cell>
          <cell r="U132">
            <v>1026834.9593886852</v>
          </cell>
        </row>
        <row r="133">
          <cell r="L133">
            <v>46</v>
          </cell>
          <cell r="M133" t="str">
            <v>Weatherization</v>
          </cell>
          <cell r="N133">
            <v>425688.76669051923</v>
          </cell>
          <cell r="O133">
            <v>-732.55173672793501</v>
          </cell>
          <cell r="P133">
            <v>2114671.1003364646</v>
          </cell>
          <cell r="Q133">
            <v>435655.61537236022</v>
          </cell>
          <cell r="R133">
            <v>410255.28008704475</v>
          </cell>
          <cell r="S133">
            <v>6947294.7866472173</v>
          </cell>
          <cell r="T133">
            <v>6130536.5279048262</v>
          </cell>
          <cell r="U133">
            <v>25400.335285315479</v>
          </cell>
        </row>
        <row r="134">
          <cell r="L134">
            <v>47</v>
          </cell>
          <cell r="M134" t="str">
            <v xml:space="preserve">Misc Rate Base </v>
          </cell>
          <cell r="N134">
            <v>212302.64218375471</v>
          </cell>
          <cell r="O134">
            <v>3009326.2867616592</v>
          </cell>
          <cell r="P134">
            <v>-67330.842732923338</v>
          </cell>
          <cell r="Q134">
            <v>1554251.5626466076</v>
          </cell>
          <cell r="R134">
            <v>1496734.359663211</v>
          </cell>
          <cell r="S134">
            <v>1100028.7336455691</v>
          </cell>
          <cell r="T134">
            <v>165676.64708917835</v>
          </cell>
          <cell r="U134">
            <v>57517.202983396557</v>
          </cell>
        </row>
        <row r="135">
          <cell r="L135">
            <v>48</v>
          </cell>
        </row>
        <row r="136">
          <cell r="L136">
            <v>49</v>
          </cell>
          <cell r="M136" t="str">
            <v xml:space="preserve">   Total Electric Plant:</v>
          </cell>
          <cell r="N136">
            <v>413215418.71803164</v>
          </cell>
          <cell r="O136">
            <v>4770762652.0009356</v>
          </cell>
          <cell r="P136">
            <v>1264820805.5230589</v>
          </cell>
          <cell r="Q136">
            <v>2119986031.330214</v>
          </cell>
          <cell r="R136">
            <v>1821338939.6108422</v>
          </cell>
          <cell r="S136">
            <v>6536942971.0861082</v>
          </cell>
          <cell r="T136">
            <v>907477411.80403495</v>
          </cell>
          <cell r="U136">
            <v>298647091.71937168</v>
          </cell>
        </row>
        <row r="137">
          <cell r="L137">
            <v>50</v>
          </cell>
        </row>
        <row r="138">
          <cell r="L138">
            <v>51</v>
          </cell>
          <cell r="M138" t="str">
            <v>Rate Base Deductions:</v>
          </cell>
        </row>
        <row r="139">
          <cell r="L139">
            <v>52</v>
          </cell>
          <cell r="M139" t="str">
            <v>Accum Prov For Deprec</v>
          </cell>
          <cell r="N139">
            <v>-163845852.30708534</v>
          </cell>
          <cell r="O139">
            <v>-1858345450.4365263</v>
          </cell>
          <cell r="P139">
            <v>-497932984.59576213</v>
          </cell>
          <cell r="Q139">
            <v>-831137174.43873882</v>
          </cell>
          <cell r="R139">
            <v>-715313016.19122219</v>
          </cell>
          <cell r="S139">
            <v>-2356074390.2279129</v>
          </cell>
          <cell r="T139">
            <v>-354610961.17235363</v>
          </cell>
          <cell r="U139">
            <v>-115824158.24751669</v>
          </cell>
        </row>
        <row r="140">
          <cell r="L140">
            <v>53</v>
          </cell>
          <cell r="M140" t="str">
            <v>Accum Prov For Amort</v>
          </cell>
          <cell r="N140">
            <v>-9978667.089073075</v>
          </cell>
          <cell r="O140">
            <v>-120232308.51489189</v>
          </cell>
          <cell r="P140">
            <v>-30115997.053364202</v>
          </cell>
          <cell r="Q140">
            <v>-51704685.604418293</v>
          </cell>
          <cell r="R140">
            <v>-45412100.966754362</v>
          </cell>
          <cell r="S140">
            <v>-155704319.32401595</v>
          </cell>
          <cell r="T140">
            <v>-20544322.449913599</v>
          </cell>
          <cell r="U140">
            <v>-6292584.6376639334</v>
          </cell>
        </row>
        <row r="141">
          <cell r="L141">
            <v>54</v>
          </cell>
          <cell r="M141" t="str">
            <v>Accum Def Income Tax</v>
          </cell>
          <cell r="N141">
            <v>-32035615.186389167</v>
          </cell>
          <cell r="O141">
            <v>-352637184.03380418</v>
          </cell>
          <cell r="P141">
            <v>-81420857.407931209</v>
          </cell>
          <cell r="Q141">
            <v>-149792001.52761921</v>
          </cell>
          <cell r="R141">
            <v>-126361660.2964336</v>
          </cell>
          <cell r="S141">
            <v>-526633061.12041563</v>
          </cell>
          <cell r="T141">
            <v>-74804411.222944036</v>
          </cell>
          <cell r="U141">
            <v>-23430341.231185619</v>
          </cell>
        </row>
        <row r="142">
          <cell r="L142">
            <v>55</v>
          </cell>
          <cell r="M142" t="str">
            <v>Unamortized ITC</v>
          </cell>
          <cell r="N142">
            <v>-511968.497714</v>
          </cell>
          <cell r="O142">
            <v>-7435151.3652519993</v>
          </cell>
          <cell r="P142">
            <v>-1518612.2619079999</v>
          </cell>
          <cell r="Q142">
            <v>-1473498.4486219999</v>
          </cell>
          <cell r="R142">
            <v>-1420990.3057579999</v>
          </cell>
          <cell r="S142">
            <v>-182037.45933000001</v>
          </cell>
          <cell r="T142">
            <v>-54226.68849</v>
          </cell>
          <cell r="U142">
            <v>-52508.142864000001</v>
          </cell>
        </row>
        <row r="143">
          <cell r="L143">
            <v>56</v>
          </cell>
          <cell r="M143" t="str">
            <v>Customer Adv For Const</v>
          </cell>
          <cell r="N143">
            <v>-43289.234162741814</v>
          </cell>
          <cell r="O143">
            <v>-952907.69054787629</v>
          </cell>
          <cell r="P143">
            <v>-180641.76176943476</v>
          </cell>
          <cell r="Q143">
            <v>-2251330.0111730294</v>
          </cell>
          <cell r="R143">
            <v>-1571838.2282699586</v>
          </cell>
          <cell r="S143">
            <v>-8961854.477613965</v>
          </cell>
          <cell r="T143">
            <v>-152535.11640252912</v>
          </cell>
          <cell r="U143">
            <v>-679491.78290307068</v>
          </cell>
        </row>
        <row r="144">
          <cell r="L144">
            <v>57</v>
          </cell>
          <cell r="M144" t="str">
            <v>Customer Service Deposits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</row>
        <row r="145">
          <cell r="L145">
            <v>58</v>
          </cell>
          <cell r="M145" t="str">
            <v>Misc Rate Base Deductions</v>
          </cell>
          <cell r="N145">
            <v>-1449850.9307884783</v>
          </cell>
          <cell r="O145">
            <v>-18964525.992807724</v>
          </cell>
          <cell r="P145">
            <v>-5134994.8289773138</v>
          </cell>
          <cell r="Q145">
            <v>-8886366.0883483402</v>
          </cell>
          <cell r="R145">
            <v>-7763410.8232013173</v>
          </cell>
          <cell r="S145">
            <v>-23796258.37694316</v>
          </cell>
          <cell r="T145">
            <v>-3538138.540483742</v>
          </cell>
          <cell r="U145">
            <v>-1122955.2651470238</v>
          </cell>
        </row>
        <row r="146">
          <cell r="L146">
            <v>59</v>
          </cell>
        </row>
        <row r="147">
          <cell r="L147">
            <v>60</v>
          </cell>
          <cell r="M147" t="str">
            <v xml:space="preserve">     Total Rate Base Deductions</v>
          </cell>
          <cell r="N147">
            <v>-207865243.24521282</v>
          </cell>
          <cell r="O147">
            <v>-2358567528.0338302</v>
          </cell>
          <cell r="P147">
            <v>-616304087.90971243</v>
          </cell>
          <cell r="Q147">
            <v>-1045245056.1189196</v>
          </cell>
          <cell r="R147">
            <v>-897843016.81163931</v>
          </cell>
          <cell r="S147">
            <v>-3071351920.9862318</v>
          </cell>
          <cell r="T147">
            <v>-453704595.19058746</v>
          </cell>
          <cell r="U147">
            <v>-147402039.30728033</v>
          </cell>
        </row>
        <row r="148">
          <cell r="L148">
            <v>61</v>
          </cell>
        </row>
        <row r="149">
          <cell r="L149">
            <v>62</v>
          </cell>
          <cell r="M149" t="str">
            <v xml:space="preserve">   Total Rate Base:</v>
          </cell>
          <cell r="N149">
            <v>205350175.47281882</v>
          </cell>
          <cell r="O149">
            <v>2412195123.9671054</v>
          </cell>
          <cell r="P149">
            <v>648516717.61334646</v>
          </cell>
          <cell r="Q149">
            <v>1074740975.2112942</v>
          </cell>
          <cell r="R149">
            <v>923495922.79920292</v>
          </cell>
          <cell r="S149">
            <v>3465591050.0998764</v>
          </cell>
          <cell r="T149">
            <v>453772816.61344749</v>
          </cell>
          <cell r="U149">
            <v>151245052.41209134</v>
          </cell>
        </row>
        <row r="150">
          <cell r="L150">
            <v>63</v>
          </cell>
        </row>
        <row r="151">
          <cell r="L151">
            <v>64</v>
          </cell>
        </row>
        <row r="152">
          <cell r="L152">
            <v>65</v>
          </cell>
        </row>
        <row r="153">
          <cell r="L153">
            <v>66</v>
          </cell>
        </row>
        <row r="154">
          <cell r="L154">
            <v>67</v>
          </cell>
          <cell r="M154" t="str">
            <v>TAX CALCULATION:</v>
          </cell>
        </row>
        <row r="155">
          <cell r="L155">
            <v>68</v>
          </cell>
          <cell r="M155" t="str">
            <v>Operating Revenue</v>
          </cell>
        </row>
        <row r="156">
          <cell r="L156">
            <v>69</v>
          </cell>
          <cell r="M156" t="str">
            <v>Other Deductions</v>
          </cell>
        </row>
        <row r="157">
          <cell r="L157">
            <v>70</v>
          </cell>
          <cell r="M157" t="str">
            <v>Interest (AFUDC)</v>
          </cell>
        </row>
        <row r="158">
          <cell r="L158">
            <v>71</v>
          </cell>
          <cell r="M158" t="str">
            <v>Interest</v>
          </cell>
          <cell r="N158">
            <v>6345234.8412789628</v>
          </cell>
          <cell r="O158">
            <v>74231724.709248871</v>
          </cell>
          <cell r="P158">
            <v>19658722.305478308</v>
          </cell>
          <cell r="Q158">
            <v>32957704.835922886</v>
          </cell>
          <cell r="R158">
            <v>28425709.959654726</v>
          </cell>
          <cell r="S158">
            <v>102953856.27889845</v>
          </cell>
          <cell r="T158">
            <v>13394957.451136254</v>
          </cell>
          <cell r="U158">
            <v>4531994.8762681605</v>
          </cell>
        </row>
        <row r="159">
          <cell r="L159">
            <v>72</v>
          </cell>
          <cell r="M159" t="str">
            <v>Schedule "M" Addition</v>
          </cell>
          <cell r="N159">
            <v>5419450.9833342414</v>
          </cell>
          <cell r="O159">
            <v>59741766.390885524</v>
          </cell>
          <cell r="P159">
            <v>13862570.399922663</v>
          </cell>
          <cell r="Q159">
            <v>88663844.648804635</v>
          </cell>
          <cell r="R159">
            <v>44989788.735160053</v>
          </cell>
          <cell r="S159">
            <v>138083220.4580397</v>
          </cell>
          <cell r="T159">
            <v>519406528.07502437</v>
          </cell>
          <cell r="U159">
            <v>43674055.913644575</v>
          </cell>
        </row>
        <row r="160">
          <cell r="L160">
            <v>73</v>
          </cell>
          <cell r="M160" t="str">
            <v>Schedule "M" Deduction</v>
          </cell>
          <cell r="N160">
            <v>4232271.0233328938</v>
          </cell>
          <cell r="O160">
            <v>89908994.165886521</v>
          </cell>
          <cell r="P160">
            <v>74308170.292738914</v>
          </cell>
          <cell r="Q160">
            <v>31880328.953448478</v>
          </cell>
          <cell r="R160">
            <v>28018520.957520735</v>
          </cell>
          <cell r="S160">
            <v>139633864.72855154</v>
          </cell>
          <cell r="T160">
            <v>13839148.487362694</v>
          </cell>
          <cell r="U160">
            <v>3861807.9959277445</v>
          </cell>
        </row>
        <row r="161">
          <cell r="L161">
            <v>74</v>
          </cell>
          <cell r="M161" t="str">
            <v>Income Before Tax</v>
          </cell>
        </row>
        <row r="162">
          <cell r="L162">
            <v>75</v>
          </cell>
        </row>
        <row r="163">
          <cell r="L163">
            <v>76</v>
          </cell>
          <cell r="M163" t="str">
            <v>State Income Taxes</v>
          </cell>
        </row>
        <row r="164">
          <cell r="L164">
            <v>77</v>
          </cell>
          <cell r="M164" t="str">
            <v>Taxable Income</v>
          </cell>
        </row>
        <row r="165">
          <cell r="L165">
            <v>78</v>
          </cell>
        </row>
        <row r="166">
          <cell r="L166">
            <v>79</v>
          </cell>
          <cell r="M166" t="str">
            <v>Federal Income Taxes</v>
          </cell>
        </row>
        <row r="168">
          <cell r="M168" t="str">
            <v>Cash Working Capital</v>
          </cell>
          <cell r="N168">
            <v>780397.5760495764</v>
          </cell>
          <cell r="O168">
            <v>10709159.374646192</v>
          </cell>
          <cell r="P168">
            <v>2999273.534884125</v>
          </cell>
          <cell r="Q168">
            <v>3102352.584305211</v>
          </cell>
          <cell r="R168">
            <v>2573889.8839197443</v>
          </cell>
          <cell r="S168">
            <v>19190256.983265389</v>
          </cell>
          <cell r="T168">
            <v>4579354.8226917861</v>
          </cell>
          <cell r="U168">
            <v>528462.70038546692</v>
          </cell>
        </row>
        <row r="170">
          <cell r="M170" t="str">
            <v>Unadjusted Results Input</v>
          </cell>
        </row>
        <row r="171">
          <cell r="M171" t="str">
            <v>West Control Area Method</v>
          </cell>
        </row>
        <row r="172">
          <cell r="M172" t="str">
            <v>Year End Balance</v>
          </cell>
        </row>
        <row r="174">
          <cell r="N174" t="str">
            <v>CALIFORNIA</v>
          </cell>
          <cell r="O174" t="str">
            <v>OREGON</v>
          </cell>
          <cell r="P174" t="str">
            <v>WASHINGTON</v>
          </cell>
          <cell r="Q174" t="str">
            <v>WY-ALL</v>
          </cell>
          <cell r="R174" t="str">
            <v>WY-PPL</v>
          </cell>
          <cell r="S174" t="str">
            <v>UTAH</v>
          </cell>
          <cell r="T174" t="str">
            <v>IDAHO</v>
          </cell>
          <cell r="U174" t="str">
            <v>WY-UPL</v>
          </cell>
        </row>
        <row r="175">
          <cell r="L175">
            <v>1</v>
          </cell>
          <cell r="M175" t="str">
            <v xml:space="preserve">   Operating Revenues:</v>
          </cell>
        </row>
        <row r="176">
          <cell r="L176">
            <v>2</v>
          </cell>
          <cell r="M176" t="str">
            <v>General Business Revenues</v>
          </cell>
          <cell r="N176">
            <v>83183125.009999812</v>
          </cell>
          <cell r="O176">
            <v>993373656.84000003</v>
          </cell>
          <cell r="P176">
            <v>246437321.489999</v>
          </cell>
          <cell r="Q176">
            <v>445083073.21999991</v>
          </cell>
          <cell r="R176">
            <v>385095501.87999988</v>
          </cell>
          <cell r="S176">
            <v>1412248642.5399981</v>
          </cell>
          <cell r="T176">
            <v>193553940.7899999</v>
          </cell>
          <cell r="U176">
            <v>59987571.340000004</v>
          </cell>
        </row>
        <row r="177">
          <cell r="L177">
            <v>3</v>
          </cell>
          <cell r="M177" t="str">
            <v>Interdepartmental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</row>
        <row r="178">
          <cell r="L178">
            <v>4</v>
          </cell>
          <cell r="M178" t="str">
            <v>Special Sales</v>
          </cell>
          <cell r="N178">
            <v>39310397.865007512</v>
          </cell>
          <cell r="O178">
            <v>618124242.45340872</v>
          </cell>
          <cell r="P178">
            <v>178104375.22158393</v>
          </cell>
          <cell r="Q178">
            <v>33164.879999999997</v>
          </cell>
          <cell r="R178">
            <v>33164.879999999997</v>
          </cell>
          <cell r="S178">
            <v>0</v>
          </cell>
          <cell r="T178">
            <v>0</v>
          </cell>
          <cell r="U178">
            <v>0</v>
          </cell>
        </row>
        <row r="179">
          <cell r="L179">
            <v>5</v>
          </cell>
          <cell r="M179" t="str">
            <v>Other Operating Revenues</v>
          </cell>
          <cell r="N179">
            <v>3129374.675892855</v>
          </cell>
          <cell r="O179">
            <v>44787304.307373337</v>
          </cell>
          <cell r="P179">
            <v>12074828.215200946</v>
          </cell>
          <cell r="Q179">
            <v>17958596.636718635</v>
          </cell>
          <cell r="R179">
            <v>15442525.092052221</v>
          </cell>
          <cell r="S179">
            <v>57704226.789684422</v>
          </cell>
          <cell r="T179">
            <v>7527471.6762563065</v>
          </cell>
          <cell r="U179">
            <v>2516071.5446664141</v>
          </cell>
        </row>
        <row r="180">
          <cell r="L180">
            <v>6</v>
          </cell>
          <cell r="M180" t="str">
            <v xml:space="preserve">   Total Operating Revenues</v>
          </cell>
          <cell r="N180">
            <v>125622897.55090019</v>
          </cell>
          <cell r="O180">
            <v>1656285203.6007822</v>
          </cell>
          <cell r="P180">
            <v>436616524.92678386</v>
          </cell>
          <cell r="Q180">
            <v>463074834.73671854</v>
          </cell>
          <cell r="R180">
            <v>400571191.85205209</v>
          </cell>
          <cell r="S180">
            <v>1469952869.3296826</v>
          </cell>
          <cell r="T180">
            <v>201081412.4662562</v>
          </cell>
          <cell r="U180">
            <v>62503642.884666421</v>
          </cell>
        </row>
        <row r="181">
          <cell r="L181">
            <v>7</v>
          </cell>
        </row>
        <row r="182">
          <cell r="L182">
            <v>8</v>
          </cell>
          <cell r="M182" t="str">
            <v xml:space="preserve">   Operating Expenses:</v>
          </cell>
        </row>
        <row r="183">
          <cell r="L183">
            <v>9</v>
          </cell>
          <cell r="M183" t="str">
            <v>Steam Production</v>
          </cell>
          <cell r="N183">
            <v>9814202.4565289859</v>
          </cell>
          <cell r="O183">
            <v>149773307.47830266</v>
          </cell>
          <cell r="P183">
            <v>43298300.177284896</v>
          </cell>
          <cell r="Q183">
            <v>47420059.191665381</v>
          </cell>
          <cell r="R183">
            <v>41134357.139952593</v>
          </cell>
          <cell r="S183">
            <v>138686736.549292</v>
          </cell>
          <cell r="T183">
            <v>19517757.106272735</v>
          </cell>
          <cell r="U183">
            <v>6285702.0517127905</v>
          </cell>
        </row>
        <row r="184">
          <cell r="L184">
            <v>10</v>
          </cell>
          <cell r="M184" t="str">
            <v>Nuclear Production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</row>
        <row r="185">
          <cell r="L185">
            <v>11</v>
          </cell>
          <cell r="M185" t="str">
            <v>Hydro Production</v>
          </cell>
          <cell r="N185">
            <v>1022916.5897913858</v>
          </cell>
          <cell r="O185">
            <v>16059473.154595006</v>
          </cell>
          <cell r="P185">
            <v>4634547.8556136005</v>
          </cell>
          <cell r="Q185">
            <v>2903149.8887448744</v>
          </cell>
          <cell r="R185">
            <v>2518335.4565604585</v>
          </cell>
          <cell r="S185">
            <v>8491039.9904328883</v>
          </cell>
          <cell r="T185">
            <v>1194932.3641294558</v>
          </cell>
          <cell r="U185">
            <v>384814.43218441569</v>
          </cell>
        </row>
        <row r="186">
          <cell r="L186">
            <v>12</v>
          </cell>
          <cell r="M186" t="str">
            <v>Other Power Supply</v>
          </cell>
          <cell r="N186">
            <v>55649044.286849491</v>
          </cell>
          <cell r="O186">
            <v>870656633.86181653</v>
          </cell>
          <cell r="P186">
            <v>253545147.16122916</v>
          </cell>
          <cell r="Q186">
            <v>16047970.678930271</v>
          </cell>
          <cell r="R186">
            <v>13910330.552413058</v>
          </cell>
          <cell r="S186">
            <v>46730338.07257387</v>
          </cell>
          <cell r="T186">
            <v>6608344.8451751405</v>
          </cell>
          <cell r="U186">
            <v>2137640.1265172148</v>
          </cell>
        </row>
        <row r="187">
          <cell r="L187">
            <v>13</v>
          </cell>
          <cell r="M187" t="str">
            <v>Transmission</v>
          </cell>
          <cell r="N187">
            <v>4593284.6759204203</v>
          </cell>
          <cell r="O187">
            <v>71981028.977797985</v>
          </cell>
          <cell r="P187">
            <v>20810063.863494288</v>
          </cell>
          <cell r="Q187">
            <v>7164632.7587076072</v>
          </cell>
          <cell r="R187">
            <v>6209504.4067674922</v>
          </cell>
          <cell r="S187">
            <v>20847506.622740816</v>
          </cell>
          <cell r="T187">
            <v>2967693.4218012225</v>
          </cell>
          <cell r="U187">
            <v>955128.35194011475</v>
          </cell>
        </row>
        <row r="188">
          <cell r="L188">
            <v>14</v>
          </cell>
          <cell r="M188" t="str">
            <v>Distribution</v>
          </cell>
          <cell r="N188">
            <v>12075114.033972474</v>
          </cell>
          <cell r="O188">
            <v>71061447.641564712</v>
          </cell>
          <cell r="P188">
            <v>13877910.489037171</v>
          </cell>
          <cell r="Q188">
            <v>19746061.040123675</v>
          </cell>
          <cell r="R188">
            <v>17144372.990740594</v>
          </cell>
          <cell r="S188">
            <v>91606105.768322304</v>
          </cell>
          <cell r="T188">
            <v>10353531.906979438</v>
          </cell>
          <cell r="U188">
            <v>2601688.049383081</v>
          </cell>
        </row>
        <row r="189">
          <cell r="L189">
            <v>15</v>
          </cell>
          <cell r="M189" t="str">
            <v>Customer Accounting</v>
          </cell>
          <cell r="N189">
            <v>2332027.9998118654</v>
          </cell>
          <cell r="O189">
            <v>32515929.91458204</v>
          </cell>
          <cell r="P189">
            <v>7667033.219568898</v>
          </cell>
          <cell r="Q189">
            <v>7622445.2691864362</v>
          </cell>
          <cell r="R189">
            <v>6809721.5917297499</v>
          </cell>
          <cell r="S189">
            <v>38772856.521554686</v>
          </cell>
          <cell r="T189">
            <v>4294075.7952959491</v>
          </cell>
          <cell r="U189">
            <v>812723.67745668651</v>
          </cell>
        </row>
        <row r="190">
          <cell r="L190">
            <v>16</v>
          </cell>
          <cell r="M190" t="str">
            <v>Customer Service &amp; Info</v>
          </cell>
          <cell r="N190">
            <v>444397.9727179184</v>
          </cell>
          <cell r="O190">
            <v>3815172.1110386685</v>
          </cell>
          <cell r="P190">
            <v>2721935.7823128244</v>
          </cell>
          <cell r="Q190">
            <v>1367447.8864710606</v>
          </cell>
          <cell r="R190">
            <v>1298493.6568853322</v>
          </cell>
          <cell r="S190">
            <v>21895096.676711783</v>
          </cell>
          <cell r="T190">
            <v>2970759.4407476452</v>
          </cell>
          <cell r="U190">
            <v>68954.229585728492</v>
          </cell>
        </row>
        <row r="191">
          <cell r="L191">
            <v>17</v>
          </cell>
          <cell r="M191" t="str">
            <v>Sales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0</v>
          </cell>
        </row>
        <row r="192">
          <cell r="L192">
            <v>18</v>
          </cell>
          <cell r="M192" t="str">
            <v>Administrative &amp; General</v>
          </cell>
          <cell r="N192">
            <v>3543244.5273854798</v>
          </cell>
          <cell r="O192">
            <v>50836585.975319989</v>
          </cell>
          <cell r="P192">
            <v>11946953.990633933</v>
          </cell>
          <cell r="Q192">
            <v>23097341.429153875</v>
          </cell>
          <cell r="R192">
            <v>20185964.260430437</v>
          </cell>
          <cell r="S192">
            <v>72011677.067809641</v>
          </cell>
          <cell r="T192">
            <v>9680711.4045848921</v>
          </cell>
          <cell r="U192">
            <v>2911377.1687234375</v>
          </cell>
        </row>
        <row r="193">
          <cell r="L193">
            <v>19</v>
          </cell>
        </row>
        <row r="194">
          <cell r="L194">
            <v>20</v>
          </cell>
          <cell r="M194" t="str">
            <v xml:space="preserve">   Total O&amp;M Expenses</v>
          </cell>
          <cell r="N194">
            <v>89474232.542978019</v>
          </cell>
          <cell r="O194">
            <v>1266699579.1150177</v>
          </cell>
          <cell r="P194">
            <v>358501892.53917474</v>
          </cell>
          <cell r="Q194">
            <v>125369108.14298317</v>
          </cell>
          <cell r="R194">
            <v>109211080.05547971</v>
          </cell>
          <cell r="S194">
            <v>439041357.26943803</v>
          </cell>
          <cell r="T194">
            <v>57587806.284986481</v>
          </cell>
          <cell r="U194">
            <v>16158028.087503469</v>
          </cell>
        </row>
        <row r="195">
          <cell r="L195">
            <v>21</v>
          </cell>
        </row>
        <row r="196">
          <cell r="L196">
            <v>22</v>
          </cell>
          <cell r="M196" t="str">
            <v>Depreciation</v>
          </cell>
          <cell r="N196">
            <v>11176666.614527365</v>
          </cell>
          <cell r="O196">
            <v>114931886.29967923</v>
          </cell>
          <cell r="P196">
            <v>31323517.197703015</v>
          </cell>
          <cell r="Q196">
            <v>56012641.387849331</v>
          </cell>
          <cell r="R196">
            <v>48086727.191070087</v>
          </cell>
          <cell r="S196">
            <v>173950226.48989594</v>
          </cell>
          <cell r="T196">
            <v>23878070.232737921</v>
          </cell>
          <cell r="U196">
            <v>7925914.1967792409</v>
          </cell>
        </row>
        <row r="197">
          <cell r="L197">
            <v>23</v>
          </cell>
          <cell r="M197" t="str">
            <v xml:space="preserve">Amortization </v>
          </cell>
          <cell r="N197">
            <v>1199131.3858157741</v>
          </cell>
          <cell r="O197">
            <v>16060581.771631308</v>
          </cell>
          <cell r="P197">
            <v>3948170.7211783836</v>
          </cell>
          <cell r="Q197">
            <v>6996362.1364249969</v>
          </cell>
          <cell r="R197">
            <v>6088254.6042614356</v>
          </cell>
          <cell r="S197">
            <v>21726141.834309928</v>
          </cell>
          <cell r="T197">
            <v>2905599.2161411177</v>
          </cell>
          <cell r="U197">
            <v>908107.53216356155</v>
          </cell>
        </row>
        <row r="198">
          <cell r="L198">
            <v>24</v>
          </cell>
          <cell r="M198" t="str">
            <v>Taxes Other Than Income</v>
          </cell>
          <cell r="N198">
            <v>2744174.2459703428</v>
          </cell>
          <cell r="O198">
            <v>41511920.700678051</v>
          </cell>
          <cell r="P198">
            <v>14275508.958059788</v>
          </cell>
          <cell r="Q198">
            <v>11290504.686904153</v>
          </cell>
          <cell r="R198">
            <v>9888623.7490878738</v>
          </cell>
          <cell r="S198">
            <v>31915053.54858068</v>
          </cell>
          <cell r="T198">
            <v>4332830.0047350619</v>
          </cell>
          <cell r="U198">
            <v>1401880.9378162795</v>
          </cell>
        </row>
        <row r="199">
          <cell r="L199">
            <v>25</v>
          </cell>
          <cell r="M199" t="str">
            <v>Income Taxes - Federal</v>
          </cell>
          <cell r="N199">
            <v>1987639.4722036484</v>
          </cell>
          <cell r="O199">
            <v>4591940.427015122</v>
          </cell>
          <cell r="P199">
            <v>-10899819.650943227</v>
          </cell>
          <cell r="Q199">
            <v>54239428.181733243</v>
          </cell>
          <cell r="R199">
            <v>45381142.436536133</v>
          </cell>
          <cell r="S199">
            <v>182394445.68742815</v>
          </cell>
          <cell r="T199">
            <v>26158784.898147378</v>
          </cell>
          <cell r="U199">
            <v>8858285.7451971099</v>
          </cell>
        </row>
        <row r="200">
          <cell r="L200">
            <v>26</v>
          </cell>
          <cell r="M200" t="str">
            <v>Income Taxes - State</v>
          </cell>
          <cell r="N200">
            <v>270087.19295455288</v>
          </cell>
          <cell r="O200">
            <v>623968.4396949705</v>
          </cell>
          <cell r="P200">
            <v>0</v>
          </cell>
          <cell r="Q200">
            <v>7370237.4650584832</v>
          </cell>
          <cell r="R200">
            <v>6166543.5533768544</v>
          </cell>
          <cell r="S200">
            <v>24784375.906764958</v>
          </cell>
          <cell r="T200">
            <v>3554544.4146415587</v>
          </cell>
          <cell r="U200">
            <v>1203693.9116816283</v>
          </cell>
        </row>
        <row r="201">
          <cell r="L201">
            <v>27</v>
          </cell>
          <cell r="M201" t="str">
            <v>Income Taxes - Def Net</v>
          </cell>
          <cell r="N201">
            <v>4812347.0805898057</v>
          </cell>
          <cell r="O201">
            <v>57345580.631218269</v>
          </cell>
          <cell r="P201">
            <v>14681371.397010637</v>
          </cell>
          <cell r="Q201">
            <v>34532961.035852268</v>
          </cell>
          <cell r="R201">
            <v>32069283.882578455</v>
          </cell>
          <cell r="S201">
            <v>59863835.226557069</v>
          </cell>
          <cell r="T201">
            <v>9453143.9847043306</v>
          </cell>
          <cell r="U201">
            <v>2463677.1532738139</v>
          </cell>
        </row>
        <row r="202">
          <cell r="L202">
            <v>28</v>
          </cell>
          <cell r="M202" t="str">
            <v>Investment Tax Credit Adj.</v>
          </cell>
          <cell r="N202">
            <v>0</v>
          </cell>
          <cell r="O202">
            <v>0</v>
          </cell>
          <cell r="P202">
            <v>0</v>
          </cell>
          <cell r="Q202">
            <v>-897401.65566157573</v>
          </cell>
          <cell r="R202">
            <v>-778450.4744278494</v>
          </cell>
          <cell r="S202">
            <v>-2624691.6754950746</v>
          </cell>
          <cell r="T202">
            <v>-369369.24480911979</v>
          </cell>
          <cell r="U202">
            <v>-118951.18123372628</v>
          </cell>
        </row>
        <row r="203">
          <cell r="L203">
            <v>29</v>
          </cell>
          <cell r="M203" t="str">
            <v>Misc Revenue &amp; Expense</v>
          </cell>
          <cell r="N203">
            <v>-104153.41565857115</v>
          </cell>
          <cell r="O203">
            <v>-1775820.0851916987</v>
          </cell>
          <cell r="P203">
            <v>-679488.77061225707</v>
          </cell>
          <cell r="Q203">
            <v>-1080451.0173497088</v>
          </cell>
          <cell r="R203">
            <v>-928837.70177896752</v>
          </cell>
          <cell r="S203">
            <v>-2662999.4931062153</v>
          </cell>
          <cell r="T203">
            <v>-417891.18341069319</v>
          </cell>
          <cell r="U203">
            <v>-151613.31557074119</v>
          </cell>
        </row>
        <row r="204">
          <cell r="L204">
            <v>30</v>
          </cell>
        </row>
        <row r="205">
          <cell r="L205">
            <v>31</v>
          </cell>
          <cell r="M205" t="str">
            <v xml:space="preserve">   Total Operating Expenses:</v>
          </cell>
          <cell r="N205">
            <v>111560125.11938091</v>
          </cell>
          <cell r="O205">
            <v>1499989637.2997427</v>
          </cell>
          <cell r="P205">
            <v>411151152.3915711</v>
          </cell>
          <cell r="Q205">
            <v>293833390.36379433</v>
          </cell>
          <cell r="R205">
            <v>255184367.29618371</v>
          </cell>
          <cell r="S205">
            <v>928387744.79437339</v>
          </cell>
          <cell r="T205">
            <v>127083518.60787404</v>
          </cell>
          <cell r="U205">
            <v>38649023.067610636</v>
          </cell>
        </row>
        <row r="206">
          <cell r="L206">
            <v>32</v>
          </cell>
        </row>
        <row r="207">
          <cell r="L207">
            <v>33</v>
          </cell>
          <cell r="M207" t="str">
            <v xml:space="preserve">   Operating Rev For Return:</v>
          </cell>
          <cell r="N207">
            <v>14062772.431519285</v>
          </cell>
          <cell r="O207">
            <v>156295566.30103946</v>
          </cell>
          <cell r="P207">
            <v>25465372.535212755</v>
          </cell>
          <cell r="Q207">
            <v>169241444.37292418</v>
          </cell>
          <cell r="R207">
            <v>145386824.55586839</v>
          </cell>
          <cell r="S207">
            <v>541565124.5353092</v>
          </cell>
          <cell r="T207">
            <v>73997893.858382165</v>
          </cell>
          <cell r="U207">
            <v>23854619.817055784</v>
          </cell>
        </row>
        <row r="208">
          <cell r="L208">
            <v>34</v>
          </cell>
        </row>
        <row r="209">
          <cell r="L209">
            <v>35</v>
          </cell>
        </row>
        <row r="210">
          <cell r="L210">
            <v>36</v>
          </cell>
          <cell r="M210" t="str">
            <v xml:space="preserve">   Rate Base:</v>
          </cell>
        </row>
        <row r="211">
          <cell r="L211">
            <v>37</v>
          </cell>
          <cell r="M211" t="str">
            <v>Electric Plant In Service</v>
          </cell>
          <cell r="N211">
            <v>381219212.26865935</v>
          </cell>
          <cell r="O211">
            <v>4360392344.2109432</v>
          </cell>
          <cell r="P211">
            <v>1165713303.9850171</v>
          </cell>
          <cell r="Q211">
            <v>2232737348.4397378</v>
          </cell>
          <cell r="R211">
            <v>1918622533.4400635</v>
          </cell>
          <cell r="S211">
            <v>7157003221.9093065</v>
          </cell>
          <cell r="T211">
            <v>972387478.54307377</v>
          </cell>
          <cell r="U211">
            <v>314114814.99967444</v>
          </cell>
        </row>
        <row r="212">
          <cell r="L212">
            <v>38</v>
          </cell>
          <cell r="M212" t="str">
            <v>Plant Held for Future Use</v>
          </cell>
          <cell r="N212">
            <v>22671.644040263593</v>
          </cell>
          <cell r="O212">
            <v>635788.19251786673</v>
          </cell>
          <cell r="P212">
            <v>102718.85344186971</v>
          </cell>
          <cell r="Q212">
            <v>1800017.7868809509</v>
          </cell>
          <cell r="R212">
            <v>1559138.9835814147</v>
          </cell>
          <cell r="S212">
            <v>6619846.9768716563</v>
          </cell>
          <cell r="T212">
            <v>736503.56102110702</v>
          </cell>
          <cell r="U212">
            <v>240878.80329953617</v>
          </cell>
        </row>
        <row r="213">
          <cell r="L213">
            <v>39</v>
          </cell>
          <cell r="M213" t="str">
            <v>Misc Deferred Debits</v>
          </cell>
          <cell r="N213">
            <v>4800133.947975711</v>
          </cell>
          <cell r="O213">
            <v>32488648.892950866</v>
          </cell>
          <cell r="P213">
            <v>8368048.5872633168</v>
          </cell>
          <cell r="Q213">
            <v>10234366.315186631</v>
          </cell>
          <cell r="R213">
            <v>8851815.955552645</v>
          </cell>
          <cell r="S213">
            <v>32763207.956257425</v>
          </cell>
          <cell r="T213">
            <v>3977597.3931464492</v>
          </cell>
          <cell r="U213">
            <v>1382550.3596339866</v>
          </cell>
        </row>
        <row r="214">
          <cell r="L214">
            <v>40</v>
          </cell>
          <cell r="M214" t="str">
            <v>Elec Plant Acq Adj</v>
          </cell>
          <cell r="N214">
            <v>0</v>
          </cell>
          <cell r="O214">
            <v>0</v>
          </cell>
          <cell r="P214">
            <v>0</v>
          </cell>
          <cell r="Q214">
            <v>16540197.978727881</v>
          </cell>
          <cell r="R214">
            <v>14347783.829504002</v>
          </cell>
          <cell r="S214">
            <v>48376242.312371247</v>
          </cell>
          <cell r="T214">
            <v>6807921.9576345561</v>
          </cell>
          <cell r="U214">
            <v>2192414.149223878</v>
          </cell>
        </row>
        <row r="215">
          <cell r="L215">
            <v>41</v>
          </cell>
          <cell r="M215" t="str">
            <v>Nuclear Fuel</v>
          </cell>
          <cell r="N215">
            <v>0</v>
          </cell>
          <cell r="O215">
            <v>0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0</v>
          </cell>
        </row>
        <row r="216">
          <cell r="L216">
            <v>42</v>
          </cell>
          <cell r="M216" t="str">
            <v>Prepayments</v>
          </cell>
          <cell r="N216">
            <v>805045.37281655683</v>
          </cell>
          <cell r="O216">
            <v>11254085.655683765</v>
          </cell>
          <cell r="P216">
            <v>2587030.9658879163</v>
          </cell>
          <cell r="Q216">
            <v>4861623.1093060775</v>
          </cell>
          <cell r="R216">
            <v>4192265.0616671746</v>
          </cell>
          <cell r="S216">
            <v>17196758.239302102</v>
          </cell>
          <cell r="T216">
            <v>2217417.017184475</v>
          </cell>
          <cell r="U216">
            <v>669358.04763890291</v>
          </cell>
        </row>
        <row r="217">
          <cell r="L217">
            <v>43</v>
          </cell>
          <cell r="M217" t="str">
            <v>Fuel Stock</v>
          </cell>
          <cell r="N217">
            <v>575838.12682024785</v>
          </cell>
          <cell r="O217">
            <v>8700195.8507311381</v>
          </cell>
          <cell r="P217">
            <v>2516743.8687479584</v>
          </cell>
          <cell r="Q217">
            <v>17243905.931475069</v>
          </cell>
          <cell r="R217">
            <v>14795101.254695127</v>
          </cell>
          <cell r="S217">
            <v>43610400.749598995</v>
          </cell>
          <cell r="T217">
            <v>6784852.8414635612</v>
          </cell>
          <cell r="U217">
            <v>2448804.6767799417</v>
          </cell>
        </row>
        <row r="218">
          <cell r="L218">
            <v>44</v>
          </cell>
          <cell r="M218" t="str">
            <v>Material &amp; Supplies</v>
          </cell>
          <cell r="N218">
            <v>1422984.2406841528</v>
          </cell>
          <cell r="O218">
            <v>31349694.812579129</v>
          </cell>
          <cell r="P218">
            <v>6381359.7166456878</v>
          </cell>
          <cell r="Q218">
            <v>23837683.258493494</v>
          </cell>
          <cell r="R218">
            <v>20704701.182152528</v>
          </cell>
          <cell r="S218">
            <v>76108721.919340476</v>
          </cell>
          <cell r="T218">
            <v>11054792.260025123</v>
          </cell>
          <cell r="U218">
            <v>3132982.076340965</v>
          </cell>
        </row>
        <row r="219">
          <cell r="L219">
            <v>45</v>
          </cell>
          <cell r="M219" t="str">
            <v>Working Capital</v>
          </cell>
          <cell r="N219">
            <v>4294579.1596392496</v>
          </cell>
          <cell r="O219">
            <v>47874675.27990827</v>
          </cell>
          <cell r="P219">
            <v>12445164.2767238</v>
          </cell>
          <cell r="Q219">
            <v>18919612.177968025</v>
          </cell>
          <cell r="R219">
            <v>16441830.487643089</v>
          </cell>
          <cell r="S219">
            <v>66633438.079022579</v>
          </cell>
          <cell r="T219">
            <v>8662200.1792673357</v>
          </cell>
          <cell r="U219">
            <v>2477781.6903249379</v>
          </cell>
        </row>
        <row r="220">
          <cell r="L220">
            <v>46</v>
          </cell>
          <cell r="M220" t="str">
            <v>Weatherization</v>
          </cell>
          <cell r="N220">
            <v>408768.05909013504</v>
          </cell>
          <cell r="O220">
            <v>-659.56623574720356</v>
          </cell>
          <cell r="P220">
            <v>2100038.7293716506</v>
          </cell>
          <cell r="Q220">
            <v>416267.61062639923</v>
          </cell>
          <cell r="R220">
            <v>396339.43058747589</v>
          </cell>
          <cell r="S220">
            <v>6556322.3983376445</v>
          </cell>
          <cell r="T220">
            <v>5594051.545794636</v>
          </cell>
          <cell r="U220">
            <v>19928.180038923318</v>
          </cell>
        </row>
        <row r="221">
          <cell r="L221">
            <v>47</v>
          </cell>
          <cell r="M221" t="str">
            <v xml:space="preserve">Misc Rate Base </v>
          </cell>
          <cell r="N221">
            <v>294257.54585847346</v>
          </cell>
          <cell r="O221">
            <v>4380157.0086926091</v>
          </cell>
          <cell r="P221">
            <v>474771.24544890749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0</v>
          </cell>
        </row>
        <row r="222">
          <cell r="L222">
            <v>48</v>
          </cell>
        </row>
        <row r="223">
          <cell r="L223">
            <v>49</v>
          </cell>
          <cell r="M223" t="str">
            <v xml:space="preserve">   Total Electric Plant:</v>
          </cell>
          <cell r="N223">
            <v>393843490.36558419</v>
          </cell>
          <cell r="O223">
            <v>4497074930.3377714</v>
          </cell>
          <cell r="P223">
            <v>1200689180.2285483</v>
          </cell>
          <cell r="Q223">
            <v>2326591022.6084023</v>
          </cell>
          <cell r="R223">
            <v>1999911509.6254468</v>
          </cell>
          <cell r="S223">
            <v>7454868160.5404081</v>
          </cell>
          <cell r="T223">
            <v>1018222815.2986109</v>
          </cell>
          <cell r="U223">
            <v>326679512.98295552</v>
          </cell>
        </row>
        <row r="224">
          <cell r="L224">
            <v>50</v>
          </cell>
        </row>
        <row r="225">
          <cell r="L225">
            <v>51</v>
          </cell>
          <cell r="M225" t="str">
            <v>Rate Base Deductions:</v>
          </cell>
        </row>
        <row r="226">
          <cell r="L226">
            <v>52</v>
          </cell>
          <cell r="M226" t="str">
            <v>Accum Prov For Deprec</v>
          </cell>
          <cell r="N226">
            <v>-152826693.41288137</v>
          </cell>
          <cell r="O226">
            <v>-1691337276.7234855</v>
          </cell>
          <cell r="P226">
            <v>-455513070.28755075</v>
          </cell>
          <cell r="Q226">
            <v>-879920227.30174887</v>
          </cell>
          <cell r="R226">
            <v>-756325611.02722955</v>
          </cell>
          <cell r="S226">
            <v>-2623054396.4685593</v>
          </cell>
          <cell r="T226">
            <v>-387558957.21713632</v>
          </cell>
          <cell r="U226">
            <v>-123594616.27451937</v>
          </cell>
        </row>
        <row r="227">
          <cell r="L227">
            <v>53</v>
          </cell>
          <cell r="M227" t="str">
            <v>Accum Prov For Amort</v>
          </cell>
          <cell r="N227">
            <v>-10324749.58527774</v>
          </cell>
          <cell r="O227">
            <v>-126907043.87070373</v>
          </cell>
          <cell r="P227">
            <v>-32275734.255299926</v>
          </cell>
          <cell r="Q227">
            <v>-51854664.295759693</v>
          </cell>
          <cell r="R227">
            <v>-45592413.330981344</v>
          </cell>
          <cell r="S227">
            <v>-161924814.3183862</v>
          </cell>
          <cell r="T227">
            <v>-21041538.195306227</v>
          </cell>
          <cell r="U227">
            <v>-6262250.9647783469</v>
          </cell>
        </row>
        <row r="228">
          <cell r="L228">
            <v>54</v>
          </cell>
          <cell r="M228" t="str">
            <v>Accum Def Income Tax</v>
          </cell>
          <cell r="N228">
            <v>-34476087.604964301</v>
          </cell>
          <cell r="O228">
            <v>-371666372.68181461</v>
          </cell>
          <cell r="P228">
            <v>-88855752.481450364</v>
          </cell>
          <cell r="Q228">
            <v>-155919475.35228878</v>
          </cell>
          <cell r="R228">
            <v>-130232952.61759609</v>
          </cell>
          <cell r="S228">
            <v>-565555972.11549258</v>
          </cell>
          <cell r="T228">
            <v>-80027600.770381257</v>
          </cell>
          <cell r="U228">
            <v>-25686522.734692682</v>
          </cell>
        </row>
        <row r="229">
          <cell r="L229">
            <v>55</v>
          </cell>
          <cell r="M229" t="str">
            <v>Unamortized ITC</v>
          </cell>
          <cell r="N229">
            <v>-485987.87262933265</v>
          </cell>
          <cell r="O229">
            <v>-7045038.4936113218</v>
          </cell>
          <cell r="P229">
            <v>-1439630.7646533309</v>
          </cell>
          <cell r="Q229">
            <v>-1400533.0246153311</v>
          </cell>
          <cell r="R229">
            <v>-1349474.934647331</v>
          </cell>
          <cell r="S229">
            <v>-177010.35437666654</v>
          </cell>
          <cell r="T229">
            <v>-52729.176629999958</v>
          </cell>
          <cell r="U229">
            <v>-51058.089967999957</v>
          </cell>
        </row>
        <row r="230">
          <cell r="L230">
            <v>56</v>
          </cell>
          <cell r="M230" t="str">
            <v>Customer Adv For Const</v>
          </cell>
          <cell r="N230">
            <v>72279.237831746432</v>
          </cell>
          <cell r="O230">
            <v>-77901.235620867694</v>
          </cell>
          <cell r="P230">
            <v>206261.66434642594</v>
          </cell>
          <cell r="Q230">
            <v>-4383409.1810825616</v>
          </cell>
          <cell r="R230">
            <v>-3334655.9585801507</v>
          </cell>
          <cell r="S230">
            <v>-12435484.812841244</v>
          </cell>
          <cell r="T230">
            <v>-242622.92722368348</v>
          </cell>
          <cell r="U230">
            <v>-1048753.2225024106</v>
          </cell>
        </row>
        <row r="231">
          <cell r="L231">
            <v>57</v>
          </cell>
          <cell r="M231" t="str">
            <v>Customer Service Deposits</v>
          </cell>
          <cell r="N231">
            <v>0</v>
          </cell>
          <cell r="O231">
            <v>0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0</v>
          </cell>
        </row>
        <row r="232">
          <cell r="L232">
            <v>58</v>
          </cell>
          <cell r="M232" t="str">
            <v>Misc Rate Base Deductions</v>
          </cell>
          <cell r="N232">
            <v>-1430169.9403596641</v>
          </cell>
          <cell r="O232">
            <v>-17743277.136641763</v>
          </cell>
          <cell r="P232">
            <v>-4709705.5381272128</v>
          </cell>
          <cell r="Q232">
            <v>-8538060.2185078822</v>
          </cell>
          <cell r="R232">
            <v>-7377891.3963859901</v>
          </cell>
          <cell r="S232">
            <v>-25857754.273543406</v>
          </cell>
          <cell r="T232">
            <v>-3707991.0253507737</v>
          </cell>
          <cell r="U232">
            <v>-1160168.8221218926</v>
          </cell>
        </row>
        <row r="233">
          <cell r="L233">
            <v>59</v>
          </cell>
        </row>
        <row r="234">
          <cell r="L234">
            <v>60</v>
          </cell>
          <cell r="M234" t="str">
            <v xml:space="preserve">     Total Rate Base Deductions</v>
          </cell>
          <cell r="N234">
            <v>-199471409.17828068</v>
          </cell>
          <cell r="O234">
            <v>-2214776910.1418781</v>
          </cell>
          <cell r="P234">
            <v>-582587631.6627351</v>
          </cell>
          <cell r="Q234">
            <v>-1102016369.3740032</v>
          </cell>
          <cell r="R234">
            <v>-944212999.26542044</v>
          </cell>
          <cell r="S234">
            <v>-3389005432.3431997</v>
          </cell>
          <cell r="T234">
            <v>-492631439.31202829</v>
          </cell>
          <cell r="U234">
            <v>-157803370.10858271</v>
          </cell>
        </row>
        <row r="235">
          <cell r="L235">
            <v>61</v>
          </cell>
        </row>
        <row r="236">
          <cell r="L236">
            <v>62</v>
          </cell>
          <cell r="M236" t="str">
            <v xml:space="preserve">   Total Rate Base:</v>
          </cell>
          <cell r="N236">
            <v>194372081.18730351</v>
          </cell>
          <cell r="O236">
            <v>2282298020.1958933</v>
          </cell>
          <cell r="P236">
            <v>618101548.56581318</v>
          </cell>
          <cell r="Q236">
            <v>1224574653.2343991</v>
          </cell>
          <cell r="R236">
            <v>1055698510.3600264</v>
          </cell>
          <cell r="S236">
            <v>4065862728.1972084</v>
          </cell>
          <cell r="T236">
            <v>525591375.98658264</v>
          </cell>
          <cell r="U236">
            <v>168876142.87437281</v>
          </cell>
        </row>
        <row r="237">
          <cell r="L237">
            <v>63</v>
          </cell>
        </row>
        <row r="238">
          <cell r="L238">
            <v>64</v>
          </cell>
        </row>
        <row r="239">
          <cell r="L239">
            <v>65</v>
          </cell>
        </row>
        <row r="240">
          <cell r="L240">
            <v>66</v>
          </cell>
        </row>
        <row r="241">
          <cell r="L241">
            <v>67</v>
          </cell>
          <cell r="M241" t="str">
            <v>TAX CALCULATION:</v>
          </cell>
        </row>
        <row r="242">
          <cell r="L242">
            <v>68</v>
          </cell>
          <cell r="M242" t="str">
            <v>Operating Revenue</v>
          </cell>
        </row>
        <row r="243">
          <cell r="L243">
            <v>69</v>
          </cell>
          <cell r="M243" t="str">
            <v>Other Deductions</v>
          </cell>
        </row>
        <row r="244">
          <cell r="L244">
            <v>70</v>
          </cell>
          <cell r="M244" t="str">
            <v>Interest (AFUDC)</v>
          </cell>
          <cell r="N244">
            <v>-1010225.6662520111</v>
          </cell>
          <cell r="O244">
            <v>-11776816.51031982</v>
          </cell>
          <cell r="P244">
            <v>-3140569.6544362712</v>
          </cell>
          <cell r="R244">
            <v>-5173271.1010654038</v>
          </cell>
          <cell r="S244">
            <v>-20253937.863352448</v>
          </cell>
          <cell r="T244">
            <v>-2611812.631759353</v>
          </cell>
          <cell r="U244">
            <v>-853597.63067418325</v>
          </cell>
        </row>
        <row r="245">
          <cell r="L245">
            <v>71</v>
          </cell>
          <cell r="M245" t="str">
            <v>Interest</v>
          </cell>
          <cell r="N245">
            <v>6643946.5583185395</v>
          </cell>
          <cell r="O245">
            <v>77452535.74083063</v>
          </cell>
          <cell r="P245">
            <v>20654570.205253847</v>
          </cell>
          <cell r="Q245">
            <v>39636880.258880608</v>
          </cell>
          <cell r="R245">
            <v>34023028.59190876</v>
          </cell>
          <cell r="S245">
            <v>133203981.30337067</v>
          </cell>
          <cell r="T245">
            <v>17177096.291890908</v>
          </cell>
          <cell r="U245">
            <v>5613851.6669718483</v>
          </cell>
        </row>
        <row r="246">
          <cell r="L246">
            <v>72</v>
          </cell>
          <cell r="M246" t="str">
            <v>Schedule "M" Addition</v>
          </cell>
          <cell r="N246">
            <v>22947148.722242586</v>
          </cell>
          <cell r="O246">
            <v>246882999.28594142</v>
          </cell>
          <cell r="P246">
            <v>64341052.459853157</v>
          </cell>
          <cell r="Q246">
            <v>105406337.18158698</v>
          </cell>
          <cell r="R246">
            <v>89953727.490022525</v>
          </cell>
          <cell r="S246">
            <v>340376769.20689952</v>
          </cell>
          <cell r="T246">
            <v>44987117.181632355</v>
          </cell>
          <cell r="U246">
            <v>15452609.691564448</v>
          </cell>
        </row>
        <row r="247">
          <cell r="L247">
            <v>73</v>
          </cell>
          <cell r="M247" t="str">
            <v>Schedule "M" Deduction</v>
          </cell>
          <cell r="N247">
            <v>32497216.89390694</v>
          </cell>
          <cell r="O247">
            <v>386320537.62323135</v>
          </cell>
          <cell r="P247">
            <v>107216318.05015349</v>
          </cell>
          <cell r="Q247">
            <v>173942962.78434196</v>
          </cell>
          <cell r="R247">
            <v>153502363.4382025</v>
          </cell>
          <cell r="S247">
            <v>487498451.86231428</v>
          </cell>
          <cell r="T247">
            <v>64922901.594647318</v>
          </cell>
          <cell r="U247">
            <v>20440599.34613945</v>
          </cell>
        </row>
        <row r="248">
          <cell r="L248">
            <v>74</v>
          </cell>
          <cell r="M248" t="str">
            <v>Income Before Tax</v>
          </cell>
        </row>
        <row r="249">
          <cell r="L249">
            <v>75</v>
          </cell>
        </row>
        <row r="250">
          <cell r="L250">
            <v>76</v>
          </cell>
          <cell r="M250" t="str">
            <v>State Income Taxes</v>
          </cell>
        </row>
        <row r="251">
          <cell r="L251">
            <v>77</v>
          </cell>
          <cell r="M251" t="str">
            <v>Taxable Income</v>
          </cell>
        </row>
        <row r="252">
          <cell r="L252">
            <v>78</v>
          </cell>
        </row>
        <row r="253">
          <cell r="L253">
            <v>79</v>
          </cell>
          <cell r="M253" t="str">
            <v>Federal Income Taxes</v>
          </cell>
        </row>
      </sheetData>
      <sheetData sheetId="17"/>
      <sheetData sheetId="18"/>
      <sheetData sheetId="19"/>
      <sheetData sheetId="20"/>
      <sheetData sheetId="21" refreshError="1"/>
      <sheetData sheetId="22"/>
      <sheetData sheetId="23"/>
      <sheetData sheetId="24"/>
      <sheetData sheetId="25" refreshError="1"/>
      <sheetData sheetId="26" refreshError="1"/>
      <sheetData sheetId="27" refreshError="1"/>
      <sheetData sheetId="28" refreshError="1"/>
      <sheetData sheetId="29"/>
      <sheetData sheetId="30"/>
      <sheetData sheetId="31"/>
      <sheetData sheetId="32"/>
      <sheetData sheetId="33"/>
      <sheetData sheetId="34" refreshError="1"/>
      <sheetData sheetId="35"/>
      <sheetData sheetId="36"/>
      <sheetData sheetId="37"/>
      <sheetData sheetId="38"/>
      <sheetData sheetId="39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REV"/>
      <sheetName val="OM"/>
      <sheetName val="NPC"/>
      <sheetName val="DEPR"/>
      <sheetName val="TAX"/>
      <sheetName val="RB"/>
      <sheetName val="ContractChange"/>
      <sheetName val="Other"/>
      <sheetName val="Misc 1"/>
      <sheetName val="Misc 2"/>
      <sheetName val="Variables"/>
      <sheetName val="Results"/>
      <sheetName val="AdjSummary"/>
      <sheetName val="TotalCompany"/>
      <sheetName val="Valid Acct-Factor Combo"/>
      <sheetName val="Factors"/>
      <sheetName val="UnadjData"/>
      <sheetName val="ExtractData"/>
      <sheetName val="ReportAdjData"/>
      <sheetName val="AdjDatabase"/>
      <sheetName val="Title"/>
      <sheetName val="Macro"/>
      <sheetName val="WelcomeDialog"/>
      <sheetName val="AcctErrorDialog"/>
      <sheetName val="AdjSumErrorDialog"/>
      <sheetName val="Errors"/>
      <sheetName val="PrepareResults"/>
      <sheetName val="Navigation"/>
      <sheetName val="Print"/>
      <sheetName val="TypeErrorDialog"/>
      <sheetName val="PrintSumAdjDialog"/>
      <sheetName val="AFErrorDialog"/>
      <sheetName val="FactorErrorDialog"/>
      <sheetName val="PrintAdjDialog"/>
      <sheetName val="PrepareSummary"/>
      <sheetName val="PrintResultsErrorDialog"/>
      <sheetName val="SummaryError"/>
      <sheetName val="SummaryDialog"/>
      <sheetName val="PrepareDataDialog"/>
      <sheetName val="Transfer"/>
      <sheetName val="PrepareDatabase"/>
      <sheetName val="CWC - calcula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76">
          <cell r="C76">
            <v>64493174.138834439</v>
          </cell>
        </row>
        <row r="77">
          <cell r="C77">
            <v>138386468.17417011</v>
          </cell>
        </row>
        <row r="78">
          <cell r="C78">
            <v>-39903372.400949448</v>
          </cell>
        </row>
        <row r="80">
          <cell r="C80">
            <v>0</v>
          </cell>
        </row>
        <row r="81">
          <cell r="C81">
            <v>-39903372.400949448</v>
          </cell>
        </row>
        <row r="83">
          <cell r="C83">
            <v>-13966180.340332296</v>
          </cell>
        </row>
        <row r="188">
          <cell r="C188">
            <v>266100834.98999998</v>
          </cell>
        </row>
        <row r="189">
          <cell r="C189">
            <v>0</v>
          </cell>
        </row>
        <row r="190">
          <cell r="C190">
            <v>78723890.002297029</v>
          </cell>
        </row>
        <row r="191">
          <cell r="C191">
            <v>12554856.948306177</v>
          </cell>
        </row>
        <row r="192">
          <cell r="C192">
            <v>357379581.9406032</v>
          </cell>
        </row>
        <row r="195">
          <cell r="C195">
            <v>48371132.770529747</v>
          </cell>
        </row>
        <row r="196">
          <cell r="C196">
            <v>0</v>
          </cell>
        </row>
        <row r="197">
          <cell r="C197">
            <v>6349037.5511267083</v>
          </cell>
        </row>
        <row r="198">
          <cell r="C198">
            <v>125305885.00091264</v>
          </cell>
        </row>
        <row r="199">
          <cell r="C199">
            <v>25362553.335236829</v>
          </cell>
        </row>
        <row r="200">
          <cell r="C200">
            <v>13621606.721800074</v>
          </cell>
        </row>
        <row r="201">
          <cell r="C201">
            <v>8025975.3729733964</v>
          </cell>
        </row>
        <row r="202">
          <cell r="C202">
            <v>5423426.4819710292</v>
          </cell>
        </row>
        <row r="203">
          <cell r="C203">
            <v>0</v>
          </cell>
        </row>
        <row r="204">
          <cell r="C204">
            <v>12167262.867714064</v>
          </cell>
        </row>
        <row r="205">
          <cell r="C205">
            <v>244626880.10226449</v>
          </cell>
        </row>
        <row r="206">
          <cell r="C206">
            <v>36705844.209221087</v>
          </cell>
        </row>
        <row r="207">
          <cell r="C207">
            <v>4017010.1383138788</v>
          </cell>
        </row>
        <row r="208">
          <cell r="C208">
            <v>17744812.254208628</v>
          </cell>
        </row>
        <row r="209">
          <cell r="C209">
            <v>-13966180.340332296</v>
          </cell>
        </row>
        <row r="210">
          <cell r="C210">
            <v>0</v>
          </cell>
        </row>
        <row r="211">
          <cell r="C211">
            <v>22359798.153024439</v>
          </cell>
        </row>
        <row r="212">
          <cell r="C212">
            <v>0</v>
          </cell>
        </row>
        <row r="213">
          <cell r="C213">
            <v>-341244.31117613171</v>
          </cell>
        </row>
        <row r="214">
          <cell r="C214">
            <v>311146920.20552415</v>
          </cell>
        </row>
        <row r="216">
          <cell r="C216">
            <v>46232661.73507905</v>
          </cell>
        </row>
        <row r="219">
          <cell r="C219">
            <v>1398743840.7185168</v>
          </cell>
        </row>
        <row r="220">
          <cell r="C220">
            <v>37310.24459140328</v>
          </cell>
        </row>
        <row r="221">
          <cell r="C221">
            <v>6671729.2360731997</v>
          </cell>
        </row>
        <row r="222">
          <cell r="C222">
            <v>0</v>
          </cell>
        </row>
        <row r="223">
          <cell r="C223">
            <v>0</v>
          </cell>
        </row>
        <row r="224">
          <cell r="C224">
            <v>2850427.943054324</v>
          </cell>
        </row>
        <row r="225">
          <cell r="C225">
            <v>3524551.0469494397</v>
          </cell>
        </row>
        <row r="226">
          <cell r="C226">
            <v>7763142.7157643503</v>
          </cell>
        </row>
        <row r="227">
          <cell r="C227">
            <v>2159291.1506739343</v>
          </cell>
        </row>
        <row r="228">
          <cell r="C228">
            <v>2046740.5986772478</v>
          </cell>
        </row>
        <row r="229">
          <cell r="C229">
            <v>268576.60807565699</v>
          </cell>
        </row>
        <row r="230">
          <cell r="C230">
            <v>1424065610.2623763</v>
          </cell>
        </row>
        <row r="233">
          <cell r="C233">
            <v>-503192583.84775847</v>
          </cell>
        </row>
        <row r="234">
          <cell r="C234">
            <v>-34606345.321051545</v>
          </cell>
        </row>
        <row r="235">
          <cell r="C235">
            <v>-128569574.10448816</v>
          </cell>
        </row>
        <row r="236">
          <cell r="C236">
            <v>-1096753.183804</v>
          </cell>
        </row>
        <row r="237">
          <cell r="C237">
            <v>-334499.98611589998</v>
          </cell>
        </row>
        <row r="238">
          <cell r="C238">
            <v>0</v>
          </cell>
        </row>
        <row r="239">
          <cell r="C239">
            <v>-4865967.0740704359</v>
          </cell>
        </row>
        <row r="241">
          <cell r="C241">
            <v>-672665723.51728857</v>
          </cell>
        </row>
        <row r="243">
          <cell r="C243">
            <v>751399886.74508774</v>
          </cell>
        </row>
        <row r="246">
          <cell r="C246">
            <v>6.3973137599340105E-2</v>
          </cell>
          <cell r="D246">
            <v>-4.5167092738471998E-2</v>
          </cell>
        </row>
        <row r="249">
          <cell r="C249">
            <v>54626279.547771238</v>
          </cell>
        </row>
        <row r="251">
          <cell r="C251">
            <v>-4599793.2770370385</v>
          </cell>
        </row>
        <row r="252">
          <cell r="C252">
            <v>25236151.190422058</v>
          </cell>
        </row>
        <row r="261">
          <cell r="C261">
            <v>26511726.171938557</v>
          </cell>
        </row>
        <row r="271">
          <cell r="D271">
            <v>5664589.5200000107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</row>
        <row r="272"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</row>
        <row r="273">
          <cell r="D273">
            <v>0</v>
          </cell>
          <cell r="E273">
            <v>0</v>
          </cell>
          <cell r="F273">
            <v>-39683882.340323374</v>
          </cell>
          <cell r="G273">
            <v>0</v>
          </cell>
          <cell r="H273">
            <v>0</v>
          </cell>
          <cell r="I273">
            <v>0</v>
          </cell>
          <cell r="J273">
            <v>-69009.458875338576</v>
          </cell>
        </row>
        <row r="274">
          <cell r="D274">
            <v>-4126051.6996727935</v>
          </cell>
          <cell r="E274">
            <v>0</v>
          </cell>
          <cell r="F274">
            <v>1178569.3667911782</v>
          </cell>
          <cell r="G274">
            <v>0</v>
          </cell>
          <cell r="H274">
            <v>0</v>
          </cell>
          <cell r="I274">
            <v>-3000000</v>
          </cell>
          <cell r="J274">
            <v>5361.4349026870132</v>
          </cell>
        </row>
        <row r="275">
          <cell r="D275">
            <v>1538537.8203272172</v>
          </cell>
          <cell r="E275">
            <v>0</v>
          </cell>
          <cell r="F275">
            <v>-38505312.973532192</v>
          </cell>
          <cell r="G275">
            <v>0</v>
          </cell>
          <cell r="H275">
            <v>0</v>
          </cell>
          <cell r="I275">
            <v>-3000000</v>
          </cell>
          <cell r="J275">
            <v>-63648.023972651565</v>
          </cell>
        </row>
        <row r="278">
          <cell r="D278">
            <v>0</v>
          </cell>
          <cell r="E278">
            <v>63531.522219434832</v>
          </cell>
          <cell r="F278">
            <v>2890012.4014773984</v>
          </cell>
          <cell r="G278">
            <v>0</v>
          </cell>
          <cell r="H278">
            <v>0</v>
          </cell>
          <cell r="I278">
            <v>0</v>
          </cell>
          <cell r="J278">
            <v>-90724.57660061316</v>
          </cell>
        </row>
        <row r="279"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</row>
        <row r="280">
          <cell r="D280">
            <v>0</v>
          </cell>
          <cell r="E280">
            <v>27364.23314235971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-11271.310203687006</v>
          </cell>
        </row>
        <row r="281">
          <cell r="D281">
            <v>0</v>
          </cell>
          <cell r="E281">
            <v>-49971.818379299148</v>
          </cell>
          <cell r="F281">
            <v>-11302417.467723571</v>
          </cell>
          <cell r="G281">
            <v>0</v>
          </cell>
          <cell r="H281">
            <v>0</v>
          </cell>
          <cell r="I281">
            <v>0</v>
          </cell>
          <cell r="J281">
            <v>-201431.03311736949</v>
          </cell>
        </row>
        <row r="282">
          <cell r="D282">
            <v>-7394.9629479036066</v>
          </cell>
          <cell r="E282">
            <v>-89849.152093178607</v>
          </cell>
          <cell r="F282">
            <v>3336530.3943000822</v>
          </cell>
          <cell r="G282">
            <v>0</v>
          </cell>
          <cell r="H282">
            <v>0</v>
          </cell>
          <cell r="I282">
            <v>0</v>
          </cell>
          <cell r="J282">
            <v>-41998.329920637007</v>
          </cell>
        </row>
        <row r="283">
          <cell r="D283">
            <v>0</v>
          </cell>
          <cell r="E283">
            <v>98474.934809274215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</row>
        <row r="284">
          <cell r="D284">
            <v>0</v>
          </cell>
          <cell r="E284">
            <v>62199.501023949764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</row>
        <row r="285">
          <cell r="D285">
            <v>0</v>
          </cell>
          <cell r="E285">
            <v>-4856177.8771926202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</row>
        <row r="286"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</row>
        <row r="287">
          <cell r="D287">
            <v>0</v>
          </cell>
          <cell r="E287">
            <v>-1443747.5685319633</v>
          </cell>
          <cell r="F287">
            <v>0</v>
          </cell>
          <cell r="G287">
            <v>0</v>
          </cell>
          <cell r="H287">
            <v>0</v>
          </cell>
          <cell r="I287">
            <v>54303.537524919564</v>
          </cell>
          <cell r="J287">
            <v>0</v>
          </cell>
        </row>
        <row r="288">
          <cell r="D288">
            <v>-7394.9629479036066</v>
          </cell>
          <cell r="E288">
            <v>-6188176.225002042</v>
          </cell>
          <cell r="F288">
            <v>-5075874.6719460897</v>
          </cell>
          <cell r="G288">
            <v>0</v>
          </cell>
          <cell r="H288">
            <v>0</v>
          </cell>
          <cell r="I288">
            <v>54303.537524919564</v>
          </cell>
          <cell r="J288">
            <v>-345425.24984230666</v>
          </cell>
        </row>
        <row r="289">
          <cell r="D289">
            <v>0</v>
          </cell>
          <cell r="E289">
            <v>0</v>
          </cell>
          <cell r="F289">
            <v>-397232.00153080252</v>
          </cell>
          <cell r="G289">
            <v>0</v>
          </cell>
          <cell r="H289">
            <v>0</v>
          </cell>
          <cell r="I289">
            <v>-17990.552800000001</v>
          </cell>
          <cell r="J289">
            <v>-29238.355724457091</v>
          </cell>
        </row>
        <row r="290"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-351857.95314850612</v>
          </cell>
          <cell r="J290">
            <v>0</v>
          </cell>
        </row>
        <row r="291">
          <cell r="D291">
            <v>0</v>
          </cell>
          <cell r="E291">
            <v>0</v>
          </cell>
          <cell r="F291">
            <v>-42124.459304340671</v>
          </cell>
          <cell r="G291">
            <v>0</v>
          </cell>
          <cell r="H291">
            <v>-428616.54</v>
          </cell>
          <cell r="I291">
            <v>0</v>
          </cell>
          <cell r="J291">
            <v>0</v>
          </cell>
        </row>
        <row r="292">
          <cell r="D292">
            <v>-128384.24863978302</v>
          </cell>
          <cell r="E292">
            <v>2094922.2098692143</v>
          </cell>
          <cell r="F292">
            <v>-11672187.021707667</v>
          </cell>
          <cell r="G292">
            <v>0</v>
          </cell>
          <cell r="H292">
            <v>-4334467.5802177778</v>
          </cell>
          <cell r="I292">
            <v>4557.6634522470704</v>
          </cell>
          <cell r="J292">
            <v>108523.18217629296</v>
          </cell>
        </row>
        <row r="293"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</row>
        <row r="294">
          <cell r="D294">
            <v>816211.58385662246</v>
          </cell>
          <cell r="E294">
            <v>76920.836595007684</v>
          </cell>
          <cell r="F294">
            <v>136253.30590310734</v>
          </cell>
          <cell r="G294">
            <v>0</v>
          </cell>
          <cell r="H294">
            <v>3737965.5327728949</v>
          </cell>
          <cell r="I294">
            <v>-1043454.0756993192</v>
          </cell>
          <cell r="J294">
            <v>0</v>
          </cell>
        </row>
        <row r="295"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</row>
        <row r="296">
          <cell r="D296">
            <v>-237950.87274093495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34004.906666666662</v>
          </cell>
          <cell r="J296">
            <v>949.34680470370222</v>
          </cell>
        </row>
        <row r="297">
          <cell r="D297">
            <v>442481.49952800095</v>
          </cell>
          <cell r="E297">
            <v>-4016333.17853782</v>
          </cell>
          <cell r="F297">
            <v>-17051164.848585792</v>
          </cell>
          <cell r="G297">
            <v>0</v>
          </cell>
          <cell r="H297">
            <v>-1025118.5874448828</v>
          </cell>
          <cell r="I297">
            <v>-1320436.474003992</v>
          </cell>
          <cell r="J297">
            <v>-265191.07658576709</v>
          </cell>
        </row>
        <row r="299">
          <cell r="D299">
            <v>1096056.3207992162</v>
          </cell>
          <cell r="E299">
            <v>4016333.17853782</v>
          </cell>
          <cell r="F299">
            <v>-21454148.124946401</v>
          </cell>
          <cell r="G299">
            <v>0</v>
          </cell>
          <cell r="H299">
            <v>1025118.5874448828</v>
          </cell>
          <cell r="I299">
            <v>-1679563.525996008</v>
          </cell>
          <cell r="J299">
            <v>201543.05261311552</v>
          </cell>
        </row>
        <row r="302">
          <cell r="D302">
            <v>0</v>
          </cell>
          <cell r="E302">
            <v>0</v>
          </cell>
          <cell r="F302">
            <v>-26125927.969872698</v>
          </cell>
          <cell r="G302">
            <v>0</v>
          </cell>
          <cell r="H302">
            <v>0</v>
          </cell>
          <cell r="I302">
            <v>53172845.041649356</v>
          </cell>
          <cell r="J302">
            <v>-1161846.8837236031</v>
          </cell>
        </row>
        <row r="303"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</row>
        <row r="304">
          <cell r="D304">
            <v>0</v>
          </cell>
          <cell r="E304">
            <v>-637047.28166666592</v>
          </cell>
          <cell r="F304">
            <v>0</v>
          </cell>
          <cell r="G304">
            <v>0</v>
          </cell>
          <cell r="H304">
            <v>0</v>
          </cell>
          <cell r="I304">
            <v>13628652.354361463</v>
          </cell>
          <cell r="J304">
            <v>-909.00754916836752</v>
          </cell>
        </row>
        <row r="305">
          <cell r="D305">
            <v>0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</row>
        <row r="306"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</row>
        <row r="307"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-2850427.9619466118</v>
          </cell>
          <cell r="J307">
            <v>0</v>
          </cell>
        </row>
        <row r="308"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2033952.2560125524</v>
          </cell>
          <cell r="J308">
            <v>-3595.335989266634</v>
          </cell>
        </row>
        <row r="309"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2018177.8990736436</v>
          </cell>
          <cell r="J309">
            <v>-3545.2505568028428</v>
          </cell>
        </row>
        <row r="310"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8945812.341932185</v>
          </cell>
          <cell r="J310">
            <v>0</v>
          </cell>
        </row>
        <row r="311"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</row>
        <row r="312"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-268576.60836182453</v>
          </cell>
          <cell r="J312">
            <v>0</v>
          </cell>
        </row>
        <row r="313">
          <cell r="D313">
            <v>0</v>
          </cell>
          <cell r="E313">
            <v>-637047.28166666592</v>
          </cell>
          <cell r="F313">
            <v>-26125927.969872698</v>
          </cell>
          <cell r="G313">
            <v>0</v>
          </cell>
          <cell r="H313">
            <v>0</v>
          </cell>
          <cell r="I313">
            <v>76680435.322720751</v>
          </cell>
          <cell r="J313">
            <v>-1169896.4778188409</v>
          </cell>
        </row>
        <row r="316">
          <cell r="D316">
            <v>0</v>
          </cell>
          <cell r="E316">
            <v>0</v>
          </cell>
          <cell r="F316">
            <v>16010762.339428132</v>
          </cell>
          <cell r="G316">
            <v>-264083.87465224485</v>
          </cell>
          <cell r="H316">
            <v>0</v>
          </cell>
          <cell r="I316">
            <v>-23449722.352869298</v>
          </cell>
          <cell r="J316">
            <v>379367.88981529564</v>
          </cell>
        </row>
        <row r="317"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</row>
        <row r="318">
          <cell r="D318">
            <v>4352244.3899401119</v>
          </cell>
          <cell r="E318">
            <v>803076.85179575416</v>
          </cell>
          <cell r="F318">
            <v>1810649.4576148225</v>
          </cell>
          <cell r="G318">
            <v>0</v>
          </cell>
          <cell r="H318">
            <v>-14745818.04079441</v>
          </cell>
          <cell r="I318">
            <v>-4239941.0026116502</v>
          </cell>
          <cell r="J318">
            <v>0</v>
          </cell>
        </row>
        <row r="319">
          <cell r="D319">
            <v>0</v>
          </cell>
          <cell r="E319">
            <v>0</v>
          </cell>
          <cell r="F319">
            <v>144385.82344165733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</row>
        <row r="320"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23142.536575635779</v>
          </cell>
          <cell r="J320">
            <v>0</v>
          </cell>
        </row>
        <row r="321"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-2980495.6783333328</v>
          </cell>
          <cell r="J321">
            <v>0</v>
          </cell>
        </row>
        <row r="322">
          <cell r="D322">
            <v>-4218445.3037073184</v>
          </cell>
          <cell r="E322">
            <v>0</v>
          </cell>
          <cell r="F322">
            <v>-212582.87396787116</v>
          </cell>
          <cell r="G322">
            <v>0</v>
          </cell>
          <cell r="H322">
            <v>0</v>
          </cell>
          <cell r="I322">
            <v>1185108.7951282924</v>
          </cell>
          <cell r="J322">
            <v>7456.7769102435559</v>
          </cell>
        </row>
        <row r="324">
          <cell r="D324">
            <v>133799.08623279352</v>
          </cell>
          <cell r="E324">
            <v>803076.85179575416</v>
          </cell>
          <cell r="F324">
            <v>17753214.746516742</v>
          </cell>
          <cell r="G324">
            <v>-264083.87465224485</v>
          </cell>
          <cell r="H324">
            <v>-14745818.04079441</v>
          </cell>
          <cell r="I324">
            <v>-29461907.70211035</v>
          </cell>
          <cell r="J324">
            <v>386824.66672553919</v>
          </cell>
        </row>
        <row r="326">
          <cell r="D326">
            <v>133799.08623279352</v>
          </cell>
          <cell r="E326">
            <v>166029.57012908824</v>
          </cell>
          <cell r="F326">
            <v>-8372713.2233559564</v>
          </cell>
          <cell r="G326">
            <v>-264083.87465224485</v>
          </cell>
          <cell r="H326">
            <v>-14745818.04079441</v>
          </cell>
          <cell r="I326">
            <v>47218527.620610401</v>
          </cell>
          <cell r="J326">
            <v>-783071.81109330175</v>
          </cell>
        </row>
        <row r="329">
          <cell r="D329">
            <v>2.778256863222861E-3</v>
          </cell>
          <cell r="E329">
            <v>1.0231019053119864E-2</v>
          </cell>
          <cell r="F329">
            <v>-5.4089532135311841E-2</v>
          </cell>
          <cell r="G329">
            <v>4.1520585523632803E-5</v>
          </cell>
          <cell r="H329">
            <v>5.034981592239321E-3</v>
          </cell>
          <cell r="I329">
            <v>-1.1019169946595513E-2</v>
          </cell>
          <cell r="J329">
            <v>6.3856490656231946E-4</v>
          </cell>
        </row>
        <row r="330">
          <cell r="D330">
            <v>-1750173.3835700478</v>
          </cell>
          <cell r="E330">
            <v>-6456872.8018149547</v>
          </cell>
          <cell r="F330">
            <v>33483680.457699094</v>
          </cell>
          <cell r="G330">
            <v>-35530.417413043207</v>
          </cell>
          <cell r="H330">
            <v>-3637671.504238138</v>
          </cell>
          <cell r="I330">
            <v>9062380.9923774209</v>
          </cell>
          <cell r="J330">
            <v>-430488.54884541675</v>
          </cell>
        </row>
        <row r="335">
          <cell r="D335">
            <v>1783883.6560160555</v>
          </cell>
          <cell r="E335">
            <v>6188176.225002042</v>
          </cell>
          <cell r="F335">
            <v>-32990081.840750966</v>
          </cell>
          <cell r="G335">
            <v>0</v>
          </cell>
          <cell r="H335">
            <v>428616.54</v>
          </cell>
          <cell r="I335">
            <v>-2718459.9382430799</v>
          </cell>
          <cell r="J335">
            <v>310066.23478940851</v>
          </cell>
        </row>
        <row r="337"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217013.20626896209</v>
          </cell>
          <cell r="I337">
            <v>0</v>
          </cell>
          <cell r="J337">
            <v>0</v>
          </cell>
        </row>
        <row r="338"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-3514878.6273604259</v>
          </cell>
          <cell r="I338">
            <v>0</v>
          </cell>
          <cell r="J338">
            <v>0</v>
          </cell>
        </row>
        <row r="339">
          <cell r="D339">
            <v>-1624238.6427268351</v>
          </cell>
          <cell r="E339">
            <v>-637047</v>
          </cell>
          <cell r="F339">
            <v>-449420.00153080252</v>
          </cell>
          <cell r="G339">
            <v>0</v>
          </cell>
          <cell r="H339">
            <v>0</v>
          </cell>
          <cell r="I339">
            <v>2193195.2457913472</v>
          </cell>
          <cell r="J339">
            <v>0</v>
          </cell>
        </row>
        <row r="340">
          <cell r="D340">
            <v>526457.15226003109</v>
          </cell>
          <cell r="E340">
            <v>-434362.80319571274</v>
          </cell>
          <cell r="F340">
            <v>-90396.065974144673</v>
          </cell>
          <cell r="G340">
            <v>0</v>
          </cell>
          <cell r="H340">
            <v>0</v>
          </cell>
          <cell r="I340">
            <v>-538286.5880295817</v>
          </cell>
          <cell r="J340">
            <v>0</v>
          </cell>
        </row>
        <row r="341">
          <cell r="D341">
            <v>-366812.13897081069</v>
          </cell>
          <cell r="E341">
            <v>5985492.0281977551</v>
          </cell>
          <cell r="F341">
            <v>-33349105.776307624</v>
          </cell>
          <cell r="G341">
            <v>0</v>
          </cell>
          <cell r="H341">
            <v>3726481.9610914639</v>
          </cell>
          <cell r="I341">
            <v>13021.895577849005</v>
          </cell>
          <cell r="J341">
            <v>310066.23478940851</v>
          </cell>
        </row>
        <row r="343">
          <cell r="D343">
            <v>0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</row>
        <row r="344">
          <cell r="D344">
            <v>-366812.13897081069</v>
          </cell>
          <cell r="E344">
            <v>5985492.0281977551</v>
          </cell>
          <cell r="F344">
            <v>-33349105.776307624</v>
          </cell>
          <cell r="G344">
            <v>0</v>
          </cell>
          <cell r="H344">
            <v>3726481.9610914639</v>
          </cell>
          <cell r="I344">
            <v>13021.895577849005</v>
          </cell>
          <cell r="J344">
            <v>310066.23478940851</v>
          </cell>
        </row>
        <row r="346">
          <cell r="D346">
            <v>-128384.24863978302</v>
          </cell>
          <cell r="E346">
            <v>2094922.2098692143</v>
          </cell>
          <cell r="F346">
            <v>-11672187.021707667</v>
          </cell>
          <cell r="G346">
            <v>0</v>
          </cell>
          <cell r="H346">
            <v>-4334467.5802177778</v>
          </cell>
          <cell r="I346">
            <v>4557.6634522470704</v>
          </cell>
          <cell r="J346">
            <v>108523.18217629296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84"/>
  <sheetViews>
    <sheetView tabSelected="1" zoomScaleNormal="100" workbookViewId="0">
      <selection activeCell="B36" sqref="B36"/>
    </sheetView>
  </sheetViews>
  <sheetFormatPr defaultRowHeight="11.25"/>
  <cols>
    <col min="1" max="1" width="3.42578125" style="1" customWidth="1"/>
    <col min="2" max="2" width="30.42578125" style="1" customWidth="1"/>
    <col min="3" max="3" width="12.28515625" style="1" customWidth="1"/>
    <col min="4" max="4" width="3.28515625" style="1" customWidth="1"/>
    <col min="5" max="9" width="11.85546875" style="1" customWidth="1"/>
    <col min="10" max="11" width="12.85546875" style="1" customWidth="1"/>
    <col min="12" max="12" width="5.28515625" style="1" customWidth="1"/>
    <col min="13" max="13" width="11.85546875" style="1" customWidth="1"/>
    <col min="14" max="14" width="3.140625" style="1" customWidth="1"/>
    <col min="15" max="15" width="11.85546875" style="1" customWidth="1"/>
    <col min="16" max="16" width="11.85546875" style="40" hidden="1" customWidth="1"/>
    <col min="17" max="17" width="0" style="40" hidden="1" customWidth="1"/>
    <col min="18" max="16384" width="9.140625" style="1"/>
  </cols>
  <sheetData>
    <row r="1" spans="1:18" ht="12">
      <c r="A1" s="59" t="s">
        <v>81</v>
      </c>
      <c r="B1" s="60"/>
      <c r="E1" s="58"/>
      <c r="F1" s="58"/>
      <c r="G1" s="58"/>
      <c r="H1" s="58"/>
      <c r="I1" s="58"/>
      <c r="J1" s="64"/>
      <c r="K1" s="58"/>
      <c r="L1" s="58"/>
      <c r="M1" s="58"/>
      <c r="N1" s="58"/>
      <c r="O1" s="58"/>
    </row>
    <row r="2" spans="1:18" ht="12">
      <c r="A2" s="66" t="s">
        <v>87</v>
      </c>
      <c r="B2" s="67"/>
      <c r="E2" s="58"/>
      <c r="F2" s="58"/>
      <c r="G2" s="58"/>
      <c r="H2" s="58"/>
      <c r="I2" s="58"/>
      <c r="J2" s="64"/>
      <c r="K2" s="58"/>
      <c r="L2" s="58"/>
      <c r="M2" s="58"/>
      <c r="N2" s="58"/>
      <c r="O2" s="58"/>
    </row>
    <row r="3" spans="1:18" ht="12">
      <c r="A3" s="66" t="s">
        <v>88</v>
      </c>
      <c r="B3" s="67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</row>
    <row r="4" spans="1:18" ht="12">
      <c r="A4" s="61" t="s">
        <v>89</v>
      </c>
      <c r="B4" s="60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</row>
    <row r="5" spans="1:18" ht="12.75">
      <c r="A5" s="3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</row>
    <row r="6" spans="1:18">
      <c r="A6" s="31"/>
      <c r="C6" s="31"/>
      <c r="K6" s="65" t="s">
        <v>90</v>
      </c>
      <c r="L6" s="63"/>
      <c r="M6" s="63"/>
      <c r="N6" s="26"/>
      <c r="O6" s="26"/>
      <c r="P6" s="26"/>
      <c r="Q6" s="26"/>
      <c r="R6" s="26"/>
    </row>
    <row r="7" spans="1:18">
      <c r="C7" s="39"/>
      <c r="D7" s="2"/>
      <c r="E7" s="62" t="s">
        <v>90</v>
      </c>
      <c r="F7" s="63"/>
      <c r="G7" s="63"/>
      <c r="H7" s="63"/>
      <c r="I7" s="35"/>
      <c r="J7" s="35"/>
      <c r="M7" s="34" t="s">
        <v>79</v>
      </c>
      <c r="P7" s="54" t="s">
        <v>86</v>
      </c>
    </row>
    <row r="8" spans="1:18">
      <c r="C8" s="34"/>
      <c r="D8" s="2"/>
      <c r="E8" s="34" t="s">
        <v>63</v>
      </c>
      <c r="F8" s="34" t="s">
        <v>65</v>
      </c>
      <c r="G8" s="34" t="s">
        <v>67</v>
      </c>
      <c r="H8" s="34" t="s">
        <v>69</v>
      </c>
      <c r="I8" s="34" t="s">
        <v>71</v>
      </c>
      <c r="J8" s="34" t="s">
        <v>73</v>
      </c>
      <c r="K8" s="34" t="s">
        <v>76</v>
      </c>
      <c r="L8" s="2"/>
      <c r="M8" s="34" t="s">
        <v>77</v>
      </c>
      <c r="P8" s="40" t="s">
        <v>83</v>
      </c>
    </row>
    <row r="9" spans="1:18" ht="45">
      <c r="C9" s="33" t="s">
        <v>82</v>
      </c>
      <c r="D9" s="3"/>
      <c r="E9" s="33" t="s">
        <v>64</v>
      </c>
      <c r="F9" s="33" t="s">
        <v>66</v>
      </c>
      <c r="G9" s="33" t="s">
        <v>68</v>
      </c>
      <c r="H9" s="33" t="s">
        <v>70</v>
      </c>
      <c r="I9" s="33" t="s">
        <v>72</v>
      </c>
      <c r="J9" s="33" t="s">
        <v>74</v>
      </c>
      <c r="K9" s="33" t="s">
        <v>75</v>
      </c>
      <c r="L9" s="3"/>
      <c r="M9" s="33" t="s">
        <v>78</v>
      </c>
      <c r="O9" s="33" t="s">
        <v>85</v>
      </c>
      <c r="P9" s="41" t="s">
        <v>84</v>
      </c>
    </row>
    <row r="10" spans="1:18">
      <c r="A10" s="4">
        <v>1</v>
      </c>
      <c r="B10" s="4" t="s">
        <v>0</v>
      </c>
    </row>
    <row r="11" spans="1:18">
      <c r="A11" s="4">
        <v>2</v>
      </c>
      <c r="B11" s="4" t="s">
        <v>1</v>
      </c>
      <c r="C11" s="20">
        <f>[2]Results!C188</f>
        <v>266100834.98999998</v>
      </c>
      <c r="D11" s="8"/>
      <c r="E11" s="20">
        <f>[2]Results!$D$271</f>
        <v>5664589.5200000107</v>
      </c>
      <c r="F11" s="20">
        <f>[2]Results!$E$271</f>
        <v>0</v>
      </c>
      <c r="G11" s="20">
        <f>[2]Results!$F$271</f>
        <v>0</v>
      </c>
      <c r="H11" s="20">
        <f>[2]Results!$G$271</f>
        <v>0</v>
      </c>
      <c r="I11" s="20">
        <f>[2]Results!$H$271</f>
        <v>0</v>
      </c>
      <c r="J11" s="20">
        <f>[2]Results!$I$271</f>
        <v>0</v>
      </c>
      <c r="K11" s="20">
        <f>[2]Results!$J$271</f>
        <v>0</v>
      </c>
      <c r="M11" s="20">
        <f>SUM(E11:L11)</f>
        <v>5664589.5200000107</v>
      </c>
      <c r="O11" s="32">
        <f>+C11+M11</f>
        <v>271765424.50999999</v>
      </c>
      <c r="P11" s="42">
        <v>271765424.50999999</v>
      </c>
      <c r="Q11" s="42">
        <f>O11-P11</f>
        <v>0</v>
      </c>
    </row>
    <row r="12" spans="1:18">
      <c r="A12" s="4">
        <v>3</v>
      </c>
      <c r="B12" s="4" t="s">
        <v>2</v>
      </c>
      <c r="C12" s="20">
        <f>[2]Results!C189</f>
        <v>0</v>
      </c>
      <c r="D12" s="8"/>
      <c r="E12" s="20">
        <f>[2]Results!$D$272</f>
        <v>0</v>
      </c>
      <c r="F12" s="20">
        <f>[2]Results!$E$272</f>
        <v>0</v>
      </c>
      <c r="G12" s="20">
        <f>[2]Results!$F$272</f>
        <v>0</v>
      </c>
      <c r="H12" s="20">
        <f>[2]Results!$G$272</f>
        <v>0</v>
      </c>
      <c r="I12" s="20">
        <f>[2]Results!$H$272</f>
        <v>0</v>
      </c>
      <c r="J12" s="20">
        <f>[2]Results!$I$272</f>
        <v>0</v>
      </c>
      <c r="K12" s="20">
        <f>[2]Results!$J$272</f>
        <v>0</v>
      </c>
      <c r="M12" s="20">
        <f>SUM(E12:L12)</f>
        <v>0</v>
      </c>
      <c r="O12" s="32">
        <f>+C12+M12</f>
        <v>0</v>
      </c>
      <c r="P12" s="42">
        <v>0</v>
      </c>
      <c r="Q12" s="42">
        <f t="shared" ref="Q12:Q66" si="0">O12-P12</f>
        <v>0</v>
      </c>
    </row>
    <row r="13" spans="1:18">
      <c r="A13" s="4">
        <v>4</v>
      </c>
      <c r="B13" s="4" t="s">
        <v>3</v>
      </c>
      <c r="C13" s="20">
        <f>[2]Results!C190</f>
        <v>78723890.002297029</v>
      </c>
      <c r="D13" s="8"/>
      <c r="E13" s="20">
        <f>[2]Results!$D$273</f>
        <v>0</v>
      </c>
      <c r="F13" s="20">
        <f>[2]Results!$E$273</f>
        <v>0</v>
      </c>
      <c r="G13" s="20">
        <f>[2]Results!$F$273</f>
        <v>-39683882.340323374</v>
      </c>
      <c r="H13" s="20">
        <f>[2]Results!$G$273</f>
        <v>0</v>
      </c>
      <c r="I13" s="20">
        <f>[2]Results!$H$273</f>
        <v>0</v>
      </c>
      <c r="J13" s="20">
        <f>[2]Results!$I$273</f>
        <v>0</v>
      </c>
      <c r="K13" s="20">
        <f>[2]Results!$J$273</f>
        <v>-69009.458875338576</v>
      </c>
      <c r="M13" s="20">
        <f>SUM(E13:L13)</f>
        <v>-39752891.799198709</v>
      </c>
      <c r="O13" s="32">
        <f>+C13+M13</f>
        <v>38970998.203098319</v>
      </c>
      <c r="P13" s="42">
        <v>38970998.203098312</v>
      </c>
      <c r="Q13" s="42">
        <f t="shared" si="0"/>
        <v>0</v>
      </c>
    </row>
    <row r="14" spans="1:18">
      <c r="A14" s="4">
        <v>5</v>
      </c>
      <c r="B14" s="4" t="s">
        <v>4</v>
      </c>
      <c r="C14" s="20">
        <f>[2]Results!C191</f>
        <v>12554856.948306177</v>
      </c>
      <c r="D14" s="8"/>
      <c r="E14" s="20">
        <f>[2]Results!$D$274</f>
        <v>-4126051.6996727935</v>
      </c>
      <c r="F14" s="20">
        <f>[2]Results!$E$274</f>
        <v>0</v>
      </c>
      <c r="G14" s="20">
        <f>[2]Results!$F$274</f>
        <v>1178569.3667911782</v>
      </c>
      <c r="H14" s="20">
        <f>[2]Results!$G$274</f>
        <v>0</v>
      </c>
      <c r="I14" s="20">
        <f>[2]Results!$H$274</f>
        <v>0</v>
      </c>
      <c r="J14" s="20">
        <f>[2]Results!$I$274</f>
        <v>-3000000</v>
      </c>
      <c r="K14" s="20">
        <f>[2]Results!$J$274</f>
        <v>5361.4349026870132</v>
      </c>
      <c r="M14" s="20">
        <f>SUM(E14:L14)</f>
        <v>-5942120.8979789289</v>
      </c>
      <c r="O14" s="32">
        <f>+C14+M14</f>
        <v>6612736.0503272479</v>
      </c>
      <c r="P14" s="42">
        <v>6612736.0503272489</v>
      </c>
      <c r="Q14" s="42">
        <f t="shared" si="0"/>
        <v>0</v>
      </c>
    </row>
    <row r="15" spans="1:18">
      <c r="A15" s="4">
        <v>6</v>
      </c>
      <c r="B15" s="4" t="s">
        <v>5</v>
      </c>
      <c r="C15" s="21">
        <f>[2]Results!C192</f>
        <v>357379581.9406032</v>
      </c>
      <c r="D15" s="15"/>
      <c r="E15" s="21">
        <f>[2]Results!$D$275</f>
        <v>1538537.8203272172</v>
      </c>
      <c r="F15" s="21">
        <f>[2]Results!$E$275</f>
        <v>0</v>
      </c>
      <c r="G15" s="21">
        <f>[2]Results!$F$275</f>
        <v>-38505312.973532192</v>
      </c>
      <c r="H15" s="21">
        <f>[2]Results!$G$275</f>
        <v>0</v>
      </c>
      <c r="I15" s="21">
        <f>[2]Results!$H$275</f>
        <v>0</v>
      </c>
      <c r="J15" s="21">
        <f>[2]Results!$I$275</f>
        <v>-3000000</v>
      </c>
      <c r="K15" s="21">
        <f>[2]Results!$J$275</f>
        <v>-63648.023972651565</v>
      </c>
      <c r="M15" s="21">
        <f>SUM(E15:L15)</f>
        <v>-40030423.17717763</v>
      </c>
      <c r="O15" s="21">
        <f>SUM(O11:O14)</f>
        <v>317349158.76342553</v>
      </c>
      <c r="P15" s="43">
        <v>317349158.76342553</v>
      </c>
      <c r="Q15" s="42">
        <f t="shared" si="0"/>
        <v>0</v>
      </c>
    </row>
    <row r="16" spans="1:18" ht="12.75">
      <c r="A16" s="4">
        <v>7</v>
      </c>
      <c r="B16" s="4"/>
      <c r="C16"/>
      <c r="D16" s="8"/>
      <c r="E16"/>
      <c r="F16"/>
      <c r="G16"/>
      <c r="H16"/>
      <c r="I16"/>
      <c r="J16"/>
      <c r="K16"/>
      <c r="M16"/>
      <c r="Q16" s="42">
        <f t="shared" si="0"/>
        <v>0</v>
      </c>
    </row>
    <row r="17" spans="1:17" ht="12.75">
      <c r="A17" s="4">
        <v>8</v>
      </c>
      <c r="B17" s="4" t="s">
        <v>6</v>
      </c>
      <c r="C17"/>
      <c r="D17" s="8"/>
      <c r="E17"/>
      <c r="F17"/>
      <c r="G17"/>
      <c r="H17"/>
      <c r="I17"/>
      <c r="J17"/>
      <c r="K17"/>
      <c r="M17"/>
      <c r="Q17" s="42">
        <f t="shared" si="0"/>
        <v>0</v>
      </c>
    </row>
    <row r="18" spans="1:17">
      <c r="A18" s="4">
        <v>9</v>
      </c>
      <c r="B18" s="4" t="s">
        <v>7</v>
      </c>
      <c r="C18" s="20">
        <f>[2]Results!C195</f>
        <v>48371132.770529747</v>
      </c>
      <c r="D18" s="8"/>
      <c r="E18" s="20">
        <f>[2]Results!$D$278</f>
        <v>0</v>
      </c>
      <c r="F18" s="20">
        <f>[2]Results!$E$278</f>
        <v>63531.522219434832</v>
      </c>
      <c r="G18" s="20">
        <f>[2]Results!$F$278</f>
        <v>2890012.4014773984</v>
      </c>
      <c r="H18" s="20">
        <f>[2]Results!$G$278</f>
        <v>0</v>
      </c>
      <c r="I18" s="20">
        <f>[2]Results!$H$278</f>
        <v>0</v>
      </c>
      <c r="J18" s="20">
        <f>[2]Results!$I$278</f>
        <v>0</v>
      </c>
      <c r="K18" s="20">
        <f>[2]Results!$J$278</f>
        <v>-90724.57660061316</v>
      </c>
      <c r="M18" s="20">
        <f t="shared" ref="M18:M37" si="1">SUM(E18:L18)</f>
        <v>2862819.3470962201</v>
      </c>
      <c r="O18" s="32">
        <f t="shared" ref="O18:O27" si="2">+C18+M18</f>
        <v>51233952.117625967</v>
      </c>
      <c r="P18" s="42">
        <v>51233952.117625967</v>
      </c>
      <c r="Q18" s="42">
        <f t="shared" si="0"/>
        <v>0</v>
      </c>
    </row>
    <row r="19" spans="1:17">
      <c r="A19" s="4">
        <v>10</v>
      </c>
      <c r="B19" s="4" t="s">
        <v>8</v>
      </c>
      <c r="C19" s="20">
        <f>[2]Results!C196</f>
        <v>0</v>
      </c>
      <c r="D19" s="8"/>
      <c r="E19" s="20">
        <f>[2]Results!$D$279</f>
        <v>0</v>
      </c>
      <c r="F19" s="20">
        <f>[2]Results!$E$279</f>
        <v>0</v>
      </c>
      <c r="G19" s="20">
        <f>[2]Results!$F$279</f>
        <v>0</v>
      </c>
      <c r="H19" s="20">
        <f>[2]Results!$G$279</f>
        <v>0</v>
      </c>
      <c r="I19" s="20">
        <f>[2]Results!$H$279</f>
        <v>0</v>
      </c>
      <c r="J19" s="20">
        <f>[2]Results!$I$279</f>
        <v>0</v>
      </c>
      <c r="K19" s="20">
        <f>[2]Results!$J$279</f>
        <v>0</v>
      </c>
      <c r="M19" s="20">
        <f t="shared" si="1"/>
        <v>0</v>
      </c>
      <c r="O19" s="32">
        <f t="shared" si="2"/>
        <v>0</v>
      </c>
      <c r="P19" s="42">
        <v>0</v>
      </c>
      <c r="Q19" s="42">
        <f t="shared" si="0"/>
        <v>0</v>
      </c>
    </row>
    <row r="20" spans="1:17">
      <c r="A20" s="5">
        <v>11</v>
      </c>
      <c r="B20" s="4" t="s">
        <v>9</v>
      </c>
      <c r="C20" s="20">
        <f>[2]Results!C197</f>
        <v>6349037.5511267083</v>
      </c>
      <c r="D20" s="8"/>
      <c r="E20" s="20">
        <f>[2]Results!$D$280</f>
        <v>0</v>
      </c>
      <c r="F20" s="20">
        <f>[2]Results!$E$280</f>
        <v>27364.23314235971</v>
      </c>
      <c r="G20" s="20">
        <f>[2]Results!$F$280</f>
        <v>0</v>
      </c>
      <c r="H20" s="20">
        <f>[2]Results!$G$280</f>
        <v>0</v>
      </c>
      <c r="I20" s="20">
        <f>[2]Results!$H$280</f>
        <v>0</v>
      </c>
      <c r="J20" s="20">
        <f>[2]Results!$I$280</f>
        <v>0</v>
      </c>
      <c r="K20" s="20">
        <f>[2]Results!$J$280</f>
        <v>-11271.310203687006</v>
      </c>
      <c r="M20" s="20">
        <f t="shared" si="1"/>
        <v>16092.922938672704</v>
      </c>
      <c r="O20" s="32">
        <f t="shared" si="2"/>
        <v>6365130.4740653811</v>
      </c>
      <c r="P20" s="42">
        <v>6365130.4740653811</v>
      </c>
      <c r="Q20" s="42">
        <f t="shared" si="0"/>
        <v>0</v>
      </c>
    </row>
    <row r="21" spans="1:17">
      <c r="A21" s="4">
        <v>12</v>
      </c>
      <c r="B21" s="4" t="s">
        <v>10</v>
      </c>
      <c r="C21" s="20">
        <f>[2]Results!C198</f>
        <v>125305885.00091264</v>
      </c>
      <c r="D21" s="8"/>
      <c r="E21" s="20">
        <f>[2]Results!$D$281</f>
        <v>0</v>
      </c>
      <c r="F21" s="20">
        <f>[2]Results!$E$281</f>
        <v>-49971.818379299148</v>
      </c>
      <c r="G21" s="20">
        <f>[2]Results!$F$281</f>
        <v>-11302417.467723571</v>
      </c>
      <c r="H21" s="20">
        <f>[2]Results!$G$281</f>
        <v>0</v>
      </c>
      <c r="I21" s="20">
        <f>[2]Results!$H$281</f>
        <v>0</v>
      </c>
      <c r="J21" s="20">
        <f>[2]Results!$I$281</f>
        <v>0</v>
      </c>
      <c r="K21" s="20">
        <f>[2]Results!$J$281</f>
        <v>-201431.03311736949</v>
      </c>
      <c r="M21" s="20">
        <f t="shared" si="1"/>
        <v>-11553820.319220239</v>
      </c>
      <c r="O21" s="32">
        <f t="shared" si="2"/>
        <v>113752064.68169239</v>
      </c>
      <c r="P21" s="42">
        <v>113752064.68169239</v>
      </c>
      <c r="Q21" s="42">
        <f t="shared" si="0"/>
        <v>0</v>
      </c>
    </row>
    <row r="22" spans="1:17">
      <c r="A22" s="4">
        <v>13</v>
      </c>
      <c r="B22" s="4" t="s">
        <v>11</v>
      </c>
      <c r="C22" s="20">
        <f>[2]Results!C199</f>
        <v>25362553.335236829</v>
      </c>
      <c r="D22" s="8"/>
      <c r="E22" s="20">
        <f>[2]Results!$D$282</f>
        <v>-7394.9629479036066</v>
      </c>
      <c r="F22" s="20">
        <f>[2]Results!$E$282</f>
        <v>-89849.152093178607</v>
      </c>
      <c r="G22" s="20">
        <f>[2]Results!$F$282</f>
        <v>3336530.3943000822</v>
      </c>
      <c r="H22" s="20">
        <f>[2]Results!$G$282</f>
        <v>0</v>
      </c>
      <c r="I22" s="20">
        <f>[2]Results!$H$282</f>
        <v>0</v>
      </c>
      <c r="J22" s="20">
        <f>[2]Results!$I$282</f>
        <v>0</v>
      </c>
      <c r="K22" s="20">
        <f>[2]Results!$J$282</f>
        <v>-41998.329920637007</v>
      </c>
      <c r="M22" s="20">
        <f t="shared" si="1"/>
        <v>3197287.949338363</v>
      </c>
      <c r="O22" s="32">
        <f t="shared" si="2"/>
        <v>28559841.28457519</v>
      </c>
      <c r="P22" s="42">
        <v>28559841.28457519</v>
      </c>
      <c r="Q22" s="42">
        <f t="shared" si="0"/>
        <v>0</v>
      </c>
    </row>
    <row r="23" spans="1:17">
      <c r="A23" s="4">
        <v>14</v>
      </c>
      <c r="B23" s="4" t="s">
        <v>12</v>
      </c>
      <c r="C23" s="20">
        <f>[2]Results!C200</f>
        <v>13621606.721800074</v>
      </c>
      <c r="D23" s="8"/>
      <c r="E23" s="20">
        <f>[2]Results!$D$283</f>
        <v>0</v>
      </c>
      <c r="F23" s="20">
        <f>[2]Results!$E$283</f>
        <v>98474.934809274215</v>
      </c>
      <c r="G23" s="20">
        <f>[2]Results!$F$283</f>
        <v>0</v>
      </c>
      <c r="H23" s="20">
        <f>[2]Results!$G$283</f>
        <v>0</v>
      </c>
      <c r="I23" s="20">
        <f>[2]Results!$H$283</f>
        <v>0</v>
      </c>
      <c r="J23" s="20">
        <f>[2]Results!$I$283</f>
        <v>0</v>
      </c>
      <c r="K23" s="20">
        <f>[2]Results!$J$283</f>
        <v>0</v>
      </c>
      <c r="M23" s="20">
        <f t="shared" si="1"/>
        <v>98474.934809274215</v>
      </c>
      <c r="O23" s="32">
        <f t="shared" si="2"/>
        <v>13720081.656609349</v>
      </c>
      <c r="P23" s="42">
        <v>13720081.656609347</v>
      </c>
      <c r="Q23" s="42">
        <f t="shared" si="0"/>
        <v>0</v>
      </c>
    </row>
    <row r="24" spans="1:17">
      <c r="A24" s="4">
        <v>15</v>
      </c>
      <c r="B24" s="4" t="s">
        <v>13</v>
      </c>
      <c r="C24" s="20">
        <f>[2]Results!C201</f>
        <v>8025975.3729733964</v>
      </c>
      <c r="D24" s="8"/>
      <c r="E24" s="20">
        <f>[2]Results!$D$284</f>
        <v>0</v>
      </c>
      <c r="F24" s="20">
        <f>[2]Results!$E$284</f>
        <v>62199.501023949764</v>
      </c>
      <c r="G24" s="20">
        <f>[2]Results!$F$284</f>
        <v>0</v>
      </c>
      <c r="H24" s="20">
        <f>[2]Results!$G$284</f>
        <v>0</v>
      </c>
      <c r="I24" s="20">
        <f>[2]Results!$H$284</f>
        <v>0</v>
      </c>
      <c r="J24" s="20">
        <f>[2]Results!$I$284</f>
        <v>0</v>
      </c>
      <c r="K24" s="20">
        <f>[2]Results!$J$284</f>
        <v>0</v>
      </c>
      <c r="M24" s="20">
        <f t="shared" si="1"/>
        <v>62199.501023949764</v>
      </c>
      <c r="O24" s="32">
        <f t="shared" si="2"/>
        <v>8088174.8739973465</v>
      </c>
      <c r="P24" s="42">
        <v>8088174.8739973465</v>
      </c>
      <c r="Q24" s="42">
        <f t="shared" si="0"/>
        <v>0</v>
      </c>
    </row>
    <row r="25" spans="1:17">
      <c r="A25" s="4">
        <v>16</v>
      </c>
      <c r="B25" s="4" t="s">
        <v>14</v>
      </c>
      <c r="C25" s="20">
        <f>[2]Results!C202</f>
        <v>5423426.4819710292</v>
      </c>
      <c r="D25" s="8"/>
      <c r="E25" s="20">
        <f>[2]Results!$D$285</f>
        <v>0</v>
      </c>
      <c r="F25" s="20">
        <f>[2]Results!$E$285</f>
        <v>-4856177.8771926202</v>
      </c>
      <c r="G25" s="20">
        <f>[2]Results!$F$285</f>
        <v>0</v>
      </c>
      <c r="H25" s="20">
        <f>[2]Results!$G$285</f>
        <v>0</v>
      </c>
      <c r="I25" s="20">
        <f>[2]Results!$H$285</f>
        <v>0</v>
      </c>
      <c r="J25" s="20">
        <f>[2]Results!$I$285</f>
        <v>0</v>
      </c>
      <c r="K25" s="20">
        <f>[2]Results!$J$285</f>
        <v>0</v>
      </c>
      <c r="M25" s="20">
        <f t="shared" si="1"/>
        <v>-4856177.8771926202</v>
      </c>
      <c r="O25" s="32">
        <f t="shared" si="2"/>
        <v>567248.604778409</v>
      </c>
      <c r="P25" s="42">
        <v>567248.60477840831</v>
      </c>
      <c r="Q25" s="42">
        <f t="shared" si="0"/>
        <v>0</v>
      </c>
    </row>
    <row r="26" spans="1:17">
      <c r="A26" s="4">
        <v>17</v>
      </c>
      <c r="B26" s="4" t="s">
        <v>15</v>
      </c>
      <c r="C26" s="20">
        <f>[2]Results!C203</f>
        <v>0</v>
      </c>
      <c r="D26" s="8"/>
      <c r="E26" s="20">
        <f>[2]Results!$D$286</f>
        <v>0</v>
      </c>
      <c r="F26" s="20">
        <f>[2]Results!$E$286</f>
        <v>0</v>
      </c>
      <c r="G26" s="20">
        <f>[2]Results!$F$286</f>
        <v>0</v>
      </c>
      <c r="H26" s="20">
        <f>[2]Results!$G$286</f>
        <v>0</v>
      </c>
      <c r="I26" s="20">
        <f>[2]Results!$H$286</f>
        <v>0</v>
      </c>
      <c r="J26" s="20">
        <f>[2]Results!$I$286</f>
        <v>0</v>
      </c>
      <c r="K26" s="20">
        <f>[2]Results!$J$286</f>
        <v>0</v>
      </c>
      <c r="M26" s="20">
        <f t="shared" si="1"/>
        <v>0</v>
      </c>
      <c r="O26" s="32">
        <f t="shared" si="2"/>
        <v>0</v>
      </c>
      <c r="P26" s="42">
        <v>0</v>
      </c>
      <c r="Q26" s="42">
        <f t="shared" si="0"/>
        <v>0</v>
      </c>
    </row>
    <row r="27" spans="1:17">
      <c r="A27" s="4">
        <v>18</v>
      </c>
      <c r="B27" s="4" t="s">
        <v>16</v>
      </c>
      <c r="C27" s="22">
        <f>[2]Results!C204</f>
        <v>12167262.867714064</v>
      </c>
      <c r="D27" s="8"/>
      <c r="E27" s="22">
        <f>[2]Results!$D$287</f>
        <v>0</v>
      </c>
      <c r="F27" s="22">
        <f>[2]Results!$E$287</f>
        <v>-1443747.5685319633</v>
      </c>
      <c r="G27" s="22">
        <f>[2]Results!$F$287</f>
        <v>0</v>
      </c>
      <c r="H27" s="22">
        <f>[2]Results!$G$287</f>
        <v>0</v>
      </c>
      <c r="I27" s="22">
        <f>[2]Results!$H$287</f>
        <v>0</v>
      </c>
      <c r="J27" s="22">
        <f>[2]Results!$I$287</f>
        <v>54303.537524919564</v>
      </c>
      <c r="K27" s="22">
        <f>[2]Results!$J$287</f>
        <v>0</v>
      </c>
      <c r="M27" s="22">
        <f t="shared" si="1"/>
        <v>-1389444.0310070438</v>
      </c>
      <c r="O27" s="32">
        <f t="shared" si="2"/>
        <v>10777818.83670702</v>
      </c>
      <c r="P27" s="42">
        <v>10777818.836707022</v>
      </c>
      <c r="Q27" s="42">
        <f t="shared" si="0"/>
        <v>0</v>
      </c>
    </row>
    <row r="28" spans="1:17">
      <c r="A28" s="4">
        <v>19</v>
      </c>
      <c r="B28" s="4" t="s">
        <v>17</v>
      </c>
      <c r="C28" s="14">
        <f>[2]Results!C205</f>
        <v>244626880.10226449</v>
      </c>
      <c r="D28" s="15"/>
      <c r="E28" s="14">
        <f>[2]Results!$D$288</f>
        <v>-7394.9629479036066</v>
      </c>
      <c r="F28" s="14">
        <f>[2]Results!$E$288</f>
        <v>-6188176.225002042</v>
      </c>
      <c r="G28" s="14">
        <f>[2]Results!$F$288</f>
        <v>-5075874.6719460897</v>
      </c>
      <c r="H28" s="14">
        <f>[2]Results!$G$288</f>
        <v>0</v>
      </c>
      <c r="I28" s="14">
        <f>[2]Results!$H$288</f>
        <v>0</v>
      </c>
      <c r="J28" s="14">
        <f>[2]Results!$I$288</f>
        <v>54303.537524919564</v>
      </c>
      <c r="K28" s="14">
        <f>[2]Results!$J$288</f>
        <v>-345425.24984230666</v>
      </c>
      <c r="M28" s="14">
        <f t="shared" si="1"/>
        <v>-11562567.572213421</v>
      </c>
      <c r="O28" s="10">
        <f>SUM(O18:O27)</f>
        <v>233064312.53005108</v>
      </c>
      <c r="P28" s="44">
        <v>233064312.53005108</v>
      </c>
      <c r="Q28" s="42">
        <f t="shared" si="0"/>
        <v>0</v>
      </c>
    </row>
    <row r="29" spans="1:17">
      <c r="A29" s="4">
        <v>20</v>
      </c>
      <c r="B29" s="4" t="s">
        <v>18</v>
      </c>
      <c r="C29" s="20">
        <f>[2]Results!C206</f>
        <v>36705844.209221087</v>
      </c>
      <c r="D29" s="8"/>
      <c r="E29" s="20">
        <f>[2]Results!$D$289</f>
        <v>0</v>
      </c>
      <c r="F29" s="20">
        <f>[2]Results!$E$289</f>
        <v>0</v>
      </c>
      <c r="G29" s="20">
        <f>[2]Results!$F$289</f>
        <v>-397232.00153080252</v>
      </c>
      <c r="H29" s="20">
        <f>[2]Results!$G$289</f>
        <v>0</v>
      </c>
      <c r="I29" s="20">
        <f>[2]Results!$H$289</f>
        <v>0</v>
      </c>
      <c r="J29" s="20">
        <f>[2]Results!$I$289</f>
        <v>-17990.552800000001</v>
      </c>
      <c r="K29" s="20">
        <f>[2]Results!$J$289</f>
        <v>-29238.355724457091</v>
      </c>
      <c r="M29" s="20">
        <f t="shared" si="1"/>
        <v>-444460.91005525959</v>
      </c>
      <c r="O29" s="32">
        <f t="shared" ref="O29:O36" si="3">+C29+M29</f>
        <v>36261383.29916583</v>
      </c>
      <c r="P29" s="42">
        <v>36261383.29916583</v>
      </c>
      <c r="Q29" s="42">
        <f t="shared" si="0"/>
        <v>0</v>
      </c>
    </row>
    <row r="30" spans="1:17">
      <c r="A30" s="4">
        <v>21</v>
      </c>
      <c r="B30" s="4" t="s">
        <v>19</v>
      </c>
      <c r="C30" s="20">
        <f>[2]Results!C207</f>
        <v>4017010.1383138788</v>
      </c>
      <c r="D30" s="8"/>
      <c r="E30" s="20">
        <f>[2]Results!$D$290</f>
        <v>0</v>
      </c>
      <c r="F30" s="20">
        <f>[2]Results!$E$290</f>
        <v>0</v>
      </c>
      <c r="G30" s="20">
        <f>[2]Results!$F$290</f>
        <v>0</v>
      </c>
      <c r="H30" s="20">
        <f>[2]Results!$G$290</f>
        <v>0</v>
      </c>
      <c r="I30" s="20">
        <f>[2]Results!$H$290</f>
        <v>0</v>
      </c>
      <c r="J30" s="20">
        <f>[2]Results!$I$290</f>
        <v>-351857.95314850612</v>
      </c>
      <c r="K30" s="20">
        <f>[2]Results!$J$290</f>
        <v>0</v>
      </c>
      <c r="M30" s="20">
        <f t="shared" si="1"/>
        <v>-351857.95314850612</v>
      </c>
      <c r="O30" s="32">
        <f t="shared" si="3"/>
        <v>3665152.1851653727</v>
      </c>
      <c r="P30" s="42">
        <v>3665152.1851653727</v>
      </c>
      <c r="Q30" s="42">
        <f t="shared" si="0"/>
        <v>0</v>
      </c>
    </row>
    <row r="31" spans="1:17">
      <c r="A31" s="4">
        <v>22</v>
      </c>
      <c r="B31" s="4" t="s">
        <v>20</v>
      </c>
      <c r="C31" s="20">
        <f>[2]Results!C208</f>
        <v>17744812.254208628</v>
      </c>
      <c r="D31" s="8"/>
      <c r="E31" s="20">
        <f>[2]Results!$D$291</f>
        <v>0</v>
      </c>
      <c r="F31" s="20">
        <f>[2]Results!$E$291</f>
        <v>0</v>
      </c>
      <c r="G31" s="20">
        <f>[2]Results!$F$291</f>
        <v>-42124.459304340671</v>
      </c>
      <c r="H31" s="20">
        <f>[2]Results!$G$291</f>
        <v>0</v>
      </c>
      <c r="I31" s="20">
        <f>[2]Results!$H$291</f>
        <v>-428616.54</v>
      </c>
      <c r="J31" s="20">
        <f>[2]Results!$I$291</f>
        <v>0</v>
      </c>
      <c r="K31" s="20">
        <f>[2]Results!$J$291</f>
        <v>0</v>
      </c>
      <c r="M31" s="20">
        <f t="shared" si="1"/>
        <v>-470740.99930434063</v>
      </c>
      <c r="O31" s="32">
        <f t="shared" si="3"/>
        <v>17274071.254904289</v>
      </c>
      <c r="P31" s="42">
        <v>17274071.254904289</v>
      </c>
      <c r="Q31" s="42">
        <f t="shared" si="0"/>
        <v>0</v>
      </c>
    </row>
    <row r="32" spans="1:17">
      <c r="A32" s="4">
        <v>23</v>
      </c>
      <c r="B32" s="4" t="s">
        <v>21</v>
      </c>
      <c r="C32" s="20">
        <f>[2]Results!C209</f>
        <v>-13966180.340332296</v>
      </c>
      <c r="D32" s="8"/>
      <c r="E32" s="20">
        <f>[2]Results!$D$292</f>
        <v>-128384.24863978302</v>
      </c>
      <c r="F32" s="20">
        <f>[2]Results!$E$292</f>
        <v>2094922.2098692143</v>
      </c>
      <c r="G32" s="20">
        <f>[2]Results!$F$292</f>
        <v>-11672187.021707667</v>
      </c>
      <c r="H32" s="20">
        <f>[2]Results!$G$292</f>
        <v>0</v>
      </c>
      <c r="I32" s="20">
        <f>[2]Results!$H$292</f>
        <v>-4334467.5802177778</v>
      </c>
      <c r="J32" s="20">
        <f>[2]Results!$I$292</f>
        <v>4557.6634522470704</v>
      </c>
      <c r="K32" s="20">
        <f>[2]Results!$J$292</f>
        <v>108523.18217629296</v>
      </c>
      <c r="M32" s="20">
        <f t="shared" si="1"/>
        <v>-13927035.795067474</v>
      </c>
      <c r="O32" s="32">
        <f t="shared" si="3"/>
        <v>-27893216.13539977</v>
      </c>
      <c r="P32" s="42">
        <v>-27893216.135399766</v>
      </c>
      <c r="Q32" s="42">
        <f t="shared" si="0"/>
        <v>0</v>
      </c>
    </row>
    <row r="33" spans="1:17">
      <c r="A33" s="4">
        <v>24</v>
      </c>
      <c r="B33" s="4" t="s">
        <v>22</v>
      </c>
      <c r="C33" s="20">
        <f>[2]Results!C210</f>
        <v>0</v>
      </c>
      <c r="D33" s="8"/>
      <c r="E33" s="20">
        <f>[2]Results!$D$293</f>
        <v>0</v>
      </c>
      <c r="F33" s="20">
        <f>[2]Results!$E$293</f>
        <v>0</v>
      </c>
      <c r="G33" s="20">
        <f>[2]Results!$F$293</f>
        <v>0</v>
      </c>
      <c r="H33" s="20">
        <f>[2]Results!$G$293</f>
        <v>0</v>
      </c>
      <c r="I33" s="20">
        <f>[2]Results!$H$293</f>
        <v>0</v>
      </c>
      <c r="J33" s="20">
        <f>[2]Results!$I$293</f>
        <v>0</v>
      </c>
      <c r="K33" s="20">
        <f>[2]Results!$J$293</f>
        <v>0</v>
      </c>
      <c r="M33" s="20">
        <f t="shared" si="1"/>
        <v>0</v>
      </c>
      <c r="O33" s="32">
        <f t="shared" si="3"/>
        <v>0</v>
      </c>
      <c r="P33" s="42">
        <v>0</v>
      </c>
      <c r="Q33" s="42">
        <f t="shared" si="0"/>
        <v>0</v>
      </c>
    </row>
    <row r="34" spans="1:17">
      <c r="A34" s="4">
        <v>25</v>
      </c>
      <c r="B34" s="4" t="s">
        <v>23</v>
      </c>
      <c r="C34" s="20">
        <f>[2]Results!C211</f>
        <v>22359798.153024439</v>
      </c>
      <c r="D34" s="8"/>
      <c r="E34" s="20">
        <f>[2]Results!$D$294</f>
        <v>816211.58385662246</v>
      </c>
      <c r="F34" s="20">
        <f>[2]Results!$E$294</f>
        <v>76920.836595007684</v>
      </c>
      <c r="G34" s="20">
        <f>[2]Results!$F$294</f>
        <v>136253.30590310734</v>
      </c>
      <c r="H34" s="20">
        <f>[2]Results!$G$294</f>
        <v>0</v>
      </c>
      <c r="I34" s="20">
        <f>[2]Results!$H$294</f>
        <v>3737965.5327728949</v>
      </c>
      <c r="J34" s="20">
        <f>[2]Results!$I$294</f>
        <v>-1043454.0756993192</v>
      </c>
      <c r="K34" s="20">
        <f>[2]Results!$J$294</f>
        <v>0</v>
      </c>
      <c r="M34" s="20">
        <f t="shared" si="1"/>
        <v>3723897.1834283136</v>
      </c>
      <c r="O34" s="32">
        <f t="shared" si="3"/>
        <v>26083695.336452752</v>
      </c>
      <c r="P34" s="42">
        <v>26083695.336452752</v>
      </c>
      <c r="Q34" s="42">
        <f t="shared" si="0"/>
        <v>0</v>
      </c>
    </row>
    <row r="35" spans="1:17">
      <c r="A35" s="4">
        <v>26</v>
      </c>
      <c r="B35" s="4" t="s">
        <v>24</v>
      </c>
      <c r="C35" s="20">
        <f>[2]Results!C212</f>
        <v>0</v>
      </c>
      <c r="D35" s="8"/>
      <c r="E35" s="20">
        <f>[2]Results!$D$295</f>
        <v>0</v>
      </c>
      <c r="F35" s="20">
        <f>[2]Results!$E$295</f>
        <v>0</v>
      </c>
      <c r="G35" s="20">
        <f>[2]Results!$F$295</f>
        <v>0</v>
      </c>
      <c r="H35" s="20">
        <f>[2]Results!$G$295</f>
        <v>0</v>
      </c>
      <c r="I35" s="20">
        <f>[2]Results!$H$295</f>
        <v>0</v>
      </c>
      <c r="J35" s="20">
        <f>[2]Results!$I$295</f>
        <v>0</v>
      </c>
      <c r="K35" s="20">
        <f>[2]Results!$J$295</f>
        <v>0</v>
      </c>
      <c r="M35" s="20">
        <f t="shared" si="1"/>
        <v>0</v>
      </c>
      <c r="O35" s="32">
        <f t="shared" si="3"/>
        <v>0</v>
      </c>
      <c r="P35" s="42">
        <v>0</v>
      </c>
      <c r="Q35" s="42">
        <f t="shared" si="0"/>
        <v>0</v>
      </c>
    </row>
    <row r="36" spans="1:17">
      <c r="A36" s="4">
        <v>27</v>
      </c>
      <c r="B36" s="4" t="s">
        <v>25</v>
      </c>
      <c r="C36" s="20">
        <f>[2]Results!C213</f>
        <v>-341244.31117613171</v>
      </c>
      <c r="D36" s="8"/>
      <c r="E36" s="20">
        <f>[2]Results!$D$296</f>
        <v>-237950.87274093495</v>
      </c>
      <c r="F36" s="20">
        <f>[2]Results!$E$296</f>
        <v>0</v>
      </c>
      <c r="G36" s="20">
        <f>[2]Results!$F$296</f>
        <v>0</v>
      </c>
      <c r="H36" s="20">
        <f>[2]Results!$G$296</f>
        <v>0</v>
      </c>
      <c r="I36" s="20">
        <f>[2]Results!$H$296</f>
        <v>0</v>
      </c>
      <c r="J36" s="20">
        <f>[2]Results!$I$296</f>
        <v>34004.906666666662</v>
      </c>
      <c r="K36" s="20">
        <f>[2]Results!$J$296</f>
        <v>949.34680470370222</v>
      </c>
      <c r="M36" s="20">
        <f t="shared" si="1"/>
        <v>-202996.61926956457</v>
      </c>
      <c r="O36" s="32">
        <f t="shared" si="3"/>
        <v>-544240.93044569623</v>
      </c>
      <c r="P36" s="42">
        <v>-544240.93044569634</v>
      </c>
      <c r="Q36" s="42">
        <f t="shared" si="0"/>
        <v>0</v>
      </c>
    </row>
    <row r="37" spans="1:17">
      <c r="A37" s="4">
        <v>28</v>
      </c>
      <c r="B37" s="4" t="s">
        <v>26</v>
      </c>
      <c r="C37" s="23">
        <f>[2]Results!C214</f>
        <v>311146920.20552415</v>
      </c>
      <c r="D37" s="15"/>
      <c r="E37" s="23">
        <f>[2]Results!$D$297</f>
        <v>442481.49952800095</v>
      </c>
      <c r="F37" s="23">
        <f>[2]Results!$E$297</f>
        <v>-4016333.17853782</v>
      </c>
      <c r="G37" s="23">
        <f>[2]Results!$F$297</f>
        <v>-17051164.848585792</v>
      </c>
      <c r="H37" s="23">
        <f>[2]Results!$G$297</f>
        <v>0</v>
      </c>
      <c r="I37" s="23">
        <f>[2]Results!$H$297</f>
        <v>-1025118.5874448828</v>
      </c>
      <c r="J37" s="23">
        <f>[2]Results!$I$297</f>
        <v>-1320436.474003992</v>
      </c>
      <c r="K37" s="23">
        <f>[2]Results!$J$297</f>
        <v>-265191.07658576709</v>
      </c>
      <c r="M37" s="23">
        <f t="shared" si="1"/>
        <v>-23235762.665630251</v>
      </c>
      <c r="O37" s="9">
        <f>SUM(O28:O36)</f>
        <v>287911157.53989387</v>
      </c>
      <c r="P37" s="45">
        <v>287911157.53989387</v>
      </c>
      <c r="Q37" s="42">
        <f t="shared" si="0"/>
        <v>0</v>
      </c>
    </row>
    <row r="38" spans="1:17" ht="12.75">
      <c r="A38" s="4">
        <v>29</v>
      </c>
      <c r="B38" s="4"/>
      <c r="C38"/>
      <c r="D38" s="8"/>
      <c r="E38"/>
      <c r="F38"/>
      <c r="G38"/>
      <c r="H38"/>
      <c r="I38"/>
      <c r="J38"/>
      <c r="K38"/>
      <c r="M38"/>
      <c r="O38" s="8"/>
      <c r="P38" s="46"/>
      <c r="Q38" s="42">
        <f t="shared" si="0"/>
        <v>0</v>
      </c>
    </row>
    <row r="39" spans="1:17" ht="12" thickBot="1">
      <c r="A39" s="4">
        <v>30</v>
      </c>
      <c r="B39" s="6" t="s">
        <v>27</v>
      </c>
      <c r="C39" s="24">
        <f>[2]Results!C216</f>
        <v>46232661.73507905</v>
      </c>
      <c r="D39" s="18"/>
      <c r="E39" s="24">
        <f>[2]Results!$D$299</f>
        <v>1096056.3207992162</v>
      </c>
      <c r="F39" s="24">
        <f>[2]Results!$E$299</f>
        <v>4016333.17853782</v>
      </c>
      <c r="G39" s="24">
        <f>[2]Results!$F$299</f>
        <v>-21454148.124946401</v>
      </c>
      <c r="H39" s="24">
        <f>[2]Results!$G$299</f>
        <v>0</v>
      </c>
      <c r="I39" s="24">
        <f>[2]Results!$H$299</f>
        <v>1025118.5874448828</v>
      </c>
      <c r="J39" s="24">
        <f>[2]Results!$I$299</f>
        <v>-1679563.525996008</v>
      </c>
      <c r="K39" s="24">
        <f>[2]Results!$J$299</f>
        <v>201543.05261311552</v>
      </c>
      <c r="M39" s="24">
        <f>SUM(E39:L39)</f>
        <v>-16794660.511547372</v>
      </c>
      <c r="O39" s="11">
        <f>+O15-O37</f>
        <v>29438001.223531663</v>
      </c>
      <c r="P39" s="47">
        <v>29438001.223531663</v>
      </c>
      <c r="Q39" s="42">
        <f t="shared" si="0"/>
        <v>0</v>
      </c>
    </row>
    <row r="40" spans="1:17" ht="13.5" thickTop="1">
      <c r="A40" s="4">
        <v>31</v>
      </c>
      <c r="B40" s="4"/>
      <c r="C40"/>
      <c r="D40" s="8"/>
      <c r="E40"/>
      <c r="F40"/>
      <c r="G40"/>
      <c r="H40"/>
      <c r="I40"/>
      <c r="J40"/>
      <c r="K40"/>
      <c r="M40"/>
      <c r="Q40" s="42">
        <f t="shared" si="0"/>
        <v>0</v>
      </c>
    </row>
    <row r="41" spans="1:17" ht="12.75">
      <c r="A41" s="4">
        <v>32</v>
      </c>
      <c r="B41" s="4" t="s">
        <v>28</v>
      </c>
      <c r="C41"/>
      <c r="D41" s="8"/>
      <c r="E41"/>
      <c r="F41"/>
      <c r="G41"/>
      <c r="H41"/>
      <c r="I41"/>
      <c r="J41"/>
      <c r="K41"/>
      <c r="M41"/>
      <c r="Q41" s="42">
        <f t="shared" si="0"/>
        <v>0</v>
      </c>
    </row>
    <row r="42" spans="1:17">
      <c r="A42" s="4">
        <v>33</v>
      </c>
      <c r="B42" s="4" t="s">
        <v>29</v>
      </c>
      <c r="C42" s="20">
        <f>[2]Results!C219</f>
        <v>1398743840.7185168</v>
      </c>
      <c r="D42" s="8"/>
      <c r="E42" s="20">
        <f>[2]Results!$D$302</f>
        <v>0</v>
      </c>
      <c r="F42" s="20">
        <f>[2]Results!$E$302</f>
        <v>0</v>
      </c>
      <c r="G42" s="20">
        <f>[2]Results!$F$302</f>
        <v>-26125927.969872698</v>
      </c>
      <c r="H42" s="20">
        <f>[2]Results!$G$302</f>
        <v>0</v>
      </c>
      <c r="I42" s="20">
        <f>[2]Results!$H$302</f>
        <v>0</v>
      </c>
      <c r="J42" s="20">
        <f>[2]Results!$I$302</f>
        <v>53172845.041649356</v>
      </c>
      <c r="K42" s="20">
        <f>[2]Results!$J$302</f>
        <v>-1161846.8837236031</v>
      </c>
      <c r="M42" s="20">
        <f t="shared" ref="M42:M53" si="4">SUM(E42:L42)</f>
        <v>25885070.188053057</v>
      </c>
      <c r="O42" s="32">
        <f t="shared" ref="O42:O52" si="5">+C42+M42</f>
        <v>1424628910.90657</v>
      </c>
      <c r="P42" s="42">
        <v>1405766403.7356484</v>
      </c>
      <c r="Q42" s="42">
        <f t="shared" si="0"/>
        <v>18862507.170921564</v>
      </c>
    </row>
    <row r="43" spans="1:17">
      <c r="A43" s="4">
        <v>34</v>
      </c>
      <c r="B43" s="4" t="s">
        <v>30</v>
      </c>
      <c r="C43" s="20">
        <f>[2]Results!C220</f>
        <v>37310.24459140328</v>
      </c>
      <c r="D43" s="8"/>
      <c r="E43" s="20">
        <f>[2]Results!$D$303</f>
        <v>0</v>
      </c>
      <c r="F43" s="20">
        <f>[2]Results!$E$303</f>
        <v>0</v>
      </c>
      <c r="G43" s="20">
        <f>[2]Results!$F$303</f>
        <v>0</v>
      </c>
      <c r="H43" s="20">
        <f>[2]Results!$G$303</f>
        <v>0</v>
      </c>
      <c r="I43" s="20">
        <f>[2]Results!$H$303</f>
        <v>0</v>
      </c>
      <c r="J43" s="20">
        <f>[2]Results!$I$303</f>
        <v>0</v>
      </c>
      <c r="K43" s="20">
        <f>[2]Results!$J$303</f>
        <v>0</v>
      </c>
      <c r="M43" s="20">
        <f t="shared" si="4"/>
        <v>0</v>
      </c>
      <c r="O43" s="32">
        <f t="shared" si="5"/>
        <v>37310.24459140328</v>
      </c>
      <c r="P43" s="42">
        <v>37310.24459140328</v>
      </c>
      <c r="Q43" s="42">
        <f t="shared" si="0"/>
        <v>0</v>
      </c>
    </row>
    <row r="44" spans="1:17">
      <c r="A44" s="4">
        <v>35</v>
      </c>
      <c r="B44" s="4" t="s">
        <v>31</v>
      </c>
      <c r="C44" s="20">
        <f>[2]Results!C221</f>
        <v>6671729.2360731997</v>
      </c>
      <c r="D44" s="8"/>
      <c r="E44" s="20">
        <f>[2]Results!$D$304</f>
        <v>0</v>
      </c>
      <c r="F44" s="20">
        <f>[2]Results!$E$304</f>
        <v>-637047.28166666592</v>
      </c>
      <c r="G44" s="20">
        <f>[2]Results!$F$304</f>
        <v>0</v>
      </c>
      <c r="H44" s="20">
        <f>[2]Results!$G$304</f>
        <v>0</v>
      </c>
      <c r="I44" s="20">
        <f>[2]Results!$H$304</f>
        <v>0</v>
      </c>
      <c r="J44" s="20">
        <f>[2]Results!$I$304</f>
        <v>13628652.354361463</v>
      </c>
      <c r="K44" s="20">
        <f>[2]Results!$J$304</f>
        <v>-909.00754916836752</v>
      </c>
      <c r="M44" s="20">
        <f t="shared" si="4"/>
        <v>12990696.065145629</v>
      </c>
      <c r="O44" s="32">
        <f t="shared" si="5"/>
        <v>19662425.30121883</v>
      </c>
      <c r="P44" s="42">
        <v>19149090.866463043</v>
      </c>
      <c r="Q44" s="42">
        <f t="shared" si="0"/>
        <v>513334.43475578725</v>
      </c>
    </row>
    <row r="45" spans="1:17">
      <c r="A45" s="4">
        <v>36</v>
      </c>
      <c r="B45" s="4" t="s">
        <v>32</v>
      </c>
      <c r="C45" s="20">
        <f>[2]Results!C222</f>
        <v>0</v>
      </c>
      <c r="D45" s="8"/>
      <c r="E45" s="20">
        <f>[2]Results!$D$305</f>
        <v>0</v>
      </c>
      <c r="F45" s="20">
        <f>[2]Results!$E$305</f>
        <v>0</v>
      </c>
      <c r="G45" s="20">
        <f>[2]Results!$F$305</f>
        <v>0</v>
      </c>
      <c r="H45" s="20">
        <f>[2]Results!$G$305</f>
        <v>0</v>
      </c>
      <c r="I45" s="20">
        <f>[2]Results!$H$305</f>
        <v>0</v>
      </c>
      <c r="J45" s="20">
        <f>[2]Results!$I$305</f>
        <v>0</v>
      </c>
      <c r="K45" s="20">
        <f>[2]Results!$J$305</f>
        <v>0</v>
      </c>
      <c r="M45" s="20">
        <f t="shared" si="4"/>
        <v>0</v>
      </c>
      <c r="O45" s="32">
        <f t="shared" si="5"/>
        <v>0</v>
      </c>
      <c r="P45" s="42">
        <v>0</v>
      </c>
      <c r="Q45" s="42">
        <f t="shared" si="0"/>
        <v>0</v>
      </c>
    </row>
    <row r="46" spans="1:17">
      <c r="A46" s="4">
        <v>37</v>
      </c>
      <c r="B46" s="4" t="s">
        <v>33</v>
      </c>
      <c r="C46" s="20">
        <f>[2]Results!C223</f>
        <v>0</v>
      </c>
      <c r="D46" s="8"/>
      <c r="E46" s="20">
        <f>[2]Results!$D$306</f>
        <v>0</v>
      </c>
      <c r="F46" s="20">
        <f>[2]Results!$E$306</f>
        <v>0</v>
      </c>
      <c r="G46" s="20">
        <f>[2]Results!$F$306</f>
        <v>0</v>
      </c>
      <c r="H46" s="20">
        <f>[2]Results!$G$306</f>
        <v>0</v>
      </c>
      <c r="I46" s="20">
        <f>[2]Results!$H$306</f>
        <v>0</v>
      </c>
      <c r="J46" s="20">
        <f>[2]Results!$I$306</f>
        <v>0</v>
      </c>
      <c r="K46" s="20">
        <f>[2]Results!$J$306</f>
        <v>0</v>
      </c>
      <c r="M46" s="20">
        <f t="shared" si="4"/>
        <v>0</v>
      </c>
      <c r="O46" s="32">
        <f t="shared" si="5"/>
        <v>0</v>
      </c>
      <c r="P46" s="42">
        <v>0</v>
      </c>
      <c r="Q46" s="42">
        <f t="shared" si="0"/>
        <v>0</v>
      </c>
    </row>
    <row r="47" spans="1:17">
      <c r="A47" s="4">
        <v>38</v>
      </c>
      <c r="B47" s="4" t="s">
        <v>34</v>
      </c>
      <c r="C47" s="20">
        <f>[2]Results!C224</f>
        <v>2850427.943054324</v>
      </c>
      <c r="D47" s="8"/>
      <c r="E47" s="20">
        <f>[2]Results!$D$307</f>
        <v>0</v>
      </c>
      <c r="F47" s="20">
        <f>[2]Results!$E$307</f>
        <v>0</v>
      </c>
      <c r="G47" s="20">
        <f>[2]Results!$F$307</f>
        <v>0</v>
      </c>
      <c r="H47" s="20">
        <f>[2]Results!$G$307</f>
        <v>0</v>
      </c>
      <c r="I47" s="20">
        <f>[2]Results!$H$307</f>
        <v>0</v>
      </c>
      <c r="J47" s="20">
        <f>[2]Results!$I$307</f>
        <v>-2850427.9619466118</v>
      </c>
      <c r="K47" s="20">
        <f>[2]Results!$J$307</f>
        <v>0</v>
      </c>
      <c r="M47" s="20">
        <f t="shared" si="4"/>
        <v>-2850427.9619466118</v>
      </c>
      <c r="O47" s="32">
        <f t="shared" si="5"/>
        <v>-1.8892287742346525E-2</v>
      </c>
      <c r="P47" s="42">
        <v>-1.8892287742346525E-2</v>
      </c>
      <c r="Q47" s="42">
        <f t="shared" si="0"/>
        <v>0</v>
      </c>
    </row>
    <row r="48" spans="1:17">
      <c r="A48" s="4">
        <v>39</v>
      </c>
      <c r="B48" s="4" t="s">
        <v>35</v>
      </c>
      <c r="C48" s="20">
        <f>[2]Results!C225</f>
        <v>3524551.0469494397</v>
      </c>
      <c r="D48" s="8"/>
      <c r="E48" s="20">
        <f>[2]Results!$D$308</f>
        <v>0</v>
      </c>
      <c r="F48" s="20">
        <f>[2]Results!$E$308</f>
        <v>0</v>
      </c>
      <c r="G48" s="20">
        <f>[2]Results!$F$308</f>
        <v>0</v>
      </c>
      <c r="H48" s="20">
        <f>[2]Results!$G$308</f>
        <v>0</v>
      </c>
      <c r="I48" s="20">
        <f>[2]Results!$H$308</f>
        <v>0</v>
      </c>
      <c r="J48" s="20">
        <f>[2]Results!$I$308</f>
        <v>2033952.2560125524</v>
      </c>
      <c r="K48" s="20">
        <f>[2]Results!$J$308</f>
        <v>-3595.335989266634</v>
      </c>
      <c r="M48" s="20">
        <f t="shared" si="4"/>
        <v>2030356.9200232858</v>
      </c>
      <c r="O48" s="32">
        <f t="shared" si="5"/>
        <v>5554907.9669727255</v>
      </c>
      <c r="P48" s="42">
        <v>3524551.0469494397</v>
      </c>
      <c r="Q48" s="42">
        <f t="shared" si="0"/>
        <v>2030356.9200232858</v>
      </c>
    </row>
    <row r="49" spans="1:17">
      <c r="A49" s="4">
        <v>40</v>
      </c>
      <c r="B49" s="4" t="s">
        <v>36</v>
      </c>
      <c r="C49" s="20">
        <f>[2]Results!C226</f>
        <v>7763142.7157643503</v>
      </c>
      <c r="D49" s="8"/>
      <c r="E49" s="20">
        <f>[2]Results!$D$309</f>
        <v>0</v>
      </c>
      <c r="F49" s="20">
        <f>[2]Results!$E$309</f>
        <v>0</v>
      </c>
      <c r="G49" s="20">
        <f>[2]Results!$F$309</f>
        <v>0</v>
      </c>
      <c r="H49" s="20">
        <f>[2]Results!$G$309</f>
        <v>0</v>
      </c>
      <c r="I49" s="20">
        <f>[2]Results!$H$309</f>
        <v>0</v>
      </c>
      <c r="J49" s="20">
        <f>[2]Results!$I$309</f>
        <v>2018177.8990736436</v>
      </c>
      <c r="K49" s="20">
        <f>[2]Results!$J$309</f>
        <v>-3545.2505568028428</v>
      </c>
      <c r="M49" s="20">
        <f t="shared" si="4"/>
        <v>2014632.6485168408</v>
      </c>
      <c r="O49" s="32">
        <f t="shared" si="5"/>
        <v>9777775.3642811906</v>
      </c>
      <c r="P49" s="42">
        <v>7775702.6726858066</v>
      </c>
      <c r="Q49" s="42">
        <f t="shared" si="0"/>
        <v>2002072.6915953839</v>
      </c>
    </row>
    <row r="50" spans="1:17">
      <c r="A50" s="4">
        <v>41</v>
      </c>
      <c r="B50" s="4" t="s">
        <v>37</v>
      </c>
      <c r="C50" s="20">
        <f>[2]Results!C227</f>
        <v>2159291.1506739343</v>
      </c>
      <c r="D50" s="8"/>
      <c r="E50" s="20">
        <f>[2]Results!$D$310</f>
        <v>0</v>
      </c>
      <c r="F50" s="20">
        <f>[2]Results!$E$310</f>
        <v>0</v>
      </c>
      <c r="G50" s="20">
        <f>[2]Results!$F$310</f>
        <v>0</v>
      </c>
      <c r="H50" s="20">
        <f>[2]Results!$G$310</f>
        <v>0</v>
      </c>
      <c r="I50" s="20">
        <f>[2]Results!$H$310</f>
        <v>0</v>
      </c>
      <c r="J50" s="20">
        <f>[2]Results!$I$310</f>
        <v>8945812.341932185</v>
      </c>
      <c r="K50" s="20">
        <f>[2]Results!$J$310</f>
        <v>0</v>
      </c>
      <c r="M50" s="20">
        <f t="shared" si="4"/>
        <v>8945812.341932185</v>
      </c>
      <c r="O50" s="32">
        <f t="shared" si="5"/>
        <v>11105103.492606118</v>
      </c>
      <c r="P50" s="42">
        <v>11145151.052284811</v>
      </c>
      <c r="Q50" s="42">
        <f t="shared" si="0"/>
        <v>-40047.559678692371</v>
      </c>
    </row>
    <row r="51" spans="1:17">
      <c r="A51" s="4">
        <v>42</v>
      </c>
      <c r="B51" s="4" t="s">
        <v>38</v>
      </c>
      <c r="C51" s="20">
        <f>[2]Results!C228</f>
        <v>2046740.5986772478</v>
      </c>
      <c r="D51" s="8"/>
      <c r="E51" s="20">
        <f>[2]Results!$D$311</f>
        <v>0</v>
      </c>
      <c r="F51" s="20">
        <f>[2]Results!$E$311</f>
        <v>0</v>
      </c>
      <c r="G51" s="20">
        <f>[2]Results!$F$311</f>
        <v>0</v>
      </c>
      <c r="H51" s="20">
        <f>[2]Results!$G$311</f>
        <v>0</v>
      </c>
      <c r="I51" s="20">
        <f>[2]Results!$H$311</f>
        <v>0</v>
      </c>
      <c r="J51" s="20">
        <f>[2]Results!$I$311</f>
        <v>0</v>
      </c>
      <c r="K51" s="20">
        <f>[2]Results!$J$311</f>
        <v>0</v>
      </c>
      <c r="M51" s="20">
        <f t="shared" si="4"/>
        <v>0</v>
      </c>
      <c r="O51" s="32">
        <f t="shared" si="5"/>
        <v>2046740.5986772478</v>
      </c>
      <c r="P51" s="42">
        <v>2046740.5986772478</v>
      </c>
      <c r="Q51" s="42">
        <f t="shared" si="0"/>
        <v>0</v>
      </c>
    </row>
    <row r="52" spans="1:17">
      <c r="A52" s="4">
        <v>43</v>
      </c>
      <c r="B52" s="4" t="s">
        <v>39</v>
      </c>
      <c r="C52" s="22">
        <f>[2]Results!C229</f>
        <v>268576.60807565699</v>
      </c>
      <c r="D52" s="8"/>
      <c r="E52" s="20">
        <f>[2]Results!$D$312</f>
        <v>0</v>
      </c>
      <c r="F52" s="20">
        <f>[2]Results!$E$312</f>
        <v>0</v>
      </c>
      <c r="G52" s="20">
        <f>[2]Results!$F$312</f>
        <v>0</v>
      </c>
      <c r="H52" s="20">
        <f>[2]Results!$G$312</f>
        <v>0</v>
      </c>
      <c r="I52" s="20">
        <f>[2]Results!$H$312</f>
        <v>0</v>
      </c>
      <c r="J52" s="20">
        <f>[2]Results!$I$312</f>
        <v>-268576.60836182453</v>
      </c>
      <c r="K52" s="20">
        <f>[2]Results!$J$312</f>
        <v>0</v>
      </c>
      <c r="M52" s="20">
        <f t="shared" si="4"/>
        <v>-268576.60836182453</v>
      </c>
      <c r="O52" s="32">
        <f t="shared" si="5"/>
        <v>-2.86167545709759E-4</v>
      </c>
      <c r="P52" s="42">
        <v>-40047.559964868124</v>
      </c>
      <c r="Q52" s="42">
        <f t="shared" si="0"/>
        <v>40047.559678700578</v>
      </c>
    </row>
    <row r="53" spans="1:17">
      <c r="A53" s="4">
        <v>44</v>
      </c>
      <c r="B53" s="4" t="s">
        <v>40</v>
      </c>
      <c r="C53" s="23">
        <f>[2]Results!C230</f>
        <v>1424065610.2623763</v>
      </c>
      <c r="D53" s="15"/>
      <c r="E53" s="23">
        <f>[2]Results!$D$313</f>
        <v>0</v>
      </c>
      <c r="F53" s="23">
        <f>[2]Results!$E$313</f>
        <v>-637047.28166666592</v>
      </c>
      <c r="G53" s="23">
        <f>[2]Results!$F$313</f>
        <v>-26125927.969872698</v>
      </c>
      <c r="H53" s="23">
        <f>[2]Results!$G$313</f>
        <v>0</v>
      </c>
      <c r="I53" s="23">
        <f>[2]Results!$H$313</f>
        <v>0</v>
      </c>
      <c r="J53" s="23">
        <f>[2]Results!$I$313</f>
        <v>76680435.322720751</v>
      </c>
      <c r="K53" s="23">
        <f>[2]Results!$J$313</f>
        <v>-1169896.4778188409</v>
      </c>
      <c r="M53" s="23">
        <f t="shared" si="4"/>
        <v>48747563.593362547</v>
      </c>
      <c r="O53" s="9">
        <f>SUM(O42:O52)</f>
        <v>1472813173.8557391</v>
      </c>
      <c r="P53" s="45">
        <v>1449404902.6384428</v>
      </c>
      <c r="Q53" s="42">
        <f t="shared" si="0"/>
        <v>23408271.217296362</v>
      </c>
    </row>
    <row r="54" spans="1:17" ht="12.75">
      <c r="A54" s="4">
        <v>45</v>
      </c>
      <c r="B54" s="4"/>
      <c r="C54"/>
      <c r="D54" s="8"/>
      <c r="E54"/>
      <c r="F54"/>
      <c r="G54"/>
      <c r="H54"/>
      <c r="I54"/>
      <c r="J54"/>
      <c r="K54"/>
      <c r="M54"/>
      <c r="Q54" s="42">
        <f t="shared" si="0"/>
        <v>0</v>
      </c>
    </row>
    <row r="55" spans="1:17" ht="12.75">
      <c r="A55" s="4">
        <v>46</v>
      </c>
      <c r="B55" s="4" t="s">
        <v>41</v>
      </c>
      <c r="C55"/>
      <c r="D55" s="8"/>
      <c r="E55"/>
      <c r="F55"/>
      <c r="G55"/>
      <c r="H55"/>
      <c r="I55"/>
      <c r="J55"/>
      <c r="K55"/>
      <c r="M55"/>
      <c r="Q55" s="42">
        <f t="shared" si="0"/>
        <v>0</v>
      </c>
    </row>
    <row r="56" spans="1:17">
      <c r="A56" s="4">
        <v>47</v>
      </c>
      <c r="B56" s="4" t="s">
        <v>42</v>
      </c>
      <c r="C56" s="20">
        <f>[2]Results!C233</f>
        <v>-503192583.84775847</v>
      </c>
      <c r="D56" s="8"/>
      <c r="E56" s="20">
        <f>[2]Results!$D$316</f>
        <v>0</v>
      </c>
      <c r="F56" s="20">
        <f>[2]Results!$E$316</f>
        <v>0</v>
      </c>
      <c r="G56" s="20">
        <f>[2]Results!$F$316</f>
        <v>16010762.339428132</v>
      </c>
      <c r="H56" s="20">
        <f>[2]Results!$G$316</f>
        <v>-264083.87465224485</v>
      </c>
      <c r="I56" s="20">
        <f>[2]Results!$H$316</f>
        <v>0</v>
      </c>
      <c r="J56" s="20">
        <f>[2]Results!$I$316</f>
        <v>-23449722.352869298</v>
      </c>
      <c r="K56" s="20">
        <f>[2]Results!$J$316</f>
        <v>379367.88981529564</v>
      </c>
      <c r="M56" s="20">
        <f t="shared" ref="M56:M62" si="6">SUM(E56:L56)</f>
        <v>-7323675.998278114</v>
      </c>
      <c r="O56" s="32">
        <f t="shared" ref="O56:O63" si="7">+C56+M56</f>
        <v>-510516259.84603661</v>
      </c>
      <c r="P56" s="42">
        <v>-487107988.62874055</v>
      </c>
      <c r="Q56" s="42">
        <f t="shared" si="0"/>
        <v>-23408271.217296064</v>
      </c>
    </row>
    <row r="57" spans="1:17">
      <c r="A57" s="4">
        <v>48</v>
      </c>
      <c r="B57" s="4" t="s">
        <v>43</v>
      </c>
      <c r="C57" s="20">
        <f>[2]Results!C234</f>
        <v>-34606345.321051545</v>
      </c>
      <c r="D57" s="8"/>
      <c r="E57" s="20">
        <f>[2]Results!$D$317</f>
        <v>0</v>
      </c>
      <c r="F57" s="20">
        <f>[2]Results!$E$317</f>
        <v>0</v>
      </c>
      <c r="G57" s="20">
        <f>[2]Results!$F$317</f>
        <v>0</v>
      </c>
      <c r="H57" s="20">
        <f>[2]Results!$G$317</f>
        <v>0</v>
      </c>
      <c r="I57" s="20">
        <f>[2]Results!$H$317</f>
        <v>0</v>
      </c>
      <c r="J57" s="20">
        <f>[2]Results!$I$317</f>
        <v>0</v>
      </c>
      <c r="K57" s="20">
        <f>[2]Results!$J$317</f>
        <v>0</v>
      </c>
      <c r="M57" s="20">
        <f t="shared" si="6"/>
        <v>0</v>
      </c>
      <c r="O57" s="32">
        <f t="shared" si="7"/>
        <v>-34606345.321051545</v>
      </c>
      <c r="P57" s="42">
        <v>-34606345.321051545</v>
      </c>
      <c r="Q57" s="42">
        <f t="shared" si="0"/>
        <v>0</v>
      </c>
    </row>
    <row r="58" spans="1:17">
      <c r="A58" s="4">
        <v>49</v>
      </c>
      <c r="B58" s="4" t="s">
        <v>44</v>
      </c>
      <c r="C58" s="20">
        <f>[2]Results!C235</f>
        <v>-128569574.10448816</v>
      </c>
      <c r="D58" s="8"/>
      <c r="E58" s="20">
        <f>[2]Results!$D$318</f>
        <v>4352244.3899401119</v>
      </c>
      <c r="F58" s="20">
        <f>[2]Results!$E$318</f>
        <v>803076.85179575416</v>
      </c>
      <c r="G58" s="20">
        <f>[2]Results!$F$318</f>
        <v>1810649.4576148225</v>
      </c>
      <c r="H58" s="20">
        <f>[2]Results!$G$318</f>
        <v>0</v>
      </c>
      <c r="I58" s="20">
        <f>[2]Results!$H$318</f>
        <v>-14745818.04079441</v>
      </c>
      <c r="J58" s="20">
        <f>[2]Results!$I$318</f>
        <v>-4239941.0026116502</v>
      </c>
      <c r="K58" s="20">
        <f>[2]Results!$J$318</f>
        <v>0</v>
      </c>
      <c r="M58" s="20">
        <f t="shared" si="6"/>
        <v>-12019788.344055371</v>
      </c>
      <c r="O58" s="32">
        <f t="shared" si="7"/>
        <v>-140589362.44854355</v>
      </c>
      <c r="P58" s="42">
        <v>-140589362.44854355</v>
      </c>
      <c r="Q58" s="42">
        <f t="shared" si="0"/>
        <v>0</v>
      </c>
    </row>
    <row r="59" spans="1:17">
      <c r="A59" s="4">
        <v>50</v>
      </c>
      <c r="B59" s="4" t="s">
        <v>45</v>
      </c>
      <c r="C59" s="20">
        <f>[2]Results!C236</f>
        <v>-1096753.183804</v>
      </c>
      <c r="D59" s="8"/>
      <c r="E59" s="20">
        <f>[2]Results!$D$319</f>
        <v>0</v>
      </c>
      <c r="F59" s="20">
        <f>[2]Results!$E$319</f>
        <v>0</v>
      </c>
      <c r="G59" s="20">
        <f>[2]Results!$F$319</f>
        <v>144385.82344165733</v>
      </c>
      <c r="H59" s="20">
        <f>[2]Results!$G$319</f>
        <v>0</v>
      </c>
      <c r="I59" s="20">
        <f>[2]Results!$H$319</f>
        <v>0</v>
      </c>
      <c r="J59" s="20">
        <f>[2]Results!$I$319</f>
        <v>0</v>
      </c>
      <c r="K59" s="20">
        <f>[2]Results!$J$319</f>
        <v>0</v>
      </c>
      <c r="M59" s="20">
        <f t="shared" si="6"/>
        <v>144385.82344165733</v>
      </c>
      <c r="O59" s="32">
        <f t="shared" si="7"/>
        <v>-952367.36036234268</v>
      </c>
      <c r="P59" s="42">
        <v>-952367.36036234268</v>
      </c>
      <c r="Q59" s="42">
        <f t="shared" si="0"/>
        <v>0</v>
      </c>
    </row>
    <row r="60" spans="1:17">
      <c r="A60" s="4">
        <v>51</v>
      </c>
      <c r="B60" s="4" t="s">
        <v>46</v>
      </c>
      <c r="C60" s="20">
        <f>[2]Results!C237</f>
        <v>-334499.98611589998</v>
      </c>
      <c r="D60" s="8"/>
      <c r="E60" s="20">
        <f>[2]Results!$D$320</f>
        <v>0</v>
      </c>
      <c r="F60" s="20">
        <f>[2]Results!$E$320</f>
        <v>0</v>
      </c>
      <c r="G60" s="20">
        <f>[2]Results!$F$320</f>
        <v>0</v>
      </c>
      <c r="H60" s="20">
        <f>[2]Results!$G$320</f>
        <v>0</v>
      </c>
      <c r="I60" s="20">
        <f>[2]Results!$H$320</f>
        <v>0</v>
      </c>
      <c r="J60" s="20">
        <f>[2]Results!$I$320</f>
        <v>23142.536575635779</v>
      </c>
      <c r="K60" s="20">
        <f>[2]Results!$J$320</f>
        <v>0</v>
      </c>
      <c r="M60" s="20">
        <f t="shared" si="6"/>
        <v>23142.536575635779</v>
      </c>
      <c r="O60" s="32">
        <f t="shared" si="7"/>
        <v>-311357.44954026421</v>
      </c>
      <c r="P60" s="42">
        <v>-311357.44954026421</v>
      </c>
      <c r="Q60" s="42">
        <f t="shared" si="0"/>
        <v>0</v>
      </c>
    </row>
    <row r="61" spans="1:17">
      <c r="A61" s="4">
        <v>52</v>
      </c>
      <c r="B61" s="4" t="s">
        <v>47</v>
      </c>
      <c r="C61" s="20">
        <f>[2]Results!C238</f>
        <v>0</v>
      </c>
      <c r="D61" s="8"/>
      <c r="E61" s="20">
        <f>[2]Results!$D$321</f>
        <v>0</v>
      </c>
      <c r="F61" s="20">
        <f>[2]Results!$E$321</f>
        <v>0</v>
      </c>
      <c r="G61" s="20">
        <f>[2]Results!$F$321</f>
        <v>0</v>
      </c>
      <c r="H61" s="20">
        <f>[2]Results!$G$321</f>
        <v>0</v>
      </c>
      <c r="I61" s="20">
        <f>[2]Results!$H$321</f>
        <v>0</v>
      </c>
      <c r="J61" s="20">
        <f>[2]Results!$I$321</f>
        <v>-2980495.6783333328</v>
      </c>
      <c r="K61" s="20">
        <f>[2]Results!$J$321</f>
        <v>0</v>
      </c>
      <c r="M61" s="20">
        <f t="shared" si="6"/>
        <v>-2980495.6783333328</v>
      </c>
      <c r="O61" s="32">
        <f t="shared" si="7"/>
        <v>-2980495.6783333328</v>
      </c>
      <c r="P61" s="42">
        <v>-2980495.6783333328</v>
      </c>
      <c r="Q61" s="42">
        <f t="shared" si="0"/>
        <v>0</v>
      </c>
    </row>
    <row r="62" spans="1:17">
      <c r="A62" s="4">
        <v>53</v>
      </c>
      <c r="B62" s="4" t="s">
        <v>48</v>
      </c>
      <c r="C62" s="20">
        <f>[2]Results!C239</f>
        <v>-4865967.0740704359</v>
      </c>
      <c r="D62" s="8"/>
      <c r="E62" s="20">
        <f>[2]Results!$D$322</f>
        <v>-4218445.3037073184</v>
      </c>
      <c r="F62" s="20">
        <f>[2]Results!$E$322</f>
        <v>0</v>
      </c>
      <c r="G62" s="20">
        <f>[2]Results!$F$322</f>
        <v>-212582.87396787116</v>
      </c>
      <c r="H62" s="20">
        <f>[2]Results!$G$322</f>
        <v>0</v>
      </c>
      <c r="I62" s="20">
        <f>[2]Results!$H$322</f>
        <v>0</v>
      </c>
      <c r="J62" s="20">
        <f>[2]Results!$I$322</f>
        <v>1185108.7951282924</v>
      </c>
      <c r="K62" s="20">
        <f>[2]Results!$J$322</f>
        <v>7456.7769102435559</v>
      </c>
      <c r="M62" s="20">
        <f t="shared" si="6"/>
        <v>-3238462.6056366535</v>
      </c>
      <c r="O62" s="32">
        <f t="shared" si="7"/>
        <v>-8104429.6797070894</v>
      </c>
      <c r="P62" s="42">
        <v>-8104429.6797070894</v>
      </c>
      <c r="Q62" s="42">
        <f t="shared" si="0"/>
        <v>0</v>
      </c>
    </row>
    <row r="63" spans="1:17" ht="12.75">
      <c r="A63" s="4">
        <v>54</v>
      </c>
      <c r="B63" s="4"/>
      <c r="C63"/>
      <c r="D63" s="8"/>
      <c r="E63"/>
      <c r="F63"/>
      <c r="G63"/>
      <c r="H63"/>
      <c r="I63"/>
      <c r="J63"/>
      <c r="K63"/>
      <c r="M63"/>
      <c r="O63" s="32">
        <f t="shared" si="7"/>
        <v>0</v>
      </c>
      <c r="P63" s="42"/>
      <c r="Q63" s="42">
        <f t="shared" si="0"/>
        <v>0</v>
      </c>
    </row>
    <row r="64" spans="1:17">
      <c r="A64" s="4">
        <v>55</v>
      </c>
      <c r="B64" s="4" t="s">
        <v>49</v>
      </c>
      <c r="C64" s="23">
        <f>[2]Results!C241</f>
        <v>-672665723.51728857</v>
      </c>
      <c r="D64" s="15"/>
      <c r="E64" s="23">
        <f>[2]Results!$D$324</f>
        <v>133799.08623279352</v>
      </c>
      <c r="F64" s="23">
        <f>[2]Results!$E$324</f>
        <v>803076.85179575416</v>
      </c>
      <c r="G64" s="23">
        <f>[2]Results!$F$324</f>
        <v>17753214.746516742</v>
      </c>
      <c r="H64" s="23">
        <f>[2]Results!$G$324</f>
        <v>-264083.87465224485</v>
      </c>
      <c r="I64" s="23">
        <f>[2]Results!$H$324</f>
        <v>-14745818.04079441</v>
      </c>
      <c r="J64" s="23">
        <f>[2]Results!$I$324</f>
        <v>-29461907.70211035</v>
      </c>
      <c r="K64" s="23">
        <f>[2]Results!$J$324</f>
        <v>386824.66672553919</v>
      </c>
      <c r="M64" s="23">
        <f>SUM(E64:L64)</f>
        <v>-25394894.266286176</v>
      </c>
      <c r="O64" s="9">
        <f>SUM(O56:O63)</f>
        <v>-698060617.78357458</v>
      </c>
      <c r="P64" s="45">
        <v>-674652346.56627858</v>
      </c>
      <c r="Q64" s="42">
        <f t="shared" si="0"/>
        <v>-23408271.217296004</v>
      </c>
    </row>
    <row r="65" spans="1:17" ht="12.75">
      <c r="A65" s="4">
        <v>56</v>
      </c>
      <c r="B65" s="4"/>
      <c r="C65"/>
      <c r="D65" s="8"/>
      <c r="E65"/>
      <c r="F65"/>
      <c r="G65"/>
      <c r="H65"/>
      <c r="I65"/>
      <c r="J65"/>
      <c r="K65"/>
      <c r="M65"/>
      <c r="O65" s="8"/>
      <c r="P65" s="46"/>
      <c r="Q65" s="42">
        <f t="shared" si="0"/>
        <v>0</v>
      </c>
    </row>
    <row r="66" spans="1:17" ht="12" thickBot="1">
      <c r="A66" s="4">
        <v>57</v>
      </c>
      <c r="B66" s="4" t="s">
        <v>50</v>
      </c>
      <c r="C66" s="24">
        <f>[2]Results!C243</f>
        <v>751399886.74508774</v>
      </c>
      <c r="D66" s="15"/>
      <c r="E66" s="24">
        <f>[2]Results!$D$326</f>
        <v>133799.08623279352</v>
      </c>
      <c r="F66" s="24">
        <f>[2]Results!$E$326</f>
        <v>166029.57012908824</v>
      </c>
      <c r="G66" s="24">
        <f>[2]Results!$F$326</f>
        <v>-8372713.2233559564</v>
      </c>
      <c r="H66" s="24">
        <f>[2]Results!$G$326</f>
        <v>-264083.87465224485</v>
      </c>
      <c r="I66" s="24">
        <f>[2]Results!$H$326</f>
        <v>-14745818.04079441</v>
      </c>
      <c r="J66" s="24">
        <f>[2]Results!$I$326</f>
        <v>47218527.620610401</v>
      </c>
      <c r="K66" s="24">
        <f>[2]Results!$J$326</f>
        <v>-783071.81109330175</v>
      </c>
      <c r="M66" s="24">
        <f>SUM(E66:L66)</f>
        <v>23352669.327076372</v>
      </c>
      <c r="O66" s="12">
        <f>+O53+O64</f>
        <v>774752556.07216454</v>
      </c>
      <c r="P66" s="48">
        <v>774752556.07216418</v>
      </c>
      <c r="Q66" s="42">
        <f t="shared" si="0"/>
        <v>0</v>
      </c>
    </row>
    <row r="67" spans="1:17" ht="13.5" thickTop="1">
      <c r="A67" s="4">
        <v>58</v>
      </c>
      <c r="B67" s="4"/>
      <c r="C67"/>
      <c r="D67" s="8"/>
      <c r="E67"/>
      <c r="F67"/>
      <c r="G67"/>
      <c r="H67"/>
      <c r="I67"/>
      <c r="J67"/>
      <c r="K67"/>
      <c r="M67"/>
      <c r="Q67" s="42"/>
    </row>
    <row r="68" spans="1:17">
      <c r="A68" s="4">
        <v>59</v>
      </c>
      <c r="B68" s="4" t="s">
        <v>51</v>
      </c>
      <c r="C68" s="55">
        <f>[2]Results!$C$246</f>
        <v>6.3973137599340105E-2</v>
      </c>
      <c r="D68" s="56"/>
      <c r="E68" s="55">
        <f>[2]Results!$D$329</f>
        <v>2.778256863222861E-3</v>
      </c>
      <c r="F68" s="55">
        <f>[2]Results!$E$329</f>
        <v>1.0231019053119864E-2</v>
      </c>
      <c r="G68" s="55">
        <f>[2]Results!$F$329</f>
        <v>-5.4089532135311841E-2</v>
      </c>
      <c r="H68" s="55">
        <f>[2]Results!$G$329</f>
        <v>4.1520585523632803E-5</v>
      </c>
      <c r="I68" s="55">
        <f>[2]Results!$H$329</f>
        <v>5.034981592239321E-3</v>
      </c>
      <c r="J68" s="55">
        <f>[2]Results!$I$329</f>
        <v>-1.1019169946595513E-2</v>
      </c>
      <c r="K68" s="55">
        <f>[2]Results!$J$329</f>
        <v>6.3856490656231946E-4</v>
      </c>
      <c r="L68" s="57"/>
      <c r="M68" s="55">
        <f>[2]Results!D246</f>
        <v>-4.5167092738471998E-2</v>
      </c>
      <c r="N68" s="57"/>
      <c r="O68" s="55">
        <f>C68+M68</f>
        <v>1.8806044860868107E-2</v>
      </c>
      <c r="P68" s="49">
        <v>1.8806044860868055E-2</v>
      </c>
      <c r="Q68" s="53">
        <f>O68-P68</f>
        <v>5.2041704279304213E-17</v>
      </c>
    </row>
    <row r="69" spans="1:17">
      <c r="A69" s="4">
        <v>60</v>
      </c>
      <c r="B69" s="1" t="s">
        <v>80</v>
      </c>
      <c r="C69" s="19">
        <f>[2]Results!$C$261</f>
        <v>26511726.171938557</v>
      </c>
      <c r="D69" s="13"/>
      <c r="E69" s="19">
        <f>[2]Results!$D$330</f>
        <v>-1750173.3835700478</v>
      </c>
      <c r="F69" s="19">
        <f>[2]Results!$E$330</f>
        <v>-6456872.8018149547</v>
      </c>
      <c r="G69" s="19">
        <f>[2]Results!$F$330</f>
        <v>33483680.457699094</v>
      </c>
      <c r="H69" s="19">
        <f>[2]Results!$G$330</f>
        <v>-35530.417413043207</v>
      </c>
      <c r="I69" s="19">
        <f>[2]Results!$H$330</f>
        <v>-3637671.504238138</v>
      </c>
      <c r="J69" s="19">
        <f>[2]Results!$I$330</f>
        <v>9062380.9923774209</v>
      </c>
      <c r="K69" s="19">
        <f>[2]Results!$J$330</f>
        <v>-430488.54884541675</v>
      </c>
      <c r="M69" s="19">
        <f>SUM(E69:L69)</f>
        <v>30235324.794194914</v>
      </c>
      <c r="O69" s="19">
        <f>C69+M69</f>
        <v>56747050.966133475</v>
      </c>
      <c r="P69" s="49"/>
      <c r="Q69" s="53"/>
    </row>
    <row r="70" spans="1:17">
      <c r="A70" s="4">
        <v>61</v>
      </c>
      <c r="B70" s="4"/>
      <c r="C70" s="25"/>
      <c r="D70" s="8"/>
      <c r="E70" s="25"/>
      <c r="F70" s="25"/>
      <c r="G70" s="25"/>
      <c r="H70" s="25"/>
      <c r="I70" s="25"/>
      <c r="J70" s="25"/>
      <c r="K70" s="25"/>
      <c r="M70" s="25"/>
      <c r="Q70" s="42"/>
    </row>
    <row r="71" spans="1:17" ht="12.75">
      <c r="A71" s="4">
        <v>62</v>
      </c>
      <c r="B71" s="4" t="s">
        <v>52</v>
      </c>
      <c r="C71"/>
      <c r="D71" s="8"/>
      <c r="E71"/>
      <c r="F71"/>
      <c r="G71"/>
      <c r="H71"/>
      <c r="I71"/>
      <c r="J71"/>
      <c r="K71"/>
      <c r="M71"/>
      <c r="P71" s="42"/>
      <c r="Q71" s="42"/>
    </row>
    <row r="72" spans="1:17">
      <c r="A72" s="4">
        <v>63</v>
      </c>
      <c r="B72" s="4" t="s">
        <v>53</v>
      </c>
      <c r="C72" s="14">
        <f>[2]Results!C249</f>
        <v>54626279.547771238</v>
      </c>
      <c r="D72" s="14"/>
      <c r="E72" s="14">
        <f>[2]Results!$D$335</f>
        <v>1783883.6560160555</v>
      </c>
      <c r="F72" s="14">
        <f>[2]Results!$E$335</f>
        <v>6188176.225002042</v>
      </c>
      <c r="G72" s="14">
        <f>[2]Results!$F$335</f>
        <v>-32990081.840750966</v>
      </c>
      <c r="H72" s="14">
        <f>[2]Results!$G$335</f>
        <v>0</v>
      </c>
      <c r="I72" s="14">
        <f>[2]Results!$H$335</f>
        <v>428616.54</v>
      </c>
      <c r="J72" s="14">
        <f>[2]Results!$I$335</f>
        <v>-2718459.9382430799</v>
      </c>
      <c r="K72" s="14">
        <f>[2]Results!$J$335</f>
        <v>310066.23478940851</v>
      </c>
      <c r="M72" s="14">
        <f>SUM(E72:L72)</f>
        <v>-26997799.12318654</v>
      </c>
      <c r="O72" s="32">
        <f>+O15-O28-O29-O30-O31-O36</f>
        <v>27628480.42458465</v>
      </c>
      <c r="P72" s="42">
        <v>27628480.42458465</v>
      </c>
      <c r="Q72" s="42">
        <f>O72-P72</f>
        <v>0</v>
      </c>
    </row>
    <row r="73" spans="1:17">
      <c r="A73" s="4">
        <v>64</v>
      </c>
      <c r="B73" s="4" t="s">
        <v>54</v>
      </c>
      <c r="C73" s="26">
        <f>[2]Results!C250</f>
        <v>0</v>
      </c>
      <c r="D73" s="8"/>
      <c r="E73" s="26">
        <f>[2]Results!$D$336</f>
        <v>0</v>
      </c>
      <c r="F73" s="26">
        <f>[2]Results!$E$336</f>
        <v>0</v>
      </c>
      <c r="G73" s="26">
        <f>[2]Results!$F$336</f>
        <v>0</v>
      </c>
      <c r="H73" s="26">
        <f>[2]Results!$G$336</f>
        <v>0</v>
      </c>
      <c r="I73" s="26">
        <f>[2]Results!$H$336</f>
        <v>0</v>
      </c>
      <c r="J73" s="26">
        <f>[2]Results!$I$336</f>
        <v>0</v>
      </c>
      <c r="K73" s="26">
        <f>[2]Results!$J$336</f>
        <v>0</v>
      </c>
      <c r="M73" s="26"/>
      <c r="Q73" s="42">
        <f t="shared" ref="Q73:Q83" si="8">O73-P73</f>
        <v>0</v>
      </c>
    </row>
    <row r="74" spans="1:17">
      <c r="A74" s="4">
        <v>65</v>
      </c>
      <c r="B74" s="4" t="s">
        <v>55</v>
      </c>
      <c r="C74" s="14">
        <f>[2]Results!C251</f>
        <v>-4599793.2770370385</v>
      </c>
      <c r="D74" s="8"/>
      <c r="E74" s="14">
        <f>[2]Results!$D$337</f>
        <v>0</v>
      </c>
      <c r="F74" s="14">
        <f>[2]Results!$E$337</f>
        <v>0</v>
      </c>
      <c r="G74" s="14">
        <f>[2]Results!$F$337</f>
        <v>0</v>
      </c>
      <c r="H74" s="14">
        <f>[2]Results!$G$337</f>
        <v>0</v>
      </c>
      <c r="I74" s="14">
        <f>[2]Results!$H$337</f>
        <v>217013.20626896209</v>
      </c>
      <c r="J74" s="14">
        <f>[2]Results!$I$337</f>
        <v>0</v>
      </c>
      <c r="K74" s="14">
        <f>[2]Results!$J$337</f>
        <v>0</v>
      </c>
      <c r="M74" s="14">
        <f>SUM(E74:L74)</f>
        <v>217013.20626896209</v>
      </c>
      <c r="O74" s="32">
        <f>+C74+M74</f>
        <v>-4382780.070768076</v>
      </c>
      <c r="P74" s="42">
        <v>-4382780.070768076</v>
      </c>
      <c r="Q74" s="42">
        <f t="shared" si="8"/>
        <v>0</v>
      </c>
    </row>
    <row r="75" spans="1:17">
      <c r="A75" s="4">
        <v>66</v>
      </c>
      <c r="B75" s="4" t="s">
        <v>56</v>
      </c>
      <c r="C75" s="14">
        <f>[2]Results!C252</f>
        <v>25236151.190422058</v>
      </c>
      <c r="D75" s="8"/>
      <c r="E75" s="14">
        <f>[2]Results!$D$338</f>
        <v>0</v>
      </c>
      <c r="F75" s="14">
        <f>[2]Results!$E$338</f>
        <v>0</v>
      </c>
      <c r="G75" s="14">
        <f>[2]Results!$F$338</f>
        <v>0</v>
      </c>
      <c r="H75" s="14">
        <f>[2]Results!$G$338</f>
        <v>0</v>
      </c>
      <c r="I75" s="14">
        <f>[2]Results!$H$338</f>
        <v>-3514878.6273604259</v>
      </c>
      <c r="J75" s="14">
        <f>[2]Results!$I$338</f>
        <v>0</v>
      </c>
      <c r="K75" s="14">
        <f>[2]Results!$J$338</f>
        <v>0</v>
      </c>
      <c r="M75" s="14">
        <f>SUM(E75:L75)</f>
        <v>-3514878.6273604259</v>
      </c>
      <c r="O75" s="32">
        <f>+C75+M75</f>
        <v>21721272.563061632</v>
      </c>
      <c r="P75" s="42">
        <v>21721272.563061625</v>
      </c>
      <c r="Q75" s="42">
        <f t="shared" si="8"/>
        <v>0</v>
      </c>
    </row>
    <row r="76" spans="1:17">
      <c r="A76" s="4">
        <v>67</v>
      </c>
      <c r="B76" s="7" t="s">
        <v>57</v>
      </c>
      <c r="C76" s="14">
        <f>[2]Results!C76</f>
        <v>64493174.138834439</v>
      </c>
      <c r="D76" s="15"/>
      <c r="E76" s="14">
        <f>[2]Results!$D$339</f>
        <v>-1624238.6427268351</v>
      </c>
      <c r="F76" s="14">
        <f>[2]Results!$E$339</f>
        <v>-637047</v>
      </c>
      <c r="G76" s="14">
        <f>[2]Results!$F$339</f>
        <v>-449420.00153080252</v>
      </c>
      <c r="H76" s="14">
        <f>[2]Results!$G$339</f>
        <v>0</v>
      </c>
      <c r="I76" s="14">
        <f>[2]Results!$H$339</f>
        <v>0</v>
      </c>
      <c r="J76" s="14">
        <f>[2]Results!$I$339</f>
        <v>2193195.2457913472</v>
      </c>
      <c r="K76" s="14">
        <f>[2]Results!$J$339</f>
        <v>0</v>
      </c>
      <c r="M76" s="14">
        <f>SUM(E76:L76)</f>
        <v>-517510.39846628997</v>
      </c>
      <c r="O76" s="32">
        <f>+C76+M76</f>
        <v>63975663.74036815</v>
      </c>
      <c r="P76" s="42">
        <v>63975663.74036815</v>
      </c>
      <c r="Q76" s="42">
        <f t="shared" si="8"/>
        <v>0</v>
      </c>
    </row>
    <row r="77" spans="1:17">
      <c r="A77" s="4">
        <v>68</v>
      </c>
      <c r="B77" s="7" t="s">
        <v>58</v>
      </c>
      <c r="C77" s="27">
        <f>[2]Results!C77</f>
        <v>138386468.17417011</v>
      </c>
      <c r="D77" s="15"/>
      <c r="E77" s="27">
        <f>[2]Results!$D$340</f>
        <v>526457.15226003109</v>
      </c>
      <c r="F77" s="27">
        <f>[2]Results!$E$340</f>
        <v>-434362.80319571274</v>
      </c>
      <c r="G77" s="27">
        <f>[2]Results!$F$340</f>
        <v>-90396.065974144673</v>
      </c>
      <c r="H77" s="27">
        <f>[2]Results!$G$340</f>
        <v>0</v>
      </c>
      <c r="I77" s="27">
        <f>[2]Results!$H$340</f>
        <v>0</v>
      </c>
      <c r="J77" s="27">
        <f>[2]Results!$I$340</f>
        <v>-538286.5880295817</v>
      </c>
      <c r="K77" s="27">
        <f>[2]Results!$J$340</f>
        <v>0</v>
      </c>
      <c r="M77" s="27">
        <f>SUM(E77:L77)</f>
        <v>-536588.30493940809</v>
      </c>
      <c r="O77" s="32">
        <f>+C77+M77</f>
        <v>137849879.86923069</v>
      </c>
      <c r="P77" s="42">
        <v>137849879.86923069</v>
      </c>
      <c r="Q77" s="42">
        <f t="shared" si="8"/>
        <v>0</v>
      </c>
    </row>
    <row r="78" spans="1:17">
      <c r="A78" s="4">
        <v>69</v>
      </c>
      <c r="B78" s="4" t="s">
        <v>59</v>
      </c>
      <c r="C78" s="28">
        <f>[2]Results!C78</f>
        <v>-39903372.400949448</v>
      </c>
      <c r="D78" s="8"/>
      <c r="E78" s="28">
        <f>[2]Results!$D$341</f>
        <v>-366812.13897081069</v>
      </c>
      <c r="F78" s="28">
        <f>[2]Results!$E$341</f>
        <v>5985492.0281977551</v>
      </c>
      <c r="G78" s="28">
        <f>[2]Results!$F$341</f>
        <v>-33349105.776307624</v>
      </c>
      <c r="H78" s="28">
        <f>[2]Results!$G$341</f>
        <v>0</v>
      </c>
      <c r="I78" s="28">
        <f>[2]Results!$H$341</f>
        <v>3726481.9610914639</v>
      </c>
      <c r="J78" s="28">
        <f>[2]Results!$I$341</f>
        <v>13021.895577849005</v>
      </c>
      <c r="K78" s="28">
        <f>[2]Results!$J$341</f>
        <v>310066.23478940851</v>
      </c>
      <c r="M78" s="28">
        <f>SUM(E78:L78)</f>
        <v>-23680855.795621961</v>
      </c>
      <c r="O78" s="10">
        <f>+C78+M78</f>
        <v>-63584228.19657141</v>
      </c>
      <c r="P78" s="44">
        <v>-63584228.196571395</v>
      </c>
      <c r="Q78" s="42">
        <f t="shared" si="8"/>
        <v>0</v>
      </c>
    </row>
    <row r="79" spans="1:17">
      <c r="A79" s="4">
        <v>70</v>
      </c>
      <c r="B79" s="4"/>
      <c r="C79" s="29"/>
      <c r="D79" s="8"/>
      <c r="E79" s="29"/>
      <c r="F79" s="29"/>
      <c r="G79" s="29"/>
      <c r="H79" s="29"/>
      <c r="I79" s="29"/>
      <c r="J79" s="29"/>
      <c r="K79" s="29"/>
      <c r="M79" s="29"/>
      <c r="Q79" s="42">
        <f t="shared" si="8"/>
        <v>0</v>
      </c>
    </row>
    <row r="80" spans="1:17">
      <c r="A80" s="4">
        <v>71</v>
      </c>
      <c r="B80" s="4" t="s">
        <v>60</v>
      </c>
      <c r="C80" s="14">
        <f>[2]Results!C80</f>
        <v>0</v>
      </c>
      <c r="D80" s="15"/>
      <c r="E80" s="14">
        <f>[2]Results!$D$343</f>
        <v>0</v>
      </c>
      <c r="F80" s="14">
        <f>[2]Results!$E$343</f>
        <v>0</v>
      </c>
      <c r="G80" s="14">
        <f>[2]Results!$F$343</f>
        <v>0</v>
      </c>
      <c r="H80" s="14">
        <f>[2]Results!$G$343</f>
        <v>0</v>
      </c>
      <c r="I80" s="14">
        <f>[2]Results!$H$343</f>
        <v>0</v>
      </c>
      <c r="J80" s="14">
        <f>[2]Results!$I$343</f>
        <v>0</v>
      </c>
      <c r="K80" s="14">
        <f>[2]Results!$J$343</f>
        <v>0</v>
      </c>
      <c r="M80" s="14">
        <f>SUM(E80:L80)</f>
        <v>0</v>
      </c>
      <c r="O80" s="16">
        <f>+C80+M80</f>
        <v>0</v>
      </c>
      <c r="P80" s="50">
        <v>0</v>
      </c>
      <c r="Q80" s="42">
        <f t="shared" si="8"/>
        <v>0</v>
      </c>
    </row>
    <row r="81" spans="1:17" ht="12" thickBot="1">
      <c r="A81" s="4">
        <v>72</v>
      </c>
      <c r="B81" s="4" t="s">
        <v>61</v>
      </c>
      <c r="C81" s="30">
        <f>[2]Results!C81</f>
        <v>-39903372.400949448</v>
      </c>
      <c r="D81" s="15"/>
      <c r="E81" s="30">
        <f>[2]Results!$D$344</f>
        <v>-366812.13897081069</v>
      </c>
      <c r="F81" s="30">
        <f>[2]Results!$E$344</f>
        <v>5985492.0281977551</v>
      </c>
      <c r="G81" s="30">
        <f>[2]Results!$F$344</f>
        <v>-33349105.776307624</v>
      </c>
      <c r="H81" s="30">
        <f>[2]Results!$G$344</f>
        <v>0</v>
      </c>
      <c r="I81" s="30">
        <f>[2]Results!$H$344</f>
        <v>3726481.9610914639</v>
      </c>
      <c r="J81" s="30">
        <f>[2]Results!$I$344</f>
        <v>13021.895577849005</v>
      </c>
      <c r="K81" s="30">
        <f>[2]Results!$J$344</f>
        <v>310066.23478940851</v>
      </c>
      <c r="L81" s="36"/>
      <c r="M81" s="30">
        <f>SUM(E81:L81)</f>
        <v>-23680855.795621961</v>
      </c>
      <c r="O81" s="17">
        <f>+C81+M81</f>
        <v>-63584228.19657141</v>
      </c>
      <c r="P81" s="51">
        <v>-63584228.196571395</v>
      </c>
      <c r="Q81" s="42">
        <f t="shared" si="8"/>
        <v>0</v>
      </c>
    </row>
    <row r="82" spans="1:17" ht="13.5" thickTop="1">
      <c r="A82" s="4">
        <v>73</v>
      </c>
      <c r="B82" s="4"/>
      <c r="C82"/>
      <c r="D82" s="8"/>
      <c r="E82"/>
      <c r="F82"/>
      <c r="G82"/>
      <c r="H82"/>
      <c r="I82"/>
      <c r="J82"/>
      <c r="K82"/>
      <c r="M82"/>
      <c r="Q82" s="42">
        <f t="shared" si="8"/>
        <v>0</v>
      </c>
    </row>
    <row r="83" spans="1:17" ht="12" thickBot="1">
      <c r="A83" s="4">
        <v>74</v>
      </c>
      <c r="B83" s="7" t="s">
        <v>62</v>
      </c>
      <c r="C83" s="30">
        <f>[2]Results!C83</f>
        <v>-13966180.340332296</v>
      </c>
      <c r="D83" s="15"/>
      <c r="E83" s="30">
        <f>[2]Results!$D$346</f>
        <v>-128384.24863978302</v>
      </c>
      <c r="F83" s="30">
        <f>[2]Results!$E$346</f>
        <v>2094922.2098692143</v>
      </c>
      <c r="G83" s="30">
        <f>[2]Results!$F$346</f>
        <v>-11672187.021707667</v>
      </c>
      <c r="H83" s="30">
        <f>[2]Results!$G$346</f>
        <v>0</v>
      </c>
      <c r="I83" s="30">
        <f>[2]Results!$H$346</f>
        <v>-4334467.5802177778</v>
      </c>
      <c r="J83" s="30">
        <f>[2]Results!$I$346</f>
        <v>4557.6634522470704</v>
      </c>
      <c r="K83" s="30">
        <f>[2]Results!$J$346</f>
        <v>108523.18217629296</v>
      </c>
      <c r="M83" s="30">
        <f>SUM(E83:L83)</f>
        <v>-13927035.795067474</v>
      </c>
      <c r="O83" s="37">
        <f>+C83+M83</f>
        <v>-27893216.13539977</v>
      </c>
      <c r="P83" s="52">
        <v>-27893216.135399766</v>
      </c>
      <c r="Q83" s="42">
        <f t="shared" si="8"/>
        <v>0</v>
      </c>
    </row>
    <row r="84" spans="1:17" ht="12" thickTop="1"/>
  </sheetData>
  <mergeCells count="2">
    <mergeCell ref="A2:B2"/>
    <mergeCell ref="A3:B3"/>
  </mergeCells>
  <phoneticPr fontId="4" type="noConversion"/>
  <pageMargins left="1" right="0.88968749999999996" top="0.57999999999999996" bottom="0.52" header="0.57999999999999996" footer="0.28000000000000003"/>
  <pageSetup scale="70" fitToWidth="2" orientation="portrait" r:id="rId1"/>
  <headerFooter>
    <oddHeader xml:space="preserve">&amp;R&amp;"Arial,Bold"Exhibit No.___(RBD-2) - Revised 11/23/10
Page &amp;P of &amp;N&amp;"Arial,Regular"
</oddHeader>
  </headerFooter>
  <colBreaks count="1" manualBreakCount="1">
    <brk id="10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Response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2010-05-04T07:00:00+00:00</OpenedDate>
    <Date1 xmlns="dc463f71-b30c-4ab2-9473-d307f9d35888">2010-11-30T08:00:00+00:00</Date1>
    <IsDocumentOrder xmlns="dc463f71-b30c-4ab2-9473-d307f9d35888" xsi:nil="true"/>
    <IsHighlyConfidential xmlns="dc463f71-b30c-4ab2-9473-d307f9d35888">false</IsHighlyConfidential>
    <CaseCompanyNames xmlns="dc463f71-b30c-4ab2-9473-d307f9d35888">Pacific Power &amp; Light Company</CaseCompanyNames>
    <DocketNumber xmlns="dc463f71-b30c-4ab2-9473-d307f9d35888">100749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6E45178E737B2439E5D7C497507581C" ma:contentTypeVersion="131" ma:contentTypeDescription="" ma:contentTypeScope="" ma:versionID="c7ae4816fe8ea69c70f4b1a0bddb2ce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7A7F593-8ABC-4DA7-B2A0-6A4F651CD3FA}"/>
</file>

<file path=customXml/itemProps2.xml><?xml version="1.0" encoding="utf-8"?>
<ds:datastoreItem xmlns:ds="http://schemas.openxmlformats.org/officeDocument/2006/customXml" ds:itemID="{0CCA37AA-E4F3-4304-9D72-BD66ED2D63DF}"/>
</file>

<file path=customXml/itemProps3.xml><?xml version="1.0" encoding="utf-8"?>
<ds:datastoreItem xmlns:ds="http://schemas.openxmlformats.org/officeDocument/2006/customXml" ds:itemID="{9ED442C1-906C-4B86-8048-064041EAACD1}"/>
</file>

<file path=customXml/itemProps4.xml><?xml version="1.0" encoding="utf-8"?>
<ds:datastoreItem xmlns:ds="http://schemas.openxmlformats.org/officeDocument/2006/customXml" ds:itemID="{675BF02E-BFBC-476A-8193-BED98199D9C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Exhibit No.__(RBD-2) - Revised</vt:lpstr>
      <vt:lpstr>'Exhibit No.__(RBD-2) - Revised'!Print_Titles</vt:lpstr>
    </vt:vector>
  </TitlesOfParts>
  <Company>PacifiCorp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Karl Anderberg</dc:creator>
  <cp:lastModifiedBy>R. Bryce Dalley</cp:lastModifiedBy>
  <cp:lastPrinted>2010-11-20T04:12:57Z</cp:lastPrinted>
  <dcterms:created xsi:type="dcterms:W3CDTF">2009-01-26T19:00:22Z</dcterms:created>
  <dcterms:modified xsi:type="dcterms:W3CDTF">2010-11-23T18:54:16Z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0x0101006E56B4D1795A2E4DB2F0B01679ED314A0096E45178E737B2439E5D7C497507581C</vt:lpwstr>
  </property>
  <property fmtid="{D5CDD505-2E9C-101B-9397-08002B2CF9AE}" pid="3" name="_docset_NoMedatataSyncRequired">
    <vt:lpwstr>False</vt:lpwstr>
  </property>
</Properties>
</file>