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90" yWindow="135" windowWidth="14535" windowHeight="9360"/>
  </bookViews>
  <sheets>
    <sheet name="Lead Sheet" sheetId="2" r:id="rId1"/>
    <sheet name="Adjustment Summary" sheetId="1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DEC96">#REF!</definedName>
    <definedName name="AcctTable">[1]Variables!$AK$42:$AK$396</definedName>
    <definedName name="AvgFactors">[2]Factors!$B$3:$P$99</definedName>
    <definedName name="B1_Print">#REF!</definedName>
    <definedName name="B2_Print">#REF!</definedName>
    <definedName name="B3_Print">#REF!</definedName>
    <definedName name="Bottom">[3]Variance!#REF!</definedName>
    <definedName name="FactorType">[2]Variables!$AK$2:$AL$12</definedName>
    <definedName name="High_Plan">#REF!</definedName>
    <definedName name="JE">#REF!</definedName>
    <definedName name="Jurisdiction">[2]Variables!$AK$15</definedName>
    <definedName name="JurisNumber">[2]Variables!$AL$15</definedName>
    <definedName name="LastCell">[3]Variance!#REF!</definedName>
    <definedName name="Low_Plan">#REF!</definedName>
    <definedName name="Macro2">[4]!Macro2</definedName>
    <definedName name="MD_High1">'[5]Master Data'!$A$2</definedName>
    <definedName name="MD_Low1">'[5]Master Data'!$D$28</definedName>
    <definedName name="MOS">#REF!</definedName>
    <definedName name="NAMES">#REF!</definedName>
    <definedName name="_xlnm.Print_Area" localSheetId="1">'Adjustment Summary'!$A$1:$H$39</definedName>
    <definedName name="_xlnm.Print_Area" localSheetId="0">'Lead Sheet'!$A$1:$J$61</definedName>
    <definedName name="RateBaseType">[6]Variables!$AP$14</definedName>
    <definedName name="SAPBEXrevision" hidden="1">1</definedName>
    <definedName name="SAPBEXsysID" hidden="1">"BWP"</definedName>
    <definedName name="SAPBEXwbID" hidden="1">"3YJQSC8Y0GI9RK3LY9DCN6EQ3"</definedName>
    <definedName name="ST_Bottom1">[3]Variance!#REF!</definedName>
    <definedName name="ST_Top1">[7]Variance!#REF!</definedName>
    <definedName name="ST_Top2">[7]Variance!#REF!</definedName>
    <definedName name="ST_Top3">#REF!</definedName>
    <definedName name="T1_Print">#REF!</definedName>
    <definedName name="T2_Print">#REF!</definedName>
    <definedName name="T3_Print">#REF!</definedName>
    <definedName name="Top">#REF!</definedName>
    <definedName name="ValidAccount">[2]Variables!$AK$43:$AK$376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xxx">[8]Variables!$AK$2:$AL$12</definedName>
    <definedName name="YEFactors">[2]Factors!$S$3:$AG$99</definedName>
  </definedNames>
  <calcPr calcId="125725" calcMode="manual" iterate="1"/>
</workbook>
</file>

<file path=xl/calcChain.xml><?xml version="1.0" encoding="utf-8"?>
<calcChain xmlns="http://schemas.openxmlformats.org/spreadsheetml/2006/main">
  <c r="I35" i="2"/>
  <c r="I34"/>
  <c r="I33"/>
  <c r="I32"/>
  <c r="I31"/>
  <c r="I20"/>
  <c r="I19"/>
  <c r="I18"/>
  <c r="I17"/>
  <c r="I16"/>
  <c r="I15"/>
  <c r="I10"/>
  <c r="I11" s="1"/>
  <c r="I9"/>
  <c r="I21"/>
  <c r="F32"/>
  <c r="F33"/>
  <c r="F31"/>
  <c r="F30" i="10"/>
  <c r="F31"/>
  <c r="F32"/>
  <c r="F34" i="2" s="1"/>
  <c r="F33" i="10"/>
  <c r="F35" i="2" s="1"/>
  <c r="F29" i="10"/>
  <c r="F25" l="1"/>
  <c r="F26" i="2" s="1"/>
  <c r="F17" i="10"/>
  <c r="F16" i="2" s="1"/>
  <c r="F12" i="10"/>
  <c r="F10" i="2" s="1"/>
  <c r="F11" i="10"/>
  <c r="F29" i="2"/>
  <c r="F24" i="10"/>
  <c r="F25" i="2" s="1"/>
  <c r="F19" i="10"/>
  <c r="F19" i="2" s="1"/>
  <c r="F18" i="10"/>
  <c r="F17" i="2" s="1"/>
  <c r="F20" i="10"/>
  <c r="F20" i="2" s="1"/>
  <c r="F16" i="10" l="1"/>
  <c r="F21" s="1"/>
  <c r="F9" i="2"/>
  <c r="F11" s="1"/>
  <c r="F13" i="10"/>
  <c r="F15" i="2" l="1"/>
  <c r="F21" s="1"/>
</calcChain>
</file>

<file path=xl/sharedStrings.xml><?xml version="1.0" encoding="utf-8"?>
<sst xmlns="http://schemas.openxmlformats.org/spreadsheetml/2006/main" count="315" uniqueCount="219">
  <si>
    <t>DTA 605.100 Trojan Decom Cost-Regulatory</t>
  </si>
  <si>
    <t>283TROJAN DECOMMISSIONING AMORT</t>
  </si>
  <si>
    <t>1901000</t>
  </si>
  <si>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</si>
  <si>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</si>
  <si>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</si>
  <si>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</si>
  <si>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</si>
  <si>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</si>
  <si>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</si>
  <si>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</si>
  <si>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</si>
  <si>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</si>
  <si>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Description of Adjustment:</t>
  </si>
  <si>
    <t>Account List</t>
  </si>
  <si>
    <t>Factor List</t>
  </si>
  <si>
    <t>SG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</si>
  <si>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</si>
  <si>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</si>
  <si>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</si>
  <si>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</si>
  <si>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</si>
  <si>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</si>
  <si>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</si>
  <si>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</si>
  <si>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</si>
  <si>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</si>
  <si>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</si>
  <si>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</si>
  <si>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</si>
  <si>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</si>
  <si>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</si>
  <si>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</si>
  <si>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</si>
  <si>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</si>
  <si>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</si>
  <si>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</si>
  <si>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</si>
  <si>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</si>
  <si>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</si>
  <si>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</si>
  <si>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</si>
  <si>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</si>
  <si>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</si>
  <si>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</si>
  <si>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</si>
  <si>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</si>
  <si>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</si>
  <si>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</si>
  <si>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</si>
  <si>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</si>
  <si>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</si>
  <si>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</si>
  <si>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</si>
  <si>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</si>
  <si>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</si>
  <si>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</si>
  <si>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</si>
  <si>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</si>
  <si>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</si>
  <si>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</si>
  <si>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</si>
  <si>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</si>
  <si>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</si>
  <si>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</si>
  <si>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</si>
  <si>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</si>
  <si>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</si>
  <si>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</si>
  <si>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</si>
  <si>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</si>
  <si>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</si>
  <si>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</si>
  <si>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</si>
  <si>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</si>
  <si>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</si>
  <si>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</si>
  <si>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</si>
  <si>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</si>
  <si>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</si>
  <si>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</si>
  <si>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</si>
  <si>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</si>
  <si>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</si>
  <si>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</si>
  <si>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</si>
  <si>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</si>
  <si>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</si>
  <si>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</si>
  <si>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</si>
  <si>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</si>
  <si>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</si>
  <si>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</si>
  <si>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</si>
  <si>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</si>
  <si>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</si>
  <si>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</si>
  <si>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</si>
  <si>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</si>
  <si>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</si>
  <si>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</si>
  <si>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</si>
  <si>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</si>
  <si>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</si>
  <si>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</si>
  <si>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</si>
  <si>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</si>
  <si>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</si>
  <si>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</si>
  <si>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</si>
  <si>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</si>
  <si>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</si>
  <si>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</si>
  <si>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</si>
  <si>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</si>
  <si>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</si>
  <si>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</si>
  <si>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</si>
  <si>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</si>
  <si>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</si>
  <si>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</si>
  <si>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</si>
  <si>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</si>
  <si>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</si>
  <si>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</si>
  <si>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</si>
  <si>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</si>
  <si>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</si>
  <si>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</si>
  <si>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</si>
  <si>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</si>
  <si>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</si>
  <si>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</si>
  <si>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</si>
  <si>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</si>
  <si>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</si>
  <si>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</si>
  <si>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</si>
  <si>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</si>
  <si>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</si>
  <si>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</si>
  <si>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</si>
  <si>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</si>
  <si>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</si>
  <si>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</si>
  <si>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</si>
  <si>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</si>
  <si>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</si>
  <si>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</si>
  <si>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</si>
  <si>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</si>
  <si>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</si>
  <si>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</si>
  <si>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</si>
  <si>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</si>
  <si>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</si>
  <si>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</si>
  <si>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</si>
  <si>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</si>
  <si>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</si>
  <si>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</si>
  <si>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</si>
  <si>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</si>
  <si>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AMA Avg</t>
  </si>
  <si>
    <t>SCHMDP</t>
  </si>
  <si>
    <t>SCHMDT</t>
  </si>
  <si>
    <t>T00</t>
  </si>
  <si>
    <t>TS0</t>
  </si>
  <si>
    <t>182W</t>
  </si>
  <si>
    <t>OWC230</t>
  </si>
  <si>
    <t xml:space="preserve"> </t>
  </si>
  <si>
    <t>Account</t>
  </si>
  <si>
    <t>Description</t>
  </si>
  <si>
    <t>To Page</t>
  </si>
  <si>
    <t>State List</t>
  </si>
  <si>
    <t>All States</t>
  </si>
  <si>
    <t>Oregon</t>
  </si>
  <si>
    <t>Washington</t>
  </si>
  <si>
    <t>California</t>
  </si>
  <si>
    <t>Utah</t>
  </si>
  <si>
    <t>Wyoming</t>
  </si>
  <si>
    <t>Idaho</t>
  </si>
  <si>
    <t>Update</t>
  </si>
  <si>
    <t>Trojan Removal Adjustment</t>
  </si>
  <si>
    <t>Factor</t>
  </si>
  <si>
    <t>Adjustment to Expense:</t>
  </si>
  <si>
    <t>Adjustment to Rate Base:</t>
  </si>
  <si>
    <t>Trojan Amortization of Unrecovered Plant</t>
  </si>
  <si>
    <t>Trojan Unrecovered Plant</t>
  </si>
  <si>
    <t>Accum Prov for Decommissioning</t>
  </si>
  <si>
    <t>Asset Retirement Obligations</t>
  </si>
  <si>
    <t>FAS 143 ARO Regulatory Liability</t>
  </si>
  <si>
    <t>Adjustment Summary</t>
  </si>
  <si>
    <t>Total Expense</t>
  </si>
  <si>
    <t>Total Rate Base</t>
  </si>
  <si>
    <t>12 mos.</t>
  </si>
  <si>
    <t>Rate Base</t>
  </si>
  <si>
    <t>Expense</t>
  </si>
  <si>
    <t>Adjustment</t>
  </si>
  <si>
    <t>Trojan Amort of Unrecovered Plant</t>
  </si>
  <si>
    <t>Total Adjustment to Rate Base</t>
  </si>
  <si>
    <t>Total Adjustment to Expense</t>
  </si>
  <si>
    <t>Schedule M Addition</t>
  </si>
  <si>
    <t>Tax</t>
  </si>
  <si>
    <t>Adjustment to Tax</t>
  </si>
  <si>
    <t>Schedule M Deduction</t>
  </si>
  <si>
    <t>Trojan Decomissioning Costs</t>
  </si>
  <si>
    <t>4111000</t>
  </si>
  <si>
    <t>190Trojan Decommissioning Amort</t>
  </si>
  <si>
    <t>4101000</t>
  </si>
  <si>
    <t>Washington General Rate Case - December 2009</t>
  </si>
  <si>
    <t>Adjustment to Tax:</t>
  </si>
  <si>
    <t>Deferred Tax Expense</t>
  </si>
  <si>
    <t>Accum Def Income Tax Balance</t>
  </si>
  <si>
    <t>8.8</t>
  </si>
  <si>
    <t>8.8.1</t>
  </si>
  <si>
    <t>Page 8.8.1</t>
  </si>
  <si>
    <t>Situs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</si>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</sst>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[$-409]mmm\-yy;@"/>
  </numFmts>
  <fonts count="24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</fills>
  <borders count="16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9" borderId="1" applyNumberFormat="0" applyProtection="0">
      <alignment vertical="center"/>
    </xf>
    <xf numFmtId="4" fontId="7" fillId="10" borderId="1" applyNumberFormat="0" applyProtection="0">
      <alignment vertical="center"/>
    </xf>
    <xf numFmtId="4" fontId="6" fillId="10" borderId="1" applyNumberFormat="0" applyProtection="0">
      <alignment vertical="center"/>
    </xf>
    <xf numFmtId="4" fontId="6" fillId="10" borderId="1" applyNumberFormat="0" applyProtection="0">
      <alignment horizontal="left" vertical="center" indent="1"/>
    </xf>
    <xf numFmtId="0" fontId="6" fillId="10" borderId="1" applyNumberFormat="0" applyProtection="0">
      <alignment horizontal="left" vertical="top" indent="1"/>
    </xf>
    <xf numFmtId="4" fontId="6" fillId="11" borderId="2" applyNumberFormat="0" applyProtection="0">
      <alignment vertical="center"/>
    </xf>
    <xf numFmtId="4" fontId="6" fillId="11" borderId="1" applyNumberFormat="0" applyProtection="0"/>
    <xf numFmtId="4" fontId="8" fillId="4" borderId="1" applyNumberFormat="0" applyProtection="0">
      <alignment horizontal="right" vertical="center"/>
    </xf>
    <xf numFmtId="4" fontId="8" fillId="3" borderId="1" applyNumberFormat="0" applyProtection="0">
      <alignment horizontal="right" vertical="center"/>
    </xf>
    <xf numFmtId="4" fontId="8" fillId="6" borderId="1" applyNumberFormat="0" applyProtection="0">
      <alignment horizontal="right" vertical="center"/>
    </xf>
    <xf numFmtId="4" fontId="8" fillId="7" borderId="1" applyNumberFormat="0" applyProtection="0">
      <alignment horizontal="right" vertical="center"/>
    </xf>
    <xf numFmtId="4" fontId="8" fillId="12" borderId="1" applyNumberFormat="0" applyProtection="0">
      <alignment horizontal="right" vertical="center"/>
    </xf>
    <xf numFmtId="4" fontId="8" fillId="13" borderId="1" applyNumberFormat="0" applyProtection="0">
      <alignment horizontal="right" vertical="center"/>
    </xf>
    <xf numFmtId="4" fontId="8" fillId="5" borderId="1" applyNumberFormat="0" applyProtection="0">
      <alignment horizontal="right" vertical="center"/>
    </xf>
    <xf numFmtId="4" fontId="8" fillId="8" borderId="1" applyNumberFormat="0" applyProtection="0">
      <alignment horizontal="right" vertical="center"/>
    </xf>
    <xf numFmtId="4" fontId="8" fillId="14" borderId="1" applyNumberFormat="0" applyProtection="0">
      <alignment horizontal="right" vertical="center"/>
    </xf>
    <xf numFmtId="4" fontId="6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4" fontId="8" fillId="16" borderId="0" applyNumberFormat="0" applyProtection="0">
      <alignment horizontal="left" indent="1"/>
    </xf>
    <xf numFmtId="4" fontId="9" fillId="17" borderId="0" applyNumberFormat="0" applyProtection="0">
      <alignment horizontal="left" vertical="center" indent="1"/>
    </xf>
    <xf numFmtId="4" fontId="8" fillId="2" borderId="1" applyNumberFormat="0" applyProtection="0">
      <alignment horizontal="right" vertical="center"/>
    </xf>
    <xf numFmtId="4" fontId="10" fillId="0" borderId="0" applyNumberFormat="0" applyProtection="0">
      <alignment horizontal="left" vertical="center" indent="1"/>
    </xf>
    <xf numFmtId="4" fontId="16" fillId="18" borderId="0" applyNumberFormat="0" applyProtection="0">
      <alignment horizontal="left" indent="1"/>
    </xf>
    <xf numFmtId="4" fontId="11" fillId="0" borderId="0" applyNumberFormat="0" applyProtection="0">
      <alignment horizontal="left" vertical="center" indent="1"/>
    </xf>
    <xf numFmtId="4" fontId="11" fillId="19" borderId="0" applyNumberFormat="0" applyProtection="0"/>
    <xf numFmtId="0" fontId="5" fillId="17" borderId="1" applyNumberFormat="0" applyProtection="0">
      <alignment horizontal="left" vertical="center" indent="1"/>
    </xf>
    <xf numFmtId="0" fontId="5" fillId="17" borderId="1" applyNumberFormat="0" applyProtection="0">
      <alignment horizontal="left" vertical="top" indent="1"/>
    </xf>
    <xf numFmtId="0" fontId="5" fillId="11" borderId="1" applyNumberFormat="0" applyProtection="0">
      <alignment horizontal="left" vertical="center" indent="1"/>
    </xf>
    <xf numFmtId="0" fontId="5" fillId="11" borderId="1" applyNumberFormat="0" applyProtection="0">
      <alignment horizontal="left" vertical="top" indent="1"/>
    </xf>
    <xf numFmtId="0" fontId="5" fillId="20" borderId="1" applyNumberFormat="0" applyProtection="0">
      <alignment horizontal="left" vertical="center" indent="1"/>
    </xf>
    <xf numFmtId="0" fontId="5" fillId="20" borderId="1" applyNumberFormat="0" applyProtection="0">
      <alignment horizontal="left" vertical="top" indent="1"/>
    </xf>
    <xf numFmtId="0" fontId="5" fillId="21" borderId="1" applyNumberFormat="0" applyProtection="0">
      <alignment horizontal="left" vertical="center" indent="1"/>
    </xf>
    <xf numFmtId="0" fontId="5" fillId="21" borderId="1" applyNumberFormat="0" applyProtection="0">
      <alignment horizontal="left" vertical="top" indent="1"/>
    </xf>
    <xf numFmtId="4" fontId="8" fillId="22" borderId="1" applyNumberFormat="0" applyProtection="0">
      <alignment vertical="center"/>
    </xf>
    <xf numFmtId="4" fontId="12" fillId="22" borderId="1" applyNumberFormat="0" applyProtection="0">
      <alignment vertical="center"/>
    </xf>
    <xf numFmtId="4" fontId="8" fillId="22" borderId="1" applyNumberFormat="0" applyProtection="0">
      <alignment horizontal="left" vertical="center" indent="1"/>
    </xf>
    <xf numFmtId="0" fontId="8" fillId="22" borderId="1" applyNumberFormat="0" applyProtection="0">
      <alignment horizontal="left" vertical="top" indent="1"/>
    </xf>
    <xf numFmtId="4" fontId="8" fillId="23" borderId="4" applyNumberFormat="0" applyProtection="0">
      <alignment horizontal="right" vertical="center"/>
    </xf>
    <xf numFmtId="4" fontId="8" fillId="0" borderId="1" applyNumberFormat="0" applyProtection="0">
      <alignment horizontal="right" vertical="center"/>
    </xf>
    <xf numFmtId="4" fontId="12" fillId="16" borderId="1" applyNumberFormat="0" applyProtection="0">
      <alignment horizontal="right" vertical="center"/>
    </xf>
    <xf numFmtId="4" fontId="8" fillId="23" borderId="1" applyNumberFormat="0" applyProtection="0">
      <alignment horizontal="left" vertical="center" indent="1"/>
    </xf>
    <xf numFmtId="4" fontId="8" fillId="0" borderId="1" applyNumberFormat="0" applyProtection="0">
      <alignment horizontal="left" vertical="center" indent="1"/>
    </xf>
    <xf numFmtId="0" fontId="8" fillId="11" borderId="1" applyNumberFormat="0" applyProtection="0">
      <alignment horizontal="center" vertical="top"/>
    </xf>
    <xf numFmtId="0" fontId="8" fillId="11" borderId="1" applyNumberFormat="0" applyProtection="0">
      <alignment horizontal="left" vertical="top"/>
    </xf>
    <xf numFmtId="4" fontId="13" fillId="0" borderId="0" applyNumberFormat="0" applyProtection="0">
      <alignment horizontal="left" vertical="center"/>
    </xf>
    <xf numFmtId="4" fontId="15" fillId="24" borderId="0" applyNumberFormat="0" applyProtection="0">
      <alignment horizontal="left"/>
    </xf>
    <xf numFmtId="4" fontId="14" fillId="16" borderId="1" applyNumberFormat="0" applyProtection="0">
      <alignment horizontal="right" vertical="center"/>
    </xf>
    <xf numFmtId="0" fontId="19" fillId="0" borderId="0"/>
    <xf numFmtId="4" fontId="20" fillId="24" borderId="0" applyNumberFormat="0" applyProtection="0">
      <alignment horizontal="left"/>
    </xf>
    <xf numFmtId="4" fontId="21" fillId="18" borderId="0" applyNumberFormat="0" applyProtection="0">
      <alignment horizontal="left" indent="1"/>
    </xf>
    <xf numFmtId="4" fontId="22" fillId="19" borderId="0" applyNumberFormat="0" applyProtection="0"/>
    <xf numFmtId="4" fontId="8" fillId="16" borderId="0" applyNumberFormat="0" applyProtection="0">
      <alignment horizontal="left" indent="1"/>
    </xf>
    <xf numFmtId="4" fontId="6" fillId="11" borderId="1" applyNumberFormat="0" applyProtection="0"/>
    <xf numFmtId="0" fontId="8" fillId="11" borderId="1" applyNumberFormat="0" applyProtection="0">
      <alignment horizontal="left" vertical="top"/>
    </xf>
    <xf numFmtId="4" fontId="8" fillId="0" borderId="1" applyNumberFormat="0" applyProtection="0">
      <alignment horizontal="left" vertical="center" indent="1"/>
    </xf>
    <xf numFmtId="4" fontId="8" fillId="0" borderId="1" applyNumberFormat="0" applyProtection="0">
      <alignment horizontal="right" vertical="center"/>
    </xf>
    <xf numFmtId="0" fontId="4" fillId="0" borderId="0"/>
    <xf numFmtId="4" fontId="15" fillId="24" borderId="0" applyNumberFormat="0" applyProtection="0">
      <alignment horizontal="left"/>
    </xf>
    <xf numFmtId="4" fontId="16" fillId="18" borderId="0" applyNumberFormat="0" applyProtection="0">
      <alignment horizontal="left" indent="1"/>
    </xf>
    <xf numFmtId="4" fontId="11" fillId="19" borderId="0" applyNumberFormat="0" applyProtection="0"/>
    <xf numFmtId="4" fontId="6" fillId="10" borderId="1" applyNumberFormat="0" applyProtection="0">
      <alignment horizontal="left" vertical="center" indent="1"/>
    </xf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17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Font="1"/>
    <xf numFmtId="41" fontId="3" fillId="0" borderId="0" xfId="1" applyNumberFormat="1" applyFont="1" applyFill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41" fontId="3" fillId="0" borderId="0" xfId="1" applyNumberFormat="1" applyFont="1" applyBorder="1" applyAlignment="1">
      <alignment horizontal="center"/>
    </xf>
    <xf numFmtId="0" fontId="17" fillId="0" borderId="0" xfId="0" applyFont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7" fillId="0" borderId="0" xfId="0" applyFont="1" applyAlignment="1">
      <alignment horizontal="left"/>
    </xf>
    <xf numFmtId="41" fontId="3" fillId="0" borderId="5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1" fontId="3" fillId="0" borderId="0" xfId="1" applyNumberFormat="1" applyFont="1" applyAlignment="1">
      <alignment horizontal="center"/>
    </xf>
    <xf numFmtId="0" fontId="17" fillId="0" borderId="0" xfId="0" applyFont="1" applyBorder="1"/>
    <xf numFmtId="41" fontId="3" fillId="0" borderId="0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0" xfId="0" quotePrefix="1" applyFont="1" applyBorder="1" applyAlignment="1">
      <alignment horizontal="left"/>
    </xf>
    <xf numFmtId="0" fontId="3" fillId="0" borderId="1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3" fillId="0" borderId="0" xfId="0" applyFont="1" applyAlignment="1">
      <alignment horizontal="centerContinuous"/>
    </xf>
    <xf numFmtId="0" fontId="23" fillId="0" borderId="0" xfId="0" applyFont="1"/>
    <xf numFmtId="0" fontId="4" fillId="0" borderId="14" xfId="0" applyFont="1" applyBorder="1"/>
    <xf numFmtId="0" fontId="4" fillId="0" borderId="0" xfId="0" applyFont="1"/>
    <xf numFmtId="0" fontId="23" fillId="0" borderId="0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166" fontId="23" fillId="0" borderId="15" xfId="0" applyNumberFormat="1" applyFont="1" applyBorder="1" applyAlignment="1">
      <alignment horizontal="center"/>
    </xf>
    <xf numFmtId="0" fontId="2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Border="1" applyAlignment="1">
      <alignment horizontal="center"/>
    </xf>
    <xf numFmtId="41" fontId="4" fillId="0" borderId="5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 wrapText="1"/>
    </xf>
    <xf numFmtId="166" fontId="2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41" fontId="4" fillId="0" borderId="0" xfId="0" applyNumberFormat="1" applyFont="1"/>
    <xf numFmtId="41" fontId="4" fillId="0" borderId="0" xfId="0" applyNumberFormat="1" applyFont="1" applyFill="1" applyAlignment="1">
      <alignment horizontal="center"/>
    </xf>
    <xf numFmtId="0" fontId="4" fillId="0" borderId="0" xfId="0" applyFont="1" applyBorder="1"/>
    <xf numFmtId="41" fontId="4" fillId="0" borderId="0" xfId="64" applyFont="1"/>
  </cellXfs>
  <cellStyles count="65">
    <cellStyle name="Comma" xfId="1" builtinId="3"/>
    <cellStyle name="Comma [0]" xfId="64" builtinId="6"/>
    <cellStyle name="Normal" xfId="0" builtinId="0"/>
    <cellStyle name="Normal 2" xfId="50"/>
    <cellStyle name="Normal 3" xfId="59"/>
    <cellStyle name="Percent" xfId="2" builtinId="5"/>
    <cellStyle name="SAPBEXaggData" xfId="3"/>
    <cellStyle name="SAPBEXaggDataEmph" xfId="4"/>
    <cellStyle name="SAPBEXaggItem" xfId="5"/>
    <cellStyle name="SAPBEXaggItem 2" xfId="63"/>
    <cellStyle name="SAPBEXaggItem_Amortization Exp" xfId="6"/>
    <cellStyle name="SAPBEXaggItemX" xfId="7"/>
    <cellStyle name="SAPBEXchaText" xfId="8"/>
    <cellStyle name="SAPBEXchaText 2" xfId="55"/>
    <cellStyle name="SAPBEXchaText_Amortization Exp" xfId="9"/>
    <cellStyle name="SAPBEXexcBad7" xfId="10"/>
    <cellStyle name="SAPBEXexcBad8" xfId="11"/>
    <cellStyle name="SAPBEXexcBad9" xfId="12"/>
    <cellStyle name="SAPBEXexcCritical4" xfId="13"/>
    <cellStyle name="SAPBEXexcCritical5" xfId="14"/>
    <cellStyle name="SAPBEXexcCritical6" xfId="15"/>
    <cellStyle name="SAPBEXexcGood1" xfId="16"/>
    <cellStyle name="SAPBEXexcGood2" xfId="17"/>
    <cellStyle name="SAPBEXexcGood3" xfId="18"/>
    <cellStyle name="SAPBEXfilterDrill" xfId="19"/>
    <cellStyle name="SAPBEXfilterItem" xfId="20"/>
    <cellStyle name="SAPBEXfilterItem 2" xfId="54"/>
    <cellStyle name="SAPBEXfilterItem_Amortization Exp" xfId="21"/>
    <cellStyle name="SAPBEXfilterText" xfId="22"/>
    <cellStyle name="SAPBEXformats" xfId="23"/>
    <cellStyle name="SAPBEXheaderItem" xfId="24"/>
    <cellStyle name="SAPBEXheaderItem 2" xfId="52"/>
    <cellStyle name="SAPBEXheaderItem 3" xfId="61"/>
    <cellStyle name="SAPBEXheaderItem_Amortization Exp" xfId="25"/>
    <cellStyle name="SAPBEXheaderText" xfId="26"/>
    <cellStyle name="SAPBEXheaderText 2" xfId="53"/>
    <cellStyle name="SAPBEXheaderText 3" xfId="62"/>
    <cellStyle name="SAPBEXheaderText_Amortization Exp" xfId="27"/>
    <cellStyle name="SAPBEXHLevel0" xfId="28"/>
    <cellStyle name="SAPBEXHLevel0X" xfId="29"/>
    <cellStyle name="SAPBEXHLevel1" xfId="30"/>
    <cellStyle name="SAPBEXHLevel1X" xfId="31"/>
    <cellStyle name="SAPBEXHLevel2" xfId="32"/>
    <cellStyle name="SAPBEXHLevel2X" xfId="33"/>
    <cellStyle name="SAPBEXHLevel3" xfId="34"/>
    <cellStyle name="SAPBEXHLevel3X" xfId="35"/>
    <cellStyle name="SAPBEXresData" xfId="36"/>
    <cellStyle name="SAPBEXresDataEmph" xfId="37"/>
    <cellStyle name="SAPBEXresItem" xfId="38"/>
    <cellStyle name="SAPBEXresItemX" xfId="39"/>
    <cellStyle name="SAPBEXstdData" xfId="40"/>
    <cellStyle name="SAPBEXstdData 2" xfId="58"/>
    <cellStyle name="SAPBEXstdData_Amortization Exp" xfId="41"/>
    <cellStyle name="SAPBEXstdDataEmph" xfId="42"/>
    <cellStyle name="SAPBEXstdItem" xfId="43"/>
    <cellStyle name="SAPBEXstdItem 2" xfId="57"/>
    <cellStyle name="SAPBEXstdItem_Amortization Exp" xfId="44"/>
    <cellStyle name="SAPBEXstdItemX" xfId="45"/>
    <cellStyle name="SAPBEXstdItemX 2" xfId="56"/>
    <cellStyle name="SAPBEXstdItemX_Amortization Exp" xfId="46"/>
    <cellStyle name="SAPBEXtitle" xfId="47"/>
    <cellStyle name="SAPBEXtitle 2" xfId="51"/>
    <cellStyle name="SAPBEXtitle 3" xfId="60"/>
    <cellStyle name="SAPBEXtitle_Amortization Exp" xfId="48"/>
    <cellStyle name="SAPBEXundefined" xfId="49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95250</xdr:rowOff>
    </xdr:from>
    <xdr:to>
      <xdr:col>9</xdr:col>
      <xdr:colOff>171450</xdr:colOff>
      <xdr:row>60</xdr:row>
      <xdr:rowOff>85725</xdr:rowOff>
    </xdr:to>
    <xdr:sp macro="" textlink="">
      <xdr:nvSpPr>
        <xdr:cNvPr id="2049" name="Text 12"/>
        <xdr:cNvSpPr txBox="1">
          <a:spLocks noChangeArrowheads="1"/>
        </xdr:cNvSpPr>
      </xdr:nvSpPr>
      <xdr:spPr bwMode="auto">
        <a:xfrm>
          <a:off x="180975" y="74485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restating adjustment removes the Trojan amortization expense, balances, and tax impacts from the Test Period as ordered by the Commission in the Third Supplemental Order, Docket UE-991832.</a:t>
          </a:r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REGULATN/ER/0306%20Idaho%20GRC/FY%2006%20Models/RAM%20FY06%20ID%20M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AmortExp12.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Amortiz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REGULATN/ER/WA601rc/Copy%20of%20Models%20as%20Filed/Ram%20Dec%201998%20-%20WA%20Rate%20CaseRevis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HR02/Finance/Tax/Pacificorp%20Tax/Regulation/Semi-Annual%20Reporting%20for%20Jurisdictions/1208%20ROO/Regulatory%20Adjustments/Tab%208%20-%20Rate%20Base/MiscRB12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  <cell r="AL15">
            <v>7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Factors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2">
          <cell r="AK2" t="str">
            <v>CALIFORNIA</v>
          </cell>
        </row>
        <row r="14">
          <cell r="AP14">
            <v>1</v>
          </cell>
        </row>
      </sheetData>
      <sheetData sheetId="11"/>
      <sheetData sheetId="12"/>
      <sheetData sheetId="13">
        <row r="3">
          <cell r="B3" t="str">
            <v>FACTOR</v>
          </cell>
        </row>
      </sheetData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J399"/>
  <sheetViews>
    <sheetView tabSelected="1" zoomScaleNormal="100" workbookViewId="0">
      <selection activeCell="E5" sqref="E5"/>
    </sheetView>
  </sheetViews>
  <sheetFormatPr defaultColWidth="8.75" defaultRowHeight="12"/>
  <cols>
    <col min="1" max="1" width="2.25" style="6" customWidth="1"/>
    <col min="2" max="2" width="6.25" style="6" customWidth="1"/>
    <col min="3" max="3" width="20.625" style="6" customWidth="1"/>
    <col min="4" max="4" width="8.5" style="6" customWidth="1"/>
    <col min="5" max="5" width="4.125" style="6" customWidth="1"/>
    <col min="6" max="6" width="12.625" style="6" customWidth="1"/>
    <col min="7" max="7" width="9.75" style="6" customWidth="1"/>
    <col min="8" max="8" width="9" style="6" customWidth="1"/>
    <col min="9" max="9" width="11.375" style="6" customWidth="1"/>
    <col min="10" max="10" width="7.25" style="6" customWidth="1"/>
    <col min="11" max="16384" width="8.75" style="6"/>
  </cols>
  <sheetData>
    <row r="1" spans="1:10" ht="12" customHeight="1">
      <c r="B1" s="10" t="s">
        <v>3</v>
      </c>
      <c r="D1" s="11"/>
      <c r="E1" s="11"/>
      <c r="F1" s="11"/>
      <c r="G1" s="11"/>
      <c r="H1" s="11"/>
      <c r="I1" s="11" t="s">
        <v>4</v>
      </c>
      <c r="J1" s="5" t="s">
        <v>214</v>
      </c>
    </row>
    <row r="2" spans="1:10" ht="12" customHeight="1">
      <c r="B2" s="10" t="s">
        <v>210</v>
      </c>
      <c r="D2" s="11"/>
      <c r="E2" s="11"/>
      <c r="F2" s="11"/>
      <c r="G2" s="11"/>
      <c r="H2" s="11"/>
      <c r="I2" s="11"/>
      <c r="J2" s="5"/>
    </row>
    <row r="3" spans="1:10" ht="12" customHeight="1">
      <c r="B3" s="10" t="s">
        <v>183</v>
      </c>
      <c r="D3" s="11"/>
      <c r="E3" s="11"/>
      <c r="F3" s="11"/>
      <c r="G3" s="11"/>
      <c r="H3" s="11"/>
      <c r="I3" s="11"/>
      <c r="J3" s="5"/>
    </row>
    <row r="4" spans="1:10" ht="12" customHeight="1">
      <c r="D4" s="11"/>
      <c r="E4" s="11"/>
      <c r="F4" s="11"/>
      <c r="G4" s="11"/>
      <c r="H4" s="11"/>
      <c r="I4" s="11"/>
      <c r="J4" s="5"/>
    </row>
    <row r="5" spans="1:10" ht="12" customHeight="1">
      <c r="D5" s="11"/>
      <c r="E5" s="11"/>
      <c r="F5" s="11"/>
      <c r="G5" s="11"/>
      <c r="H5" s="11"/>
      <c r="I5" s="11"/>
      <c r="J5" s="5"/>
    </row>
    <row r="6" spans="1:10" ht="12" customHeight="1">
      <c r="D6" s="11"/>
      <c r="E6" s="11"/>
      <c r="F6" s="11" t="s">
        <v>5</v>
      </c>
      <c r="G6" s="11"/>
      <c r="H6" s="11"/>
      <c r="I6" s="11" t="s">
        <v>177</v>
      </c>
      <c r="J6" s="5"/>
    </row>
    <row r="7" spans="1:10" ht="12" customHeight="1">
      <c r="D7" s="12" t="s">
        <v>6</v>
      </c>
      <c r="E7" s="12" t="s">
        <v>7</v>
      </c>
      <c r="F7" s="12" t="s">
        <v>8</v>
      </c>
      <c r="G7" s="12" t="s">
        <v>9</v>
      </c>
      <c r="H7" s="12" t="s">
        <v>10</v>
      </c>
      <c r="I7" s="12" t="s">
        <v>11</v>
      </c>
      <c r="J7" s="13" t="s">
        <v>12</v>
      </c>
    </row>
    <row r="8" spans="1:10" ht="12" customHeight="1">
      <c r="A8" s="2"/>
      <c r="B8" s="1" t="s">
        <v>185</v>
      </c>
      <c r="C8" s="2"/>
      <c r="D8" s="3"/>
      <c r="E8" s="3"/>
      <c r="F8" s="3"/>
      <c r="G8" s="3"/>
      <c r="H8" s="3"/>
      <c r="I8" s="4"/>
      <c r="J8" s="5"/>
    </row>
    <row r="9" spans="1:10" ht="12" customHeight="1">
      <c r="A9" s="2"/>
      <c r="B9" s="6" t="s">
        <v>199</v>
      </c>
      <c r="C9" s="2"/>
      <c r="D9" s="3">
        <v>407</v>
      </c>
      <c r="E9" s="11" t="s">
        <v>218</v>
      </c>
      <c r="F9" s="9">
        <f>+'Adjustment Summary'!F11</f>
        <v>-2013725.282014</v>
      </c>
      <c r="G9" s="3" t="s">
        <v>89</v>
      </c>
      <c r="H9" s="8">
        <v>0.22114951673859698</v>
      </c>
      <c r="I9" s="9">
        <f>+F9*H9</f>
        <v>-445334.372961691</v>
      </c>
      <c r="J9" s="5" t="s">
        <v>215</v>
      </c>
    </row>
    <row r="10" spans="1:10" ht="12" customHeight="1">
      <c r="A10" s="2"/>
      <c r="B10" s="6" t="s">
        <v>199</v>
      </c>
      <c r="C10" s="2"/>
      <c r="D10" s="3">
        <v>407</v>
      </c>
      <c r="E10" s="11" t="s">
        <v>218</v>
      </c>
      <c r="F10" s="9">
        <f>+'Adjustment Summary'!F12</f>
        <v>275765.40000000002</v>
      </c>
      <c r="G10" s="3" t="s">
        <v>103</v>
      </c>
      <c r="H10" s="8" t="s">
        <v>217</v>
      </c>
      <c r="I10" s="9">
        <f>+F10</f>
        <v>275765.40000000002</v>
      </c>
      <c r="J10" s="5"/>
    </row>
    <row r="11" spans="1:10" ht="12" customHeight="1" thickBot="1">
      <c r="A11" s="2"/>
      <c r="B11" s="14" t="s">
        <v>201</v>
      </c>
      <c r="C11" s="2"/>
      <c r="D11" s="3"/>
      <c r="E11" s="3"/>
      <c r="F11" s="15">
        <f>SUM(F9:F10)</f>
        <v>-1737959.8820139999</v>
      </c>
      <c r="G11" s="3"/>
      <c r="H11" s="8"/>
      <c r="I11" s="15">
        <f>SUM(I9:I10)</f>
        <v>-169568.97296169098</v>
      </c>
      <c r="J11" s="5"/>
    </row>
    <row r="12" spans="1:10" ht="12" customHeight="1" thickTop="1">
      <c r="A12" s="2"/>
      <c r="I12" s="2"/>
    </row>
    <row r="13" spans="1:10" ht="12" customHeight="1">
      <c r="A13" s="2"/>
      <c r="I13" s="2"/>
    </row>
    <row r="14" spans="1:10" ht="12" customHeight="1">
      <c r="A14" s="2"/>
      <c r="B14" s="1" t="s">
        <v>186</v>
      </c>
      <c r="C14" s="2"/>
      <c r="D14" s="3"/>
      <c r="E14" s="3"/>
      <c r="F14" s="9"/>
      <c r="G14" s="3"/>
      <c r="H14" s="8"/>
      <c r="I14" s="9"/>
      <c r="J14" s="5"/>
    </row>
    <row r="15" spans="1:10" ht="12" customHeight="1">
      <c r="A15" s="2"/>
      <c r="B15" s="6" t="s">
        <v>188</v>
      </c>
      <c r="C15" s="2"/>
      <c r="D15" s="3">
        <v>18222</v>
      </c>
      <c r="E15" s="11" t="s">
        <v>218</v>
      </c>
      <c r="F15" s="9">
        <f>'Adjustment Summary'!F16</f>
        <v>436629.36000000004</v>
      </c>
      <c r="G15" s="3" t="s">
        <v>103</v>
      </c>
      <c r="H15" s="8" t="s">
        <v>217</v>
      </c>
      <c r="I15" s="9">
        <f>+F15</f>
        <v>436629.36000000004</v>
      </c>
      <c r="J15" s="5" t="s">
        <v>215</v>
      </c>
    </row>
    <row r="16" spans="1:10" ht="12" customHeight="1">
      <c r="A16" s="2"/>
      <c r="B16" s="6" t="s">
        <v>188</v>
      </c>
      <c r="C16" s="2"/>
      <c r="D16" s="3">
        <v>18222</v>
      </c>
      <c r="E16" s="11" t="s">
        <v>218</v>
      </c>
      <c r="F16" s="9">
        <f>'Adjustment Summary'!F17</f>
        <v>-1894549.5800000008</v>
      </c>
      <c r="G16" s="3" t="s">
        <v>90</v>
      </c>
      <c r="H16" s="8">
        <v>0.221198741120954</v>
      </c>
      <c r="I16" s="9">
        <f t="shared" ref="I16:I20" si="0">+F16*H16</f>
        <v>-419071.98208723229</v>
      </c>
      <c r="J16" s="5" t="s">
        <v>215</v>
      </c>
    </row>
    <row r="17" spans="1:10" ht="12" customHeight="1">
      <c r="A17" s="2"/>
      <c r="B17" s="6" t="s">
        <v>188</v>
      </c>
      <c r="C17" s="2"/>
      <c r="D17" s="3">
        <v>18222</v>
      </c>
      <c r="E17" s="11" t="s">
        <v>218</v>
      </c>
      <c r="F17" s="9">
        <f>'Adjustment Summary'!F18</f>
        <v>-1293848.5712940001</v>
      </c>
      <c r="G17" s="3" t="s">
        <v>89</v>
      </c>
      <c r="H17" s="8">
        <v>0.22114951673859698</v>
      </c>
      <c r="I17" s="9">
        <f t="shared" si="0"/>
        <v>-286133.98627459229</v>
      </c>
      <c r="J17" s="5" t="s">
        <v>215</v>
      </c>
    </row>
    <row r="18" spans="1:10" ht="12" customHeight="1">
      <c r="A18" s="2"/>
      <c r="B18" s="6" t="s">
        <v>189</v>
      </c>
      <c r="C18" s="2"/>
      <c r="D18" s="3">
        <v>22842</v>
      </c>
      <c r="E18" s="11" t="s">
        <v>218</v>
      </c>
      <c r="F18" s="9">
        <v>0</v>
      </c>
      <c r="G18" s="3" t="s">
        <v>90</v>
      </c>
      <c r="H18" s="8">
        <v>0.221198741120954</v>
      </c>
      <c r="I18" s="9">
        <f t="shared" si="0"/>
        <v>0</v>
      </c>
      <c r="J18" s="5" t="s">
        <v>215</v>
      </c>
    </row>
    <row r="19" spans="1:10" ht="12" customHeight="1">
      <c r="A19" s="2"/>
      <c r="B19" s="6" t="s">
        <v>190</v>
      </c>
      <c r="C19" s="2"/>
      <c r="D19" s="3">
        <v>230</v>
      </c>
      <c r="E19" s="11" t="s">
        <v>218</v>
      </c>
      <c r="F19" s="9">
        <f>'Adjustment Summary'!F19</f>
        <v>2014212.538681</v>
      </c>
      <c r="G19" s="3" t="s">
        <v>89</v>
      </c>
      <c r="H19" s="8">
        <v>0.22114951673859698</v>
      </c>
      <c r="I19" s="9">
        <f t="shared" si="0"/>
        <v>445442.12953812571</v>
      </c>
      <c r="J19" s="5" t="s">
        <v>215</v>
      </c>
    </row>
    <row r="20" spans="1:10" ht="12" customHeight="1">
      <c r="A20" s="2"/>
      <c r="B20" s="6" t="s">
        <v>191</v>
      </c>
      <c r="C20" s="2"/>
      <c r="D20" s="3">
        <v>254105</v>
      </c>
      <c r="E20" s="11" t="s">
        <v>218</v>
      </c>
      <c r="F20" s="9">
        <f>'Adjustment Summary'!F20</f>
        <v>3344645.1816779999</v>
      </c>
      <c r="G20" s="3" t="s">
        <v>89</v>
      </c>
      <c r="H20" s="8">
        <v>0.22114951673859698</v>
      </c>
      <c r="I20" s="9">
        <f t="shared" si="0"/>
        <v>739666.66559016658</v>
      </c>
      <c r="J20" s="5" t="s">
        <v>215</v>
      </c>
    </row>
    <row r="21" spans="1:10" ht="12" customHeight="1" thickBot="1">
      <c r="A21" s="2"/>
      <c r="B21" s="10" t="s">
        <v>200</v>
      </c>
      <c r="C21" s="2"/>
      <c r="D21" s="3"/>
      <c r="E21" s="3"/>
      <c r="F21" s="15">
        <f>SUM(F15:F20)</f>
        <v>2607088.9290649989</v>
      </c>
      <c r="G21" s="3"/>
      <c r="H21" s="8"/>
      <c r="I21" s="15">
        <f>SUM(I15:I20)</f>
        <v>916532.18676646776</v>
      </c>
      <c r="J21" s="5"/>
    </row>
    <row r="22" spans="1:10" ht="12" customHeight="1" thickTop="1">
      <c r="A22" s="2"/>
      <c r="C22" s="2"/>
      <c r="D22" s="3"/>
      <c r="E22" s="3"/>
      <c r="F22" s="9"/>
      <c r="G22" s="3"/>
      <c r="H22" s="8"/>
      <c r="I22" s="9"/>
      <c r="J22" s="5"/>
    </row>
    <row r="23" spans="1:10" ht="12" customHeight="1">
      <c r="A23" s="2"/>
      <c r="I23" s="2"/>
    </row>
    <row r="24" spans="1:10" ht="12" hidden="1" customHeight="1">
      <c r="A24" s="2"/>
      <c r="B24" s="1" t="s">
        <v>204</v>
      </c>
      <c r="C24" s="2"/>
      <c r="D24" s="3"/>
      <c r="E24" s="3"/>
      <c r="F24" s="3"/>
      <c r="G24" s="3"/>
      <c r="H24" s="3"/>
      <c r="I24" s="4"/>
      <c r="J24" s="5"/>
    </row>
    <row r="25" spans="1:10" ht="12" hidden="1" customHeight="1">
      <c r="A25" s="2"/>
      <c r="B25" s="6" t="s">
        <v>202</v>
      </c>
      <c r="C25" s="2"/>
      <c r="D25" s="3" t="s">
        <v>161</v>
      </c>
      <c r="E25" s="3">
        <v>1</v>
      </c>
      <c r="F25" s="7">
        <f>'Adjustment Summary'!$F24</f>
        <v>-1572028000</v>
      </c>
      <c r="G25" s="3" t="s">
        <v>90</v>
      </c>
      <c r="H25" s="8">
        <v>0.221198741120954</v>
      </c>
      <c r="I25" s="9"/>
      <c r="J25" s="5" t="s">
        <v>215</v>
      </c>
    </row>
    <row r="26" spans="1:10" ht="12" hidden="1" customHeight="1">
      <c r="A26" s="2"/>
      <c r="B26" s="6" t="s">
        <v>205</v>
      </c>
      <c r="C26" s="2"/>
      <c r="D26" s="3" t="s">
        <v>165</v>
      </c>
      <c r="E26" s="3">
        <v>1</v>
      </c>
      <c r="F26" s="7">
        <f>'Adjustment Summary'!$F25</f>
        <v>0</v>
      </c>
      <c r="G26" s="3" t="s">
        <v>90</v>
      </c>
      <c r="H26" s="8">
        <v>0.221198741120954</v>
      </c>
      <c r="I26" s="9"/>
      <c r="J26" s="5" t="s">
        <v>215</v>
      </c>
    </row>
    <row r="27" spans="1:10" ht="12" hidden="1" customHeight="1">
      <c r="A27" s="2"/>
      <c r="C27" s="2"/>
      <c r="D27" s="3"/>
      <c r="E27" s="3"/>
      <c r="F27" s="7"/>
      <c r="G27" s="3"/>
      <c r="H27" s="8">
        <v>0.221198741120954</v>
      </c>
      <c r="I27" s="9"/>
      <c r="J27" s="5"/>
    </row>
    <row r="28" spans="1:10" ht="12" hidden="1" customHeight="1">
      <c r="A28" s="2"/>
      <c r="B28" s="1" t="s">
        <v>204</v>
      </c>
      <c r="C28" s="2"/>
      <c r="D28" s="3"/>
      <c r="E28" s="3"/>
      <c r="F28" s="3"/>
      <c r="G28" s="3"/>
      <c r="H28" s="3">
        <v>0.221198741120954</v>
      </c>
      <c r="I28" s="4"/>
      <c r="J28" s="5"/>
    </row>
    <row r="29" spans="1:10" ht="15" hidden="1" customHeight="1">
      <c r="A29" s="2"/>
      <c r="B29" s="6" t="s">
        <v>202</v>
      </c>
      <c r="C29" s="2"/>
      <c r="D29" s="3" t="s">
        <v>161</v>
      </c>
      <c r="E29" s="3">
        <v>1</v>
      </c>
      <c r="F29" s="7" t="e">
        <f>-#REF!*1000</f>
        <v>#REF!</v>
      </c>
      <c r="G29" s="3" t="s">
        <v>90</v>
      </c>
      <c r="H29" s="8">
        <v>0.221198741120954</v>
      </c>
      <c r="I29" s="9"/>
      <c r="J29" s="5" t="s">
        <v>215</v>
      </c>
    </row>
    <row r="30" spans="1:10" ht="12" customHeight="1">
      <c r="A30" s="2"/>
      <c r="B30" s="14" t="s">
        <v>211</v>
      </c>
      <c r="C30" s="2"/>
      <c r="D30" s="3"/>
      <c r="E30" s="3"/>
      <c r="F30" s="9"/>
      <c r="G30" s="3"/>
      <c r="H30" s="8"/>
      <c r="I30" s="17"/>
      <c r="J30" s="5"/>
    </row>
    <row r="31" spans="1:10" ht="12" customHeight="1">
      <c r="A31" s="2"/>
      <c r="B31" s="16" t="s">
        <v>202</v>
      </c>
      <c r="C31" s="2"/>
      <c r="D31" s="3" t="s">
        <v>161</v>
      </c>
      <c r="E31" s="11" t="s">
        <v>218</v>
      </c>
      <c r="F31" s="9">
        <f>'Adjustment Summary'!F29</f>
        <v>-1572028</v>
      </c>
      <c r="G31" s="3" t="s">
        <v>90</v>
      </c>
      <c r="H31" s="8">
        <v>0.221198741120954</v>
      </c>
      <c r="I31" s="9">
        <f t="shared" ref="I31:I35" si="1">+F31*H31</f>
        <v>-347730.61460689106</v>
      </c>
      <c r="J31" s="5"/>
    </row>
    <row r="32" spans="1:10" ht="12" customHeight="1">
      <c r="A32" s="2"/>
      <c r="B32" s="16" t="s">
        <v>212</v>
      </c>
      <c r="C32" s="2"/>
      <c r="D32" s="3">
        <v>41010</v>
      </c>
      <c r="E32" s="11" t="s">
        <v>218</v>
      </c>
      <c r="F32" s="9">
        <f>'Adjustment Summary'!F30</f>
        <v>-735881</v>
      </c>
      <c r="G32" s="3" t="s">
        <v>90</v>
      </c>
      <c r="H32" s="8">
        <v>0.221198741120954</v>
      </c>
      <c r="I32" s="9">
        <f t="shared" si="1"/>
        <v>-162775.95081482874</v>
      </c>
      <c r="J32" s="5"/>
    </row>
    <row r="33" spans="1:10" ht="12" customHeight="1">
      <c r="A33" s="2"/>
      <c r="B33" s="16" t="s">
        <v>212</v>
      </c>
      <c r="C33" s="2"/>
      <c r="D33" s="3">
        <v>41110</v>
      </c>
      <c r="E33" s="11" t="s">
        <v>218</v>
      </c>
      <c r="F33" s="9">
        <f>'Adjustment Summary'!F31</f>
        <v>1332481</v>
      </c>
      <c r="G33" s="3" t="s">
        <v>90</v>
      </c>
      <c r="H33" s="8">
        <v>0.221198741120954</v>
      </c>
      <c r="I33" s="9">
        <f t="shared" si="1"/>
        <v>294743.1197675899</v>
      </c>
      <c r="J33" s="5"/>
    </row>
    <row r="34" spans="1:10" ht="12" customHeight="1">
      <c r="A34" s="2"/>
      <c r="B34" s="16" t="s">
        <v>213</v>
      </c>
      <c r="C34" s="2"/>
      <c r="D34" s="3">
        <v>190</v>
      </c>
      <c r="E34" s="11" t="s">
        <v>218</v>
      </c>
      <c r="F34" s="9">
        <f>'Adjustment Summary'!F32</f>
        <v>-607431</v>
      </c>
      <c r="G34" s="3" t="s">
        <v>90</v>
      </c>
      <c r="H34" s="8">
        <v>0.221198741120954</v>
      </c>
      <c r="I34" s="9">
        <f t="shared" si="1"/>
        <v>-134362.97251784222</v>
      </c>
      <c r="J34" s="5"/>
    </row>
    <row r="35" spans="1:10" ht="12" customHeight="1">
      <c r="A35" s="2"/>
      <c r="B35" s="16" t="s">
        <v>213</v>
      </c>
      <c r="C35" s="2"/>
      <c r="D35" s="3">
        <v>283</v>
      </c>
      <c r="E35" s="11" t="s">
        <v>218</v>
      </c>
      <c r="F35" s="9">
        <f>'Adjustment Summary'!F33</f>
        <v>-153308</v>
      </c>
      <c r="G35" s="3" t="s">
        <v>90</v>
      </c>
      <c r="H35" s="8">
        <v>0.221198741120954</v>
      </c>
      <c r="I35" s="9">
        <f t="shared" si="1"/>
        <v>-33911.536603771216</v>
      </c>
      <c r="J35" s="5"/>
    </row>
    <row r="36" spans="1:10" ht="12" customHeight="1">
      <c r="A36" s="2"/>
      <c r="B36" s="16"/>
      <c r="C36" s="2"/>
      <c r="D36" s="3"/>
      <c r="E36" s="3"/>
      <c r="F36" s="9"/>
      <c r="G36" s="3"/>
      <c r="H36" s="8"/>
      <c r="I36" s="17"/>
      <c r="J36" s="5"/>
    </row>
    <row r="37" spans="1:10" ht="12" customHeight="1">
      <c r="B37" s="16"/>
      <c r="C37" s="2"/>
      <c r="D37" s="3"/>
      <c r="E37" s="3"/>
      <c r="F37" s="9"/>
      <c r="G37" s="3"/>
      <c r="H37" s="8"/>
      <c r="I37" s="17"/>
      <c r="J37" s="5"/>
    </row>
    <row r="38" spans="1:10" ht="12" customHeight="1">
      <c r="B38" s="16"/>
      <c r="C38" s="2"/>
      <c r="D38" s="3"/>
      <c r="E38" s="3"/>
      <c r="F38" s="9"/>
      <c r="G38" s="3"/>
      <c r="H38" s="8"/>
      <c r="I38" s="17"/>
      <c r="J38" s="5"/>
    </row>
    <row r="39" spans="1:10" ht="12" customHeight="1">
      <c r="B39" s="16"/>
      <c r="C39" s="2"/>
      <c r="D39" s="3"/>
      <c r="E39" s="3"/>
      <c r="F39" s="9"/>
      <c r="G39" s="3"/>
      <c r="H39" s="8"/>
      <c r="I39" s="17"/>
      <c r="J39" s="5"/>
    </row>
    <row r="40" spans="1:10" ht="12" customHeight="1">
      <c r="B40" s="16"/>
      <c r="C40" s="2"/>
      <c r="D40" s="3"/>
      <c r="E40" s="3"/>
      <c r="F40" s="9"/>
      <c r="G40" s="3"/>
      <c r="H40" s="8"/>
      <c r="I40" s="17"/>
      <c r="J40" s="5"/>
    </row>
    <row r="41" spans="1:10" ht="12" customHeight="1">
      <c r="B41" s="16"/>
      <c r="C41" s="2"/>
      <c r="D41" s="3"/>
      <c r="E41" s="3"/>
      <c r="F41" s="9"/>
      <c r="G41" s="3"/>
      <c r="H41" s="8"/>
      <c r="I41" s="17"/>
      <c r="J41" s="5"/>
    </row>
    <row r="42" spans="1:10" ht="12" customHeight="1">
      <c r="B42" s="16"/>
      <c r="C42" s="2"/>
      <c r="D42" s="3"/>
      <c r="E42" s="3"/>
      <c r="F42" s="9"/>
      <c r="G42" s="3"/>
      <c r="H42" s="8"/>
      <c r="I42" s="17"/>
      <c r="J42" s="5"/>
    </row>
    <row r="43" spans="1:10" ht="12" customHeight="1">
      <c r="B43" s="16"/>
      <c r="C43" s="2"/>
      <c r="D43" s="3"/>
      <c r="E43" s="3"/>
      <c r="F43" s="9"/>
      <c r="G43" s="3"/>
      <c r="H43" s="8"/>
      <c r="I43" s="17"/>
      <c r="J43" s="5"/>
    </row>
    <row r="44" spans="1:10" ht="12" customHeight="1">
      <c r="B44" s="16"/>
      <c r="C44" s="2"/>
      <c r="D44" s="3"/>
      <c r="E44" s="3"/>
      <c r="F44" s="9"/>
      <c r="G44" s="3"/>
      <c r="H44" s="8"/>
      <c r="I44" s="17"/>
      <c r="J44" s="5"/>
    </row>
    <row r="45" spans="1:10" ht="12" customHeight="1">
      <c r="B45" s="16"/>
      <c r="C45" s="2"/>
      <c r="D45" s="3"/>
      <c r="E45" s="3"/>
      <c r="F45" s="9"/>
      <c r="G45" s="3"/>
      <c r="H45" s="8"/>
      <c r="I45" s="17"/>
      <c r="J45" s="5"/>
    </row>
    <row r="46" spans="1:10" ht="12" customHeight="1">
      <c r="B46" s="16"/>
      <c r="C46" s="2"/>
      <c r="D46" s="3"/>
      <c r="E46" s="3"/>
      <c r="F46" s="9"/>
      <c r="G46" s="3"/>
      <c r="H46" s="8"/>
      <c r="I46" s="17"/>
      <c r="J46" s="5"/>
    </row>
    <row r="47" spans="1:10" ht="12" customHeight="1">
      <c r="A47" s="2"/>
      <c r="B47" s="16"/>
      <c r="C47" s="2"/>
      <c r="D47" s="3"/>
      <c r="E47" s="3"/>
      <c r="F47" s="9"/>
      <c r="G47" s="3"/>
      <c r="H47" s="8"/>
      <c r="I47" s="17"/>
      <c r="J47" s="5"/>
    </row>
    <row r="48" spans="1:10" ht="12" customHeight="1">
      <c r="A48" s="2"/>
      <c r="B48" s="16"/>
      <c r="C48" s="2"/>
      <c r="D48" s="3"/>
      <c r="E48" s="3"/>
      <c r="F48" s="9"/>
      <c r="G48" s="3"/>
      <c r="H48" s="8"/>
      <c r="I48" s="17"/>
      <c r="J48" s="5"/>
    </row>
    <row r="49" spans="1:10" ht="12" customHeight="1">
      <c r="A49" s="2"/>
      <c r="B49" s="16"/>
      <c r="C49" s="2"/>
      <c r="D49" s="3"/>
      <c r="E49" s="3"/>
      <c r="F49" s="9"/>
      <c r="G49" s="3"/>
      <c r="H49" s="8"/>
      <c r="I49" s="17"/>
      <c r="J49" s="5"/>
    </row>
    <row r="50" spans="1:10" ht="12" customHeight="1">
      <c r="A50" s="2"/>
      <c r="B50" s="16"/>
      <c r="C50" s="2"/>
      <c r="D50" s="3"/>
      <c r="E50" s="3"/>
      <c r="F50" s="9"/>
      <c r="G50" s="3"/>
      <c r="H50" s="8"/>
      <c r="I50" s="17"/>
      <c r="J50" s="5"/>
    </row>
    <row r="51" spans="1:10" ht="12" customHeight="1">
      <c r="A51" s="2"/>
      <c r="B51" s="16"/>
      <c r="C51" s="2"/>
      <c r="D51" s="3"/>
      <c r="E51" s="3"/>
      <c r="F51" s="9"/>
      <c r="G51" s="3"/>
      <c r="H51" s="8"/>
      <c r="I51" s="17"/>
      <c r="J51" s="5"/>
    </row>
    <row r="52" spans="1:10" ht="12" customHeight="1" thickBot="1">
      <c r="A52" s="2"/>
      <c r="B52" s="18" t="s">
        <v>13</v>
      </c>
      <c r="C52" s="2"/>
      <c r="D52" s="3"/>
      <c r="E52" s="3"/>
      <c r="F52" s="19"/>
      <c r="G52" s="3"/>
      <c r="H52" s="3"/>
      <c r="I52" s="3"/>
      <c r="J52" s="5"/>
    </row>
    <row r="53" spans="1:10" ht="12" customHeight="1">
      <c r="A53" s="20"/>
      <c r="B53" s="21"/>
      <c r="C53" s="21"/>
      <c r="D53" s="22"/>
      <c r="E53" s="22"/>
      <c r="F53" s="22"/>
      <c r="G53" s="22"/>
      <c r="H53" s="22"/>
      <c r="I53" s="22"/>
      <c r="J53" s="23"/>
    </row>
    <row r="54" spans="1:10" ht="12" customHeight="1">
      <c r="A54" s="24"/>
      <c r="B54" s="25"/>
      <c r="C54" s="2"/>
      <c r="D54" s="3"/>
      <c r="E54" s="3"/>
      <c r="F54" s="3"/>
      <c r="G54" s="3"/>
      <c r="H54" s="3"/>
      <c r="I54" s="3"/>
      <c r="J54" s="26"/>
    </row>
    <row r="55" spans="1:10" ht="12" customHeight="1">
      <c r="A55" s="24"/>
      <c r="B55" s="25"/>
      <c r="C55" s="2"/>
      <c r="D55" s="3"/>
      <c r="E55" s="3"/>
      <c r="F55" s="3"/>
      <c r="G55" s="3"/>
      <c r="H55" s="3"/>
      <c r="I55" s="3"/>
      <c r="J55" s="26"/>
    </row>
    <row r="56" spans="1:10" ht="12" customHeight="1">
      <c r="A56" s="24"/>
      <c r="B56" s="25"/>
      <c r="C56" s="2"/>
      <c r="D56" s="3"/>
      <c r="E56" s="3"/>
      <c r="F56" s="3"/>
      <c r="G56" s="3"/>
      <c r="H56" s="3"/>
      <c r="I56" s="3"/>
      <c r="J56" s="26"/>
    </row>
    <row r="57" spans="1:10" ht="12" customHeight="1">
      <c r="A57" s="24"/>
      <c r="B57" s="25"/>
      <c r="C57" s="2"/>
      <c r="D57" s="3"/>
      <c r="E57" s="3"/>
      <c r="F57" s="3"/>
      <c r="G57" s="3"/>
      <c r="H57" s="3"/>
      <c r="I57" s="3"/>
      <c r="J57" s="26"/>
    </row>
    <row r="58" spans="1:10" ht="12" customHeight="1">
      <c r="A58" s="24"/>
      <c r="B58" s="25"/>
      <c r="C58" s="2"/>
      <c r="D58" s="3"/>
      <c r="E58" s="3"/>
      <c r="F58" s="27"/>
      <c r="G58" s="3"/>
      <c r="H58" s="3"/>
      <c r="I58" s="3"/>
      <c r="J58" s="26"/>
    </row>
    <row r="59" spans="1:10" ht="12" customHeight="1">
      <c r="A59" s="24"/>
      <c r="B59" s="25"/>
      <c r="C59" s="2"/>
      <c r="D59" s="3"/>
      <c r="E59" s="3"/>
      <c r="F59" s="3"/>
      <c r="G59" s="3"/>
      <c r="H59" s="3"/>
      <c r="I59" s="3"/>
      <c r="J59" s="26"/>
    </row>
    <row r="60" spans="1:10" ht="12" customHeight="1">
      <c r="A60" s="24"/>
      <c r="B60" s="25"/>
      <c r="C60" s="2"/>
      <c r="D60" s="3"/>
      <c r="E60" s="3"/>
      <c r="F60" s="3"/>
      <c r="G60" s="3"/>
      <c r="H60" s="3"/>
      <c r="I60" s="3"/>
      <c r="J60" s="26"/>
    </row>
    <row r="61" spans="1:10" ht="12" customHeight="1" thickBot="1">
      <c r="A61" s="28"/>
      <c r="B61" s="29"/>
      <c r="C61" s="29"/>
      <c r="D61" s="30"/>
      <c r="E61" s="30"/>
      <c r="F61" s="30"/>
      <c r="G61" s="30"/>
      <c r="H61" s="30"/>
      <c r="I61" s="30"/>
      <c r="J61" s="31"/>
    </row>
    <row r="62" spans="1:10" ht="12" customHeight="1"/>
    <row r="64" spans="1:10">
      <c r="D64" s="12" t="s">
        <v>14</v>
      </c>
      <c r="G64" s="32" t="s">
        <v>15</v>
      </c>
      <c r="I64" s="32" t="s">
        <v>174</v>
      </c>
    </row>
    <row r="65" spans="4:9">
      <c r="D65" s="33">
        <v>103</v>
      </c>
      <c r="G65" s="6" t="s">
        <v>16</v>
      </c>
      <c r="I65" s="6" t="s">
        <v>175</v>
      </c>
    </row>
    <row r="66" spans="4:9">
      <c r="D66" s="33">
        <v>105</v>
      </c>
      <c r="G66" s="6" t="s">
        <v>17</v>
      </c>
      <c r="I66" s="6" t="s">
        <v>176</v>
      </c>
    </row>
    <row r="67" spans="4:9">
      <c r="D67" s="33">
        <v>114</v>
      </c>
      <c r="G67" s="6" t="s">
        <v>18</v>
      </c>
      <c r="I67" s="6" t="s">
        <v>177</v>
      </c>
    </row>
    <row r="68" spans="4:9">
      <c r="D68" s="33">
        <v>120</v>
      </c>
      <c r="G68" s="6" t="s">
        <v>19</v>
      </c>
      <c r="I68" s="6" t="s">
        <v>178</v>
      </c>
    </row>
    <row r="69" spans="4:9">
      <c r="D69" s="33">
        <v>124</v>
      </c>
      <c r="G69" s="6" t="s">
        <v>20</v>
      </c>
      <c r="I69" s="6" t="s">
        <v>179</v>
      </c>
    </row>
    <row r="70" spans="4:9">
      <c r="D70" s="33">
        <v>141</v>
      </c>
      <c r="G70" s="6" t="s">
        <v>21</v>
      </c>
      <c r="I70" s="6" t="s">
        <v>180</v>
      </c>
    </row>
    <row r="71" spans="4:9">
      <c r="D71" s="33">
        <v>151</v>
      </c>
      <c r="G71" s="6" t="s">
        <v>22</v>
      </c>
      <c r="I71" s="6" t="s">
        <v>181</v>
      </c>
    </row>
    <row r="72" spans="4:9">
      <c r="D72" s="33">
        <v>152</v>
      </c>
      <c r="G72" s="6" t="s">
        <v>23</v>
      </c>
      <c r="I72" s="6" t="s">
        <v>182</v>
      </c>
    </row>
    <row r="73" spans="4:9">
      <c r="D73" s="33">
        <v>154</v>
      </c>
      <c r="G73" s="6" t="s">
        <v>24</v>
      </c>
    </row>
    <row r="74" spans="4:9">
      <c r="D74" s="33">
        <v>163</v>
      </c>
      <c r="G74" s="6" t="s">
        <v>25</v>
      </c>
    </row>
    <row r="75" spans="4:9">
      <c r="D75" s="33">
        <v>165</v>
      </c>
      <c r="G75" s="6" t="s">
        <v>26</v>
      </c>
    </row>
    <row r="76" spans="4:9">
      <c r="D76" s="33">
        <v>190</v>
      </c>
      <c r="G76" s="6" t="s">
        <v>27</v>
      </c>
    </row>
    <row r="77" spans="4:9">
      <c r="D77" s="33">
        <v>228</v>
      </c>
      <c r="G77" s="6" t="s">
        <v>28</v>
      </c>
    </row>
    <row r="78" spans="4:9">
      <c r="D78" s="33">
        <v>235</v>
      </c>
      <c r="G78" s="6" t="s">
        <v>29</v>
      </c>
    </row>
    <row r="79" spans="4:9">
      <c r="D79" s="33">
        <v>252</v>
      </c>
      <c r="G79" s="6" t="s">
        <v>30</v>
      </c>
    </row>
    <row r="80" spans="4:9">
      <c r="D80" s="33">
        <v>255</v>
      </c>
      <c r="G80" s="6" t="s">
        <v>31</v>
      </c>
    </row>
    <row r="81" spans="4:7">
      <c r="D81" s="33">
        <v>281</v>
      </c>
      <c r="G81" s="6" t="s">
        <v>32</v>
      </c>
    </row>
    <row r="82" spans="4:7">
      <c r="D82" s="33">
        <v>282</v>
      </c>
      <c r="G82" s="6" t="s">
        <v>33</v>
      </c>
    </row>
    <row r="83" spans="4:7">
      <c r="D83" s="33">
        <v>283</v>
      </c>
      <c r="G83" s="6" t="s">
        <v>34</v>
      </c>
    </row>
    <row r="84" spans="4:7">
      <c r="D84" s="33">
        <v>301</v>
      </c>
      <c r="G84" s="6" t="s">
        <v>35</v>
      </c>
    </row>
    <row r="85" spans="4:7">
      <c r="D85" s="33">
        <v>302</v>
      </c>
      <c r="G85" s="6" t="s">
        <v>36</v>
      </c>
    </row>
    <row r="86" spans="4:7">
      <c r="D86" s="33">
        <v>303</v>
      </c>
      <c r="G86" s="6" t="s">
        <v>37</v>
      </c>
    </row>
    <row r="87" spans="4:7">
      <c r="D87" s="33">
        <v>303</v>
      </c>
      <c r="G87" s="6" t="s">
        <v>38</v>
      </c>
    </row>
    <row r="88" spans="4:7">
      <c r="D88" s="33">
        <v>310</v>
      </c>
      <c r="G88" s="6" t="s">
        <v>39</v>
      </c>
    </row>
    <row r="89" spans="4:7">
      <c r="D89" s="33">
        <v>311</v>
      </c>
      <c r="G89" s="6" t="s">
        <v>40</v>
      </c>
    </row>
    <row r="90" spans="4:7">
      <c r="D90" s="33">
        <v>312</v>
      </c>
      <c r="G90" s="6" t="s">
        <v>41</v>
      </c>
    </row>
    <row r="91" spans="4:7">
      <c r="D91" s="33">
        <v>314</v>
      </c>
      <c r="G91" s="6" t="s">
        <v>42</v>
      </c>
    </row>
    <row r="92" spans="4:7">
      <c r="D92" s="33">
        <v>315</v>
      </c>
      <c r="G92" s="6" t="s">
        <v>43</v>
      </c>
    </row>
    <row r="93" spans="4:7">
      <c r="D93" s="33">
        <v>316</v>
      </c>
      <c r="G93" s="6" t="s">
        <v>44</v>
      </c>
    </row>
    <row r="94" spans="4:7">
      <c r="D94" s="33">
        <v>320</v>
      </c>
      <c r="G94" s="6" t="s">
        <v>45</v>
      </c>
    </row>
    <row r="95" spans="4:7">
      <c r="D95" s="33">
        <v>321</v>
      </c>
      <c r="G95" s="6" t="s">
        <v>46</v>
      </c>
    </row>
    <row r="96" spans="4:7">
      <c r="D96" s="33">
        <v>322</v>
      </c>
      <c r="G96" s="6" t="s">
        <v>47</v>
      </c>
    </row>
    <row r="97" spans="4:7">
      <c r="D97" s="33">
        <v>323</v>
      </c>
      <c r="G97" s="6" t="s">
        <v>48</v>
      </c>
    </row>
    <row r="98" spans="4:7">
      <c r="D98" s="33">
        <v>324</v>
      </c>
      <c r="G98" s="6" t="s">
        <v>49</v>
      </c>
    </row>
    <row r="99" spans="4:7">
      <c r="D99" s="33">
        <v>325</v>
      </c>
      <c r="G99" s="6" t="s">
        <v>50</v>
      </c>
    </row>
    <row r="100" spans="4:7">
      <c r="D100" s="33">
        <v>330</v>
      </c>
      <c r="G100" s="6" t="s">
        <v>51</v>
      </c>
    </row>
    <row r="101" spans="4:7">
      <c r="D101" s="33">
        <v>331</v>
      </c>
      <c r="G101" s="6" t="s">
        <v>52</v>
      </c>
    </row>
    <row r="102" spans="4:7">
      <c r="D102" s="33">
        <v>332</v>
      </c>
      <c r="G102" s="6" t="s">
        <v>53</v>
      </c>
    </row>
    <row r="103" spans="4:7">
      <c r="D103" s="33">
        <v>333</v>
      </c>
      <c r="G103" s="6" t="s">
        <v>54</v>
      </c>
    </row>
    <row r="104" spans="4:7">
      <c r="D104" s="33">
        <v>334</v>
      </c>
      <c r="G104" s="6" t="s">
        <v>55</v>
      </c>
    </row>
    <row r="105" spans="4:7">
      <c r="D105" s="33">
        <v>335</v>
      </c>
      <c r="G105" s="6" t="s">
        <v>56</v>
      </c>
    </row>
    <row r="106" spans="4:7">
      <c r="D106" s="33">
        <v>336</v>
      </c>
      <c r="G106" s="6" t="s">
        <v>57</v>
      </c>
    </row>
    <row r="107" spans="4:7">
      <c r="D107" s="33">
        <v>340</v>
      </c>
      <c r="G107" s="6" t="s">
        <v>58</v>
      </c>
    </row>
    <row r="108" spans="4:7">
      <c r="D108" s="33">
        <v>341</v>
      </c>
      <c r="G108" s="6" t="s">
        <v>59</v>
      </c>
    </row>
    <row r="109" spans="4:7">
      <c r="D109" s="33">
        <v>342</v>
      </c>
      <c r="G109" s="6" t="s">
        <v>60</v>
      </c>
    </row>
    <row r="110" spans="4:7">
      <c r="D110" s="33">
        <v>343</v>
      </c>
      <c r="G110" s="6" t="s">
        <v>61</v>
      </c>
    </row>
    <row r="111" spans="4:7">
      <c r="D111" s="33">
        <v>344</v>
      </c>
      <c r="G111" s="6" t="s">
        <v>62</v>
      </c>
    </row>
    <row r="112" spans="4:7">
      <c r="D112" s="33">
        <v>345</v>
      </c>
      <c r="G112" s="6" t="s">
        <v>63</v>
      </c>
    </row>
    <row r="113" spans="4:7">
      <c r="D113" s="33">
        <v>346</v>
      </c>
      <c r="G113" s="6" t="s">
        <v>64</v>
      </c>
    </row>
    <row r="114" spans="4:7">
      <c r="D114" s="33">
        <v>350</v>
      </c>
      <c r="G114" s="6" t="s">
        <v>65</v>
      </c>
    </row>
    <row r="115" spans="4:7">
      <c r="D115" s="33">
        <v>352</v>
      </c>
      <c r="G115" s="6" t="s">
        <v>66</v>
      </c>
    </row>
    <row r="116" spans="4:7">
      <c r="D116" s="33">
        <v>353</v>
      </c>
      <c r="G116" s="6" t="s">
        <v>67</v>
      </c>
    </row>
    <row r="117" spans="4:7">
      <c r="D117" s="33">
        <v>354</v>
      </c>
      <c r="G117" s="6" t="s">
        <v>68</v>
      </c>
    </row>
    <row r="118" spans="4:7">
      <c r="D118" s="33">
        <v>355</v>
      </c>
      <c r="G118" s="6" t="s">
        <v>69</v>
      </c>
    </row>
    <row r="119" spans="4:7">
      <c r="D119" s="33">
        <v>356</v>
      </c>
      <c r="G119" s="6" t="s">
        <v>70</v>
      </c>
    </row>
    <row r="120" spans="4:7">
      <c r="D120" s="33">
        <v>357</v>
      </c>
      <c r="G120" s="6" t="s">
        <v>71</v>
      </c>
    </row>
    <row r="121" spans="4:7">
      <c r="D121" s="33">
        <v>358</v>
      </c>
      <c r="G121" s="6" t="s">
        <v>72</v>
      </c>
    </row>
    <row r="122" spans="4:7">
      <c r="D122" s="33">
        <v>359</v>
      </c>
      <c r="G122" s="6" t="s">
        <v>73</v>
      </c>
    </row>
    <row r="123" spans="4:7">
      <c r="D123" s="33">
        <v>360</v>
      </c>
      <c r="G123" s="6" t="s">
        <v>74</v>
      </c>
    </row>
    <row r="124" spans="4:7">
      <c r="D124" s="33">
        <v>361</v>
      </c>
      <c r="G124" s="6" t="s">
        <v>75</v>
      </c>
    </row>
    <row r="125" spans="4:7">
      <c r="D125" s="33">
        <v>362</v>
      </c>
      <c r="G125" s="6" t="s">
        <v>76</v>
      </c>
    </row>
    <row r="126" spans="4:7">
      <c r="D126" s="33">
        <v>364</v>
      </c>
      <c r="G126" s="6" t="s">
        <v>77</v>
      </c>
    </row>
    <row r="127" spans="4:7">
      <c r="D127" s="33">
        <v>365</v>
      </c>
      <c r="G127" s="6" t="s">
        <v>78</v>
      </c>
    </row>
    <row r="128" spans="4:7">
      <c r="D128" s="33">
        <v>366</v>
      </c>
      <c r="G128" s="6" t="s">
        <v>79</v>
      </c>
    </row>
    <row r="129" spans="4:7">
      <c r="D129" s="33">
        <v>367</v>
      </c>
      <c r="G129" s="6" t="s">
        <v>80</v>
      </c>
    </row>
    <row r="130" spans="4:7">
      <c r="D130" s="33">
        <v>368</v>
      </c>
      <c r="G130" s="6" t="s">
        <v>81</v>
      </c>
    </row>
    <row r="131" spans="4:7">
      <c r="D131" s="33">
        <v>369</v>
      </c>
      <c r="G131" s="6" t="s">
        <v>82</v>
      </c>
    </row>
    <row r="132" spans="4:7">
      <c r="D132" s="33">
        <v>370</v>
      </c>
      <c r="G132" s="6" t="s">
        <v>83</v>
      </c>
    </row>
    <row r="133" spans="4:7">
      <c r="D133" s="33">
        <v>371</v>
      </c>
      <c r="G133" s="6" t="s">
        <v>84</v>
      </c>
    </row>
    <row r="134" spans="4:7">
      <c r="D134" s="33">
        <v>372</v>
      </c>
      <c r="G134" s="6" t="s">
        <v>85</v>
      </c>
    </row>
    <row r="135" spans="4:7">
      <c r="D135" s="33">
        <v>373</v>
      </c>
      <c r="G135" s="6" t="s">
        <v>86</v>
      </c>
    </row>
    <row r="136" spans="4:7">
      <c r="D136" s="33">
        <v>389</v>
      </c>
      <c r="G136" s="6" t="s">
        <v>87</v>
      </c>
    </row>
    <row r="137" spans="4:7">
      <c r="D137" s="33">
        <v>390</v>
      </c>
      <c r="G137" s="6" t="s">
        <v>88</v>
      </c>
    </row>
    <row r="138" spans="4:7">
      <c r="D138" s="33">
        <v>391</v>
      </c>
      <c r="G138" s="6" t="s">
        <v>89</v>
      </c>
    </row>
    <row r="139" spans="4:7">
      <c r="D139" s="33">
        <v>392</v>
      </c>
      <c r="G139" s="6" t="s">
        <v>90</v>
      </c>
    </row>
    <row r="140" spans="4:7">
      <c r="D140" s="33">
        <v>393</v>
      </c>
      <c r="G140" s="6" t="s">
        <v>91</v>
      </c>
    </row>
    <row r="141" spans="4:7">
      <c r="D141" s="33">
        <v>394</v>
      </c>
      <c r="G141" s="6" t="s">
        <v>92</v>
      </c>
    </row>
    <row r="142" spans="4:7">
      <c r="D142" s="33">
        <v>395</v>
      </c>
      <c r="G142" s="6" t="s">
        <v>93</v>
      </c>
    </row>
    <row r="143" spans="4:7">
      <c r="D143" s="33">
        <v>396</v>
      </c>
      <c r="G143" s="6" t="s">
        <v>94</v>
      </c>
    </row>
    <row r="144" spans="4:7">
      <c r="D144" s="33">
        <v>397</v>
      </c>
      <c r="G144" s="6" t="s">
        <v>95</v>
      </c>
    </row>
    <row r="145" spans="4:7">
      <c r="D145" s="33">
        <v>398</v>
      </c>
      <c r="G145" s="6" t="s">
        <v>96</v>
      </c>
    </row>
    <row r="146" spans="4:7">
      <c r="D146" s="33">
        <v>399</v>
      </c>
      <c r="G146" s="6" t="s">
        <v>97</v>
      </c>
    </row>
    <row r="147" spans="4:7">
      <c r="D147" s="33">
        <v>405</v>
      </c>
      <c r="G147" s="6" t="s">
        <v>98</v>
      </c>
    </row>
    <row r="148" spans="4:7">
      <c r="D148" s="33">
        <v>406</v>
      </c>
      <c r="G148" s="6" t="s">
        <v>99</v>
      </c>
    </row>
    <row r="149" spans="4:7">
      <c r="D149" s="33">
        <v>407</v>
      </c>
      <c r="G149" s="6" t="s">
        <v>100</v>
      </c>
    </row>
    <row r="150" spans="4:7">
      <c r="D150" s="33">
        <v>408</v>
      </c>
      <c r="G150" s="6" t="s">
        <v>101</v>
      </c>
    </row>
    <row r="151" spans="4:7">
      <c r="D151" s="33">
        <v>419</v>
      </c>
      <c r="G151" s="6" t="s">
        <v>102</v>
      </c>
    </row>
    <row r="152" spans="4:7">
      <c r="D152" s="33">
        <v>421</v>
      </c>
      <c r="G152" s="6" t="s">
        <v>103</v>
      </c>
    </row>
    <row r="153" spans="4:7">
      <c r="D153" s="33">
        <v>427</v>
      </c>
      <c r="G153" s="6" t="s">
        <v>104</v>
      </c>
    </row>
    <row r="154" spans="4:7">
      <c r="D154" s="33">
        <v>428</v>
      </c>
      <c r="G154" s="6" t="s">
        <v>105</v>
      </c>
    </row>
    <row r="155" spans="4:7">
      <c r="D155" s="33">
        <v>429</v>
      </c>
      <c r="G155" s="6" t="s">
        <v>106</v>
      </c>
    </row>
    <row r="156" spans="4:7">
      <c r="D156" s="33">
        <v>431</v>
      </c>
      <c r="G156" s="6" t="s">
        <v>107</v>
      </c>
    </row>
    <row r="157" spans="4:7">
      <c r="D157" s="33">
        <v>432</v>
      </c>
    </row>
    <row r="158" spans="4:7">
      <c r="D158" s="33">
        <v>440</v>
      </c>
    </row>
    <row r="159" spans="4:7">
      <c r="D159" s="33">
        <v>442</v>
      </c>
    </row>
    <row r="160" spans="4:7">
      <c r="D160" s="33">
        <v>444</v>
      </c>
    </row>
    <row r="161" spans="4:4">
      <c r="D161" s="33">
        <v>445</v>
      </c>
    </row>
    <row r="162" spans="4:4">
      <c r="D162" s="33">
        <v>447</v>
      </c>
    </row>
    <row r="163" spans="4:4">
      <c r="D163" s="33">
        <v>448</v>
      </c>
    </row>
    <row r="164" spans="4:4">
      <c r="D164" s="33">
        <v>449</v>
      </c>
    </row>
    <row r="165" spans="4:4">
      <c r="D165" s="33">
        <v>450</v>
      </c>
    </row>
    <row r="166" spans="4:4">
      <c r="D166" s="33">
        <v>451</v>
      </c>
    </row>
    <row r="167" spans="4:4">
      <c r="D167" s="33">
        <v>453</v>
      </c>
    </row>
    <row r="168" spans="4:4">
      <c r="D168" s="33">
        <v>454</v>
      </c>
    </row>
    <row r="169" spans="4:4">
      <c r="D169" s="33">
        <v>456</v>
      </c>
    </row>
    <row r="170" spans="4:4">
      <c r="D170" s="33">
        <v>500</v>
      </c>
    </row>
    <row r="171" spans="4:4">
      <c r="D171" s="33">
        <v>501</v>
      </c>
    </row>
    <row r="172" spans="4:4">
      <c r="D172" s="33">
        <v>502</v>
      </c>
    </row>
    <row r="173" spans="4:4">
      <c r="D173" s="33">
        <v>503</v>
      </c>
    </row>
    <row r="174" spans="4:4">
      <c r="D174" s="33">
        <v>505</v>
      </c>
    </row>
    <row r="175" spans="4:4">
      <c r="D175" s="33">
        <v>506</v>
      </c>
    </row>
    <row r="176" spans="4:4">
      <c r="D176" s="33">
        <v>507</v>
      </c>
    </row>
    <row r="177" spans="4:4">
      <c r="D177" s="33">
        <v>510</v>
      </c>
    </row>
    <row r="178" spans="4:4">
      <c r="D178" s="33">
        <v>511</v>
      </c>
    </row>
    <row r="179" spans="4:4">
      <c r="D179" s="33">
        <v>512</v>
      </c>
    </row>
    <row r="180" spans="4:4">
      <c r="D180" s="33">
        <v>513</v>
      </c>
    </row>
    <row r="181" spans="4:4">
      <c r="D181" s="33">
        <v>514</v>
      </c>
    </row>
    <row r="182" spans="4:4">
      <c r="D182" s="33">
        <v>517</v>
      </c>
    </row>
    <row r="183" spans="4:4">
      <c r="D183" s="33">
        <v>518</v>
      </c>
    </row>
    <row r="184" spans="4:4">
      <c r="D184" s="33">
        <v>519</v>
      </c>
    </row>
    <row r="185" spans="4:4">
      <c r="D185" s="33">
        <v>520</v>
      </c>
    </row>
    <row r="186" spans="4:4">
      <c r="D186" s="33">
        <v>523</v>
      </c>
    </row>
    <row r="187" spans="4:4">
      <c r="D187" s="33">
        <v>524</v>
      </c>
    </row>
    <row r="188" spans="4:4">
      <c r="D188" s="33">
        <v>528</v>
      </c>
    </row>
    <row r="189" spans="4:4">
      <c r="D189" s="33">
        <v>529</v>
      </c>
    </row>
    <row r="190" spans="4:4">
      <c r="D190" s="33">
        <v>530</v>
      </c>
    </row>
    <row r="191" spans="4:4">
      <c r="D191" s="33">
        <v>531</v>
      </c>
    </row>
    <row r="192" spans="4:4">
      <c r="D192" s="33">
        <v>532</v>
      </c>
    </row>
    <row r="193" spans="4:4">
      <c r="D193" s="33">
        <v>535</v>
      </c>
    </row>
    <row r="194" spans="4:4">
      <c r="D194" s="33">
        <v>536</v>
      </c>
    </row>
    <row r="195" spans="4:4">
      <c r="D195" s="33">
        <v>537</v>
      </c>
    </row>
    <row r="196" spans="4:4">
      <c r="D196" s="33">
        <v>538</v>
      </c>
    </row>
    <row r="197" spans="4:4">
      <c r="D197" s="33">
        <v>539</v>
      </c>
    </row>
    <row r="198" spans="4:4">
      <c r="D198" s="33">
        <v>540</v>
      </c>
    </row>
    <row r="199" spans="4:4">
      <c r="D199" s="33">
        <v>541</v>
      </c>
    </row>
    <row r="200" spans="4:4">
      <c r="D200" s="33">
        <v>542</v>
      </c>
    </row>
    <row r="201" spans="4:4">
      <c r="D201" s="33">
        <v>543</v>
      </c>
    </row>
    <row r="202" spans="4:4">
      <c r="D202" s="33">
        <v>544</v>
      </c>
    </row>
    <row r="203" spans="4:4">
      <c r="D203" s="33">
        <v>545</v>
      </c>
    </row>
    <row r="204" spans="4:4">
      <c r="D204" s="33">
        <v>546</v>
      </c>
    </row>
    <row r="205" spans="4:4">
      <c r="D205" s="33">
        <v>547</v>
      </c>
    </row>
    <row r="206" spans="4:4">
      <c r="D206" s="33">
        <v>548</v>
      </c>
    </row>
    <row r="207" spans="4:4">
      <c r="D207" s="33">
        <v>549</v>
      </c>
    </row>
    <row r="208" spans="4:4">
      <c r="D208" s="33">
        <v>550</v>
      </c>
    </row>
    <row r="209" spans="4:4">
      <c r="D209" s="33">
        <v>551</v>
      </c>
    </row>
    <row r="210" spans="4:4">
      <c r="D210" s="33">
        <v>552</v>
      </c>
    </row>
    <row r="211" spans="4:4">
      <c r="D211" s="33">
        <v>553</v>
      </c>
    </row>
    <row r="212" spans="4:4">
      <c r="D212" s="33">
        <v>554</v>
      </c>
    </row>
    <row r="213" spans="4:4">
      <c r="D213" s="33">
        <v>555</v>
      </c>
    </row>
    <row r="214" spans="4:4">
      <c r="D214" s="33">
        <v>556</v>
      </c>
    </row>
    <row r="215" spans="4:4">
      <c r="D215" s="33">
        <v>557</v>
      </c>
    </row>
    <row r="216" spans="4:4">
      <c r="D216" s="33">
        <v>560</v>
      </c>
    </row>
    <row r="217" spans="4:4">
      <c r="D217" s="33">
        <v>561</v>
      </c>
    </row>
    <row r="218" spans="4:4">
      <c r="D218" s="33">
        <v>562</v>
      </c>
    </row>
    <row r="219" spans="4:4">
      <c r="D219" s="33">
        <v>563</v>
      </c>
    </row>
    <row r="220" spans="4:4">
      <c r="D220" s="33">
        <v>564</v>
      </c>
    </row>
    <row r="221" spans="4:4">
      <c r="D221" s="33">
        <v>565</v>
      </c>
    </row>
    <row r="222" spans="4:4">
      <c r="D222" s="33">
        <v>566</v>
      </c>
    </row>
    <row r="223" spans="4:4">
      <c r="D223" s="33">
        <v>567</v>
      </c>
    </row>
    <row r="224" spans="4:4">
      <c r="D224" s="33">
        <v>568</v>
      </c>
    </row>
    <row r="225" spans="4:4">
      <c r="D225" s="33">
        <v>569</v>
      </c>
    </row>
    <row r="226" spans="4:4">
      <c r="D226" s="33">
        <v>570</v>
      </c>
    </row>
    <row r="227" spans="4:4">
      <c r="D227" s="33">
        <v>571</v>
      </c>
    </row>
    <row r="228" spans="4:4">
      <c r="D228" s="33">
        <v>572</v>
      </c>
    </row>
    <row r="229" spans="4:4">
      <c r="D229" s="33">
        <v>573</v>
      </c>
    </row>
    <row r="230" spans="4:4">
      <c r="D230" s="33">
        <v>580</v>
      </c>
    </row>
    <row r="231" spans="4:4">
      <c r="D231" s="33">
        <v>581</v>
      </c>
    </row>
    <row r="232" spans="4:4">
      <c r="D232" s="33">
        <v>582</v>
      </c>
    </row>
    <row r="233" spans="4:4">
      <c r="D233" s="33">
        <v>583</v>
      </c>
    </row>
    <row r="234" spans="4:4">
      <c r="D234" s="33">
        <v>584</v>
      </c>
    </row>
    <row r="235" spans="4:4">
      <c r="D235" s="33">
        <v>585</v>
      </c>
    </row>
    <row r="236" spans="4:4">
      <c r="D236" s="33">
        <v>586</v>
      </c>
    </row>
    <row r="237" spans="4:4">
      <c r="D237" s="33">
        <v>587</v>
      </c>
    </row>
    <row r="238" spans="4:4">
      <c r="D238" s="33">
        <v>588</v>
      </c>
    </row>
    <row r="239" spans="4:4">
      <c r="D239" s="33">
        <v>589</v>
      </c>
    </row>
    <row r="240" spans="4:4">
      <c r="D240" s="33">
        <v>590</v>
      </c>
    </row>
    <row r="241" spans="4:4">
      <c r="D241" s="33">
        <v>591</v>
      </c>
    </row>
    <row r="242" spans="4:4">
      <c r="D242" s="33">
        <v>592</v>
      </c>
    </row>
    <row r="243" spans="4:4">
      <c r="D243" s="33">
        <v>593</v>
      </c>
    </row>
    <row r="244" spans="4:4">
      <c r="D244" s="33">
        <v>594</v>
      </c>
    </row>
    <row r="245" spans="4:4">
      <c r="D245" s="33">
        <v>595</v>
      </c>
    </row>
    <row r="246" spans="4:4">
      <c r="D246" s="33">
        <v>596</v>
      </c>
    </row>
    <row r="247" spans="4:4">
      <c r="D247" s="33">
        <v>597</v>
      </c>
    </row>
    <row r="248" spans="4:4">
      <c r="D248" s="33">
        <v>598</v>
      </c>
    </row>
    <row r="249" spans="4:4">
      <c r="D249" s="33">
        <v>901</v>
      </c>
    </row>
    <row r="250" spans="4:4">
      <c r="D250" s="33">
        <v>902</v>
      </c>
    </row>
    <row r="251" spans="4:4">
      <c r="D251" s="33">
        <v>903</v>
      </c>
    </row>
    <row r="252" spans="4:4">
      <c r="D252" s="33">
        <v>904</v>
      </c>
    </row>
    <row r="253" spans="4:4">
      <c r="D253" s="33">
        <v>905</v>
      </c>
    </row>
    <row r="254" spans="4:4">
      <c r="D254" s="33">
        <v>907</v>
      </c>
    </row>
    <row r="255" spans="4:4">
      <c r="D255" s="33">
        <v>908</v>
      </c>
    </row>
    <row r="256" spans="4:4">
      <c r="D256" s="33">
        <v>909</v>
      </c>
    </row>
    <row r="257" spans="4:4">
      <c r="D257" s="33">
        <v>910</v>
      </c>
    </row>
    <row r="258" spans="4:4">
      <c r="D258" s="33">
        <v>911</v>
      </c>
    </row>
    <row r="259" spans="4:4">
      <c r="D259" s="33">
        <v>912</v>
      </c>
    </row>
    <row r="260" spans="4:4">
      <c r="D260" s="33">
        <v>913</v>
      </c>
    </row>
    <row r="261" spans="4:4">
      <c r="D261" s="33">
        <v>916</v>
      </c>
    </row>
    <row r="262" spans="4:4">
      <c r="D262" s="33">
        <v>920</v>
      </c>
    </row>
    <row r="263" spans="4:4">
      <c r="D263" s="33">
        <v>921</v>
      </c>
    </row>
    <row r="264" spans="4:4">
      <c r="D264" s="33">
        <v>922</v>
      </c>
    </row>
    <row r="265" spans="4:4">
      <c r="D265" s="33">
        <v>923</v>
      </c>
    </row>
    <row r="266" spans="4:4">
      <c r="D266" s="33">
        <v>924</v>
      </c>
    </row>
    <row r="267" spans="4:4">
      <c r="D267" s="33">
        <v>925</v>
      </c>
    </row>
    <row r="268" spans="4:4">
      <c r="D268" s="33">
        <v>926</v>
      </c>
    </row>
    <row r="269" spans="4:4">
      <c r="D269" s="33">
        <v>927</v>
      </c>
    </row>
    <row r="270" spans="4:4">
      <c r="D270" s="33">
        <v>928</v>
      </c>
    </row>
    <row r="271" spans="4:4">
      <c r="D271" s="33">
        <v>929</v>
      </c>
    </row>
    <row r="272" spans="4:4">
      <c r="D272" s="33">
        <v>930</v>
      </c>
    </row>
    <row r="273" spans="4:4">
      <c r="D273" s="33">
        <v>931</v>
      </c>
    </row>
    <row r="274" spans="4:4">
      <c r="D274" s="33">
        <v>935</v>
      </c>
    </row>
    <row r="275" spans="4:4">
      <c r="D275" s="33">
        <v>1869</v>
      </c>
    </row>
    <row r="276" spans="4:4">
      <c r="D276" s="33">
        <v>2281</v>
      </c>
    </row>
    <row r="277" spans="4:4">
      <c r="D277" s="33">
        <v>2282</v>
      </c>
    </row>
    <row r="278" spans="4:4">
      <c r="D278" s="33">
        <v>4118</v>
      </c>
    </row>
    <row r="279" spans="4:4">
      <c r="D279" s="33">
        <v>4194</v>
      </c>
    </row>
    <row r="280" spans="4:4">
      <c r="D280" s="33">
        <v>4311</v>
      </c>
    </row>
    <row r="281" spans="4:4">
      <c r="D281" s="33">
        <v>18221</v>
      </c>
    </row>
    <row r="282" spans="4:4">
      <c r="D282" s="33">
        <v>18222</v>
      </c>
    </row>
    <row r="283" spans="4:4">
      <c r="D283" s="33">
        <v>22842</v>
      </c>
    </row>
    <row r="284" spans="4:4">
      <c r="D284" s="33">
        <v>25316</v>
      </c>
    </row>
    <row r="285" spans="4:4">
      <c r="D285" s="33">
        <v>25317</v>
      </c>
    </row>
    <row r="286" spans="4:4">
      <c r="D286" s="33">
        <v>25318</v>
      </c>
    </row>
    <row r="287" spans="4:4">
      <c r="D287" s="33">
        <v>25319</v>
      </c>
    </row>
    <row r="288" spans="4:4">
      <c r="D288" s="33">
        <v>25399</v>
      </c>
    </row>
    <row r="289" spans="4:4">
      <c r="D289" s="33">
        <v>40910</v>
      </c>
    </row>
    <row r="290" spans="4:4">
      <c r="D290" s="33">
        <v>40911</v>
      </c>
    </row>
    <row r="291" spans="4:4">
      <c r="D291" s="33">
        <v>41010</v>
      </c>
    </row>
    <row r="292" spans="4:4">
      <c r="D292" s="33">
        <v>41011</v>
      </c>
    </row>
    <row r="293" spans="4:4">
      <c r="D293" s="33">
        <v>41110</v>
      </c>
    </row>
    <row r="294" spans="4:4">
      <c r="D294" s="33">
        <v>41111</v>
      </c>
    </row>
    <row r="295" spans="4:4">
      <c r="D295" s="33">
        <v>41140</v>
      </c>
    </row>
    <row r="296" spans="4:4">
      <c r="D296" s="33">
        <v>41141</v>
      </c>
    </row>
    <row r="297" spans="4:4">
      <c r="D297" s="33">
        <v>41160</v>
      </c>
    </row>
    <row r="298" spans="4:4">
      <c r="D298" s="33">
        <v>41170</v>
      </c>
    </row>
    <row r="299" spans="4:4">
      <c r="D299" s="33">
        <v>41181</v>
      </c>
    </row>
    <row r="300" spans="4:4">
      <c r="D300" s="33">
        <v>108360</v>
      </c>
    </row>
    <row r="301" spans="4:4">
      <c r="D301" s="33">
        <v>108361</v>
      </c>
    </row>
    <row r="302" spans="4:4">
      <c r="D302" s="33">
        <v>108362</v>
      </c>
    </row>
    <row r="303" spans="4:4">
      <c r="D303" s="33">
        <v>108364</v>
      </c>
    </row>
    <row r="304" spans="4:4">
      <c r="D304" s="33">
        <v>108365</v>
      </c>
    </row>
    <row r="305" spans="4:4">
      <c r="D305" s="33">
        <v>108366</v>
      </c>
    </row>
    <row r="306" spans="4:4">
      <c r="D306" s="33">
        <v>108367</v>
      </c>
    </row>
    <row r="307" spans="4:4">
      <c r="D307" s="33">
        <v>108368</v>
      </c>
    </row>
    <row r="308" spans="4:4">
      <c r="D308" s="33">
        <v>108369</v>
      </c>
    </row>
    <row r="309" spans="4:4">
      <c r="D309" s="33">
        <v>108370</v>
      </c>
    </row>
    <row r="310" spans="4:4">
      <c r="D310" s="33">
        <v>108371</v>
      </c>
    </row>
    <row r="311" spans="4:4">
      <c r="D311" s="33">
        <v>108372</v>
      </c>
    </row>
    <row r="312" spans="4:4">
      <c r="D312" s="33">
        <v>108373</v>
      </c>
    </row>
    <row r="313" spans="4:4">
      <c r="D313" s="33">
        <v>111399</v>
      </c>
    </row>
    <row r="314" spans="4:4">
      <c r="D314" s="33">
        <v>403360</v>
      </c>
    </row>
    <row r="315" spans="4:4">
      <c r="D315" s="33">
        <v>403361</v>
      </c>
    </row>
    <row r="316" spans="4:4">
      <c r="D316" s="33">
        <v>403362</v>
      </c>
    </row>
    <row r="317" spans="4:4">
      <c r="D317" s="33">
        <v>403364</v>
      </c>
    </row>
    <row r="318" spans="4:4">
      <c r="D318" s="33">
        <v>403365</v>
      </c>
    </row>
    <row r="319" spans="4:4">
      <c r="D319" s="33">
        <v>403366</v>
      </c>
    </row>
    <row r="320" spans="4:4">
      <c r="D320" s="33">
        <v>403367</v>
      </c>
    </row>
    <row r="321" spans="4:4">
      <c r="D321" s="33">
        <v>403368</v>
      </c>
    </row>
    <row r="322" spans="4:4">
      <c r="D322" s="33">
        <v>403369</v>
      </c>
    </row>
    <row r="323" spans="4:4">
      <c r="D323" s="33">
        <v>403370</v>
      </c>
    </row>
    <row r="324" spans="4:4">
      <c r="D324" s="33">
        <v>403371</v>
      </c>
    </row>
    <row r="325" spans="4:4">
      <c r="D325" s="33">
        <v>403372</v>
      </c>
    </row>
    <row r="326" spans="4:4">
      <c r="D326" s="33">
        <v>403373</v>
      </c>
    </row>
    <row r="327" spans="4:4">
      <c r="D327" s="33">
        <v>404330</v>
      </c>
    </row>
    <row r="328" spans="4:4">
      <c r="D328" s="33">
        <v>1081390</v>
      </c>
    </row>
    <row r="329" spans="4:4">
      <c r="D329" s="33">
        <v>1081399</v>
      </c>
    </row>
    <row r="330" spans="4:4">
      <c r="D330" s="33" t="s">
        <v>108</v>
      </c>
    </row>
    <row r="331" spans="4:4">
      <c r="D331" s="33" t="s">
        <v>109</v>
      </c>
    </row>
    <row r="332" spans="4:4">
      <c r="D332" s="33" t="s">
        <v>110</v>
      </c>
    </row>
    <row r="333" spans="4:4">
      <c r="D333" s="33" t="s">
        <v>111</v>
      </c>
    </row>
    <row r="334" spans="4:4">
      <c r="D334" s="33" t="s">
        <v>112</v>
      </c>
    </row>
    <row r="335" spans="4:4">
      <c r="D335" s="33" t="s">
        <v>113</v>
      </c>
    </row>
    <row r="336" spans="4:4">
      <c r="D336" s="33" t="s">
        <v>114</v>
      </c>
    </row>
    <row r="337" spans="4:4">
      <c r="D337" s="33" t="s">
        <v>114</v>
      </c>
    </row>
    <row r="338" spans="4:4">
      <c r="D338" s="33" t="s">
        <v>115</v>
      </c>
    </row>
    <row r="339" spans="4:4">
      <c r="D339" s="33" t="s">
        <v>116</v>
      </c>
    </row>
    <row r="340" spans="4:4">
      <c r="D340" s="33" t="s">
        <v>117</v>
      </c>
    </row>
    <row r="341" spans="4:4">
      <c r="D341" s="33" t="s">
        <v>118</v>
      </c>
    </row>
    <row r="342" spans="4:4">
      <c r="D342" s="33" t="s">
        <v>119</v>
      </c>
    </row>
    <row r="343" spans="4:4">
      <c r="D343" s="33" t="s">
        <v>120</v>
      </c>
    </row>
    <row r="344" spans="4:4">
      <c r="D344" s="33" t="s">
        <v>121</v>
      </c>
    </row>
    <row r="345" spans="4:4">
      <c r="D345" s="33" t="s">
        <v>122</v>
      </c>
    </row>
    <row r="346" spans="4:4">
      <c r="D346" s="33" t="s">
        <v>122</v>
      </c>
    </row>
    <row r="347" spans="4:4">
      <c r="D347" s="33" t="s">
        <v>123</v>
      </c>
    </row>
    <row r="348" spans="4:4">
      <c r="D348" s="33" t="s">
        <v>124</v>
      </c>
    </row>
    <row r="349" spans="4:4">
      <c r="D349" s="33" t="s">
        <v>125</v>
      </c>
    </row>
    <row r="350" spans="4:4">
      <c r="D350" s="33" t="s">
        <v>126</v>
      </c>
    </row>
    <row r="351" spans="4:4">
      <c r="D351" s="33" t="s">
        <v>127</v>
      </c>
    </row>
    <row r="352" spans="4:4">
      <c r="D352" s="33" t="s">
        <v>128</v>
      </c>
    </row>
    <row r="353" spans="4:4">
      <c r="D353" s="33" t="s">
        <v>129</v>
      </c>
    </row>
    <row r="354" spans="4:4">
      <c r="D354" s="33" t="s">
        <v>130</v>
      </c>
    </row>
    <row r="355" spans="4:4">
      <c r="D355" s="33" t="s">
        <v>131</v>
      </c>
    </row>
    <row r="356" spans="4:4">
      <c r="D356" s="33" t="s">
        <v>132</v>
      </c>
    </row>
    <row r="357" spans="4:4">
      <c r="D357" s="33" t="s">
        <v>133</v>
      </c>
    </row>
    <row r="358" spans="4:4">
      <c r="D358" s="33" t="s">
        <v>134</v>
      </c>
    </row>
    <row r="359" spans="4:4">
      <c r="D359" s="33" t="s">
        <v>135</v>
      </c>
    </row>
    <row r="360" spans="4:4">
      <c r="D360" s="33" t="s">
        <v>136</v>
      </c>
    </row>
    <row r="361" spans="4:4">
      <c r="D361" s="33" t="s">
        <v>137</v>
      </c>
    </row>
    <row r="362" spans="4:4">
      <c r="D362" s="33" t="s">
        <v>138</v>
      </c>
    </row>
    <row r="363" spans="4:4">
      <c r="D363" s="33" t="s">
        <v>139</v>
      </c>
    </row>
    <row r="364" spans="4:4">
      <c r="D364" s="33" t="s">
        <v>140</v>
      </c>
    </row>
    <row r="365" spans="4:4">
      <c r="D365" s="33" t="s">
        <v>141</v>
      </c>
    </row>
    <row r="366" spans="4:4">
      <c r="D366" s="33" t="s">
        <v>142</v>
      </c>
    </row>
    <row r="367" spans="4:4">
      <c r="D367" s="33" t="s">
        <v>143</v>
      </c>
    </row>
    <row r="368" spans="4:4">
      <c r="D368" s="33" t="s">
        <v>144</v>
      </c>
    </row>
    <row r="369" spans="4:4">
      <c r="D369" s="33" t="s">
        <v>145</v>
      </c>
    </row>
    <row r="370" spans="4:4">
      <c r="D370" s="33" t="s">
        <v>146</v>
      </c>
    </row>
    <row r="371" spans="4:4">
      <c r="D371" s="33" t="s">
        <v>147</v>
      </c>
    </row>
    <row r="372" spans="4:4">
      <c r="D372" s="33" t="s">
        <v>148</v>
      </c>
    </row>
    <row r="373" spans="4:4">
      <c r="D373" s="33" t="s">
        <v>149</v>
      </c>
    </row>
    <row r="374" spans="4:4">
      <c r="D374" s="33" t="s">
        <v>150</v>
      </c>
    </row>
    <row r="375" spans="4:4">
      <c r="D375" s="33" t="s">
        <v>151</v>
      </c>
    </row>
    <row r="376" spans="4:4">
      <c r="D376" s="33" t="s">
        <v>152</v>
      </c>
    </row>
    <row r="377" spans="4:4">
      <c r="D377" s="33" t="s">
        <v>153</v>
      </c>
    </row>
    <row r="378" spans="4:4">
      <c r="D378" s="33" t="s">
        <v>154</v>
      </c>
    </row>
    <row r="379" spans="4:4">
      <c r="D379" s="33" t="s">
        <v>155</v>
      </c>
    </row>
    <row r="380" spans="4:4">
      <c r="D380" s="33" t="s">
        <v>156</v>
      </c>
    </row>
    <row r="381" spans="4:4">
      <c r="D381" s="33" t="s">
        <v>157</v>
      </c>
    </row>
    <row r="382" spans="4:4">
      <c r="D382" s="33" t="s">
        <v>158</v>
      </c>
    </row>
    <row r="383" spans="4:4">
      <c r="D383" s="33" t="s">
        <v>159</v>
      </c>
    </row>
    <row r="384" spans="4:4">
      <c r="D384" s="33" t="s">
        <v>160</v>
      </c>
    </row>
    <row r="385" spans="4:4">
      <c r="D385" s="33" t="s">
        <v>161</v>
      </c>
    </row>
    <row r="386" spans="4:4">
      <c r="D386" s="33" t="s">
        <v>162</v>
      </c>
    </row>
    <row r="387" spans="4:4">
      <c r="D387" s="33" t="s">
        <v>164</v>
      </c>
    </row>
    <row r="388" spans="4:4">
      <c r="D388" s="33" t="s">
        <v>165</v>
      </c>
    </row>
    <row r="389" spans="4:4">
      <c r="D389" s="33" t="s">
        <v>166</v>
      </c>
    </row>
    <row r="390" spans="4:4">
      <c r="D390" s="33" t="s">
        <v>167</v>
      </c>
    </row>
    <row r="391" spans="4:4">
      <c r="D391" s="33" t="s">
        <v>168</v>
      </c>
    </row>
    <row r="392" spans="4:4">
      <c r="D392" s="33">
        <v>115</v>
      </c>
    </row>
    <row r="393" spans="4:4">
      <c r="D393" s="33">
        <v>2283</v>
      </c>
    </row>
    <row r="394" spans="4:4">
      <c r="D394" s="33">
        <v>230</v>
      </c>
    </row>
    <row r="395" spans="4:4">
      <c r="D395" s="33">
        <v>254</v>
      </c>
    </row>
    <row r="396" spans="4:4">
      <c r="D396" s="33">
        <v>2533</v>
      </c>
    </row>
    <row r="397" spans="4:4">
      <c r="D397" s="33">
        <v>254105</v>
      </c>
    </row>
    <row r="398" spans="4:4">
      <c r="D398" s="33">
        <v>22844</v>
      </c>
    </row>
    <row r="399" spans="4:4">
      <c r="D399" s="33" t="s">
        <v>169</v>
      </c>
    </row>
  </sheetData>
  <phoneticPr fontId="0" type="noConversion"/>
  <conditionalFormatting sqref="B9:B10 B15:B22 B25:B27 B29">
    <cfRule type="cellIs" dxfId="3" priority="1" stopIfTrue="1" operator="equal">
      <formula>"Title"</formula>
    </cfRule>
  </conditionalFormatting>
  <conditionalFormatting sqref="B24 B8 B14 B28">
    <cfRule type="cellIs" dxfId="2" priority="2" stopIfTrue="1" operator="equal">
      <formula>"Adjustment to Income/Expense/Rate Base:"</formula>
    </cfRule>
  </conditionalFormatting>
  <conditionalFormatting sqref="J1">
    <cfRule type="cellIs" dxfId="1" priority="3" stopIfTrue="1" operator="equal">
      <formula>"x.x"</formula>
    </cfRule>
  </conditionalFormatting>
  <conditionalFormatting sqref="I6">
    <cfRule type="cellIs" dxfId="0" priority="4" stopIfTrue="1" operator="equal">
      <formula>"Update"</formula>
    </cfRule>
  </conditionalFormatting>
  <dataValidations count="6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1:E22 E11 E25:E27 E14 E29:E30 E36:E51">
      <formula1>"1, 2, 3"</formula1>
    </dataValidation>
    <dataValidation type="list" errorStyle="warning" allowBlank="1" showInputMessage="1" showErrorMessage="1" errorTitle="Factor" error="This factor is not included in the drop-down list. Is this the factor you want to use?" sqref="G25:G27 G14:G22 G9:G11 G30:G51">
      <formula1>$G$65:$G$156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14:D22 D9:D11 D25:D26 D30:D51">
      <formula1>$D$65:$D$399</formula1>
    </dataValidation>
    <dataValidation type="list" allowBlank="1" showInputMessage="1" showErrorMessage="1" errorTitle="Oops!" error="You must enter a state, or, if the adjustment is system, enter all states." sqref="I6">
      <formula1>$I$65:$I$72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29">
      <formula1>$D$66:$D$400</formula1>
    </dataValidation>
    <dataValidation type="list" errorStyle="warning" allowBlank="1" showInputMessage="1" showErrorMessage="1" errorTitle="Factor" error="This factor is not included in the drop-down list. Is this the factor you want to use?" sqref="G29">
      <formula1>$G$66:$G$157</formula1>
    </dataValidation>
  </dataValidations>
  <printOptions horizontalCentered="1"/>
  <pageMargins left="0.75" right="0.25" top="0.5" bottom="0.3" header="0.5" footer="0.5"/>
  <pageSetup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38"/>
  <sheetViews>
    <sheetView view="pageBreakPreview" zoomScale="85" zoomScaleNormal="100" zoomScaleSheetLayoutView="85" workbookViewId="0">
      <selection activeCell="G39" sqref="G39"/>
    </sheetView>
  </sheetViews>
  <sheetFormatPr defaultColWidth="8.75" defaultRowHeight="12.75"/>
  <cols>
    <col min="1" max="1" width="13.875" style="37" customWidth="1"/>
    <col min="2" max="2" width="38.875" style="37" bestFit="1" customWidth="1"/>
    <col min="3" max="3" width="8.25" style="37" bestFit="1" customWidth="1"/>
    <col min="4" max="4" width="16.25" style="37" customWidth="1"/>
    <col min="5" max="5" width="15.75" style="37" bestFit="1" customWidth="1"/>
    <col min="6" max="6" width="13.75" style="37" bestFit="1" customWidth="1"/>
    <col min="7" max="7" width="6.625" style="37" customWidth="1"/>
    <col min="8" max="8" width="10.25" style="37" customWidth="1"/>
    <col min="9" max="16384" width="8.75" style="37"/>
  </cols>
  <sheetData>
    <row r="2" spans="1:8" s="35" customFormat="1">
      <c r="A2" s="34" t="s">
        <v>3</v>
      </c>
      <c r="B2" s="34"/>
      <c r="C2" s="34"/>
      <c r="D2" s="34"/>
      <c r="E2" s="34"/>
      <c r="F2" s="34"/>
      <c r="G2" s="34"/>
      <c r="H2" s="34"/>
    </row>
    <row r="3" spans="1:8" s="35" customFormat="1">
      <c r="A3" s="34" t="s">
        <v>210</v>
      </c>
      <c r="B3" s="34"/>
      <c r="C3" s="34"/>
      <c r="D3" s="34"/>
      <c r="E3" s="34"/>
      <c r="F3" s="34"/>
      <c r="G3" s="34"/>
      <c r="H3" s="34"/>
    </row>
    <row r="4" spans="1:8" s="35" customFormat="1">
      <c r="A4" s="34" t="s">
        <v>183</v>
      </c>
      <c r="B4" s="34"/>
      <c r="C4" s="34"/>
      <c r="D4" s="34"/>
      <c r="E4" s="34"/>
      <c r="F4" s="34"/>
      <c r="G4" s="34"/>
      <c r="H4" s="34"/>
    </row>
    <row r="5" spans="1:8" s="35" customFormat="1">
      <c r="A5" s="34" t="s">
        <v>192</v>
      </c>
      <c r="B5" s="34"/>
      <c r="C5" s="34"/>
      <c r="D5" s="34"/>
      <c r="E5" s="34"/>
      <c r="F5" s="34"/>
      <c r="G5" s="34"/>
      <c r="H5" s="34"/>
    </row>
    <row r="6" spans="1:8" s="36" customFormat="1" ht="13.5" thickBot="1"/>
    <row r="7" spans="1:8" ht="13.5" thickTop="1"/>
    <row r="8" spans="1:8" s="38" customFormat="1">
      <c r="D8" s="38" t="s">
        <v>194</v>
      </c>
      <c r="E8" s="38" t="s">
        <v>193</v>
      </c>
    </row>
    <row r="9" spans="1:8" s="39" customFormat="1">
      <c r="A9" s="39" t="s">
        <v>171</v>
      </c>
      <c r="B9" s="39" t="s">
        <v>172</v>
      </c>
      <c r="C9" s="39" t="s">
        <v>184</v>
      </c>
      <c r="D9" s="39" t="s">
        <v>163</v>
      </c>
      <c r="E9" s="40" t="s">
        <v>195</v>
      </c>
      <c r="F9" s="40" t="s">
        <v>198</v>
      </c>
      <c r="G9" s="40"/>
      <c r="H9" s="39" t="s">
        <v>173</v>
      </c>
    </row>
    <row r="10" spans="1:8">
      <c r="A10" s="41" t="s">
        <v>197</v>
      </c>
      <c r="B10" s="42"/>
      <c r="C10" s="42"/>
      <c r="D10" s="43"/>
      <c r="E10" s="43"/>
      <c r="F10" s="43"/>
      <c r="G10" s="43"/>
    </row>
    <row r="11" spans="1:8">
      <c r="A11" s="44">
        <v>407</v>
      </c>
      <c r="B11" s="42" t="s">
        <v>187</v>
      </c>
      <c r="C11" s="42" t="s">
        <v>89</v>
      </c>
      <c r="D11" s="43"/>
      <c r="E11" s="45">
        <v>2013725.282014</v>
      </c>
      <c r="F11" s="43">
        <f>-E11</f>
        <v>-2013725.282014</v>
      </c>
      <c r="G11" s="43"/>
      <c r="H11" s="44" t="s">
        <v>214</v>
      </c>
    </row>
    <row r="12" spans="1:8">
      <c r="A12" s="44">
        <v>407</v>
      </c>
      <c r="B12" s="42" t="s">
        <v>187</v>
      </c>
      <c r="C12" s="42" t="s">
        <v>103</v>
      </c>
      <c r="D12" s="43"/>
      <c r="E12" s="45">
        <v>-275765.40000000002</v>
      </c>
      <c r="F12" s="45">
        <f>-E12</f>
        <v>275765.40000000002</v>
      </c>
      <c r="G12" s="44"/>
      <c r="H12" s="44" t="s">
        <v>214</v>
      </c>
    </row>
    <row r="13" spans="1:8" ht="13.5" thickBot="1">
      <c r="A13" s="44"/>
      <c r="B13" s="42"/>
      <c r="C13" s="42"/>
      <c r="D13" s="43"/>
      <c r="E13" s="45"/>
      <c r="F13" s="46">
        <f>SUM(F11:F12)</f>
        <v>-1737959.8820139999</v>
      </c>
      <c r="G13" s="44"/>
      <c r="H13" s="44"/>
    </row>
    <row r="14" spans="1:8" ht="13.5" thickTop="1">
      <c r="A14" s="47"/>
      <c r="B14" s="47"/>
      <c r="C14" s="47"/>
      <c r="D14" s="45"/>
      <c r="E14" s="45"/>
      <c r="F14" s="45"/>
      <c r="G14" s="44"/>
      <c r="H14" s="44"/>
    </row>
    <row r="15" spans="1:8" s="38" customFormat="1">
      <c r="A15" s="48" t="s">
        <v>196</v>
      </c>
      <c r="E15" s="49"/>
      <c r="F15" s="49"/>
    </row>
    <row r="16" spans="1:8" s="38" customFormat="1">
      <c r="A16" s="44">
        <v>18222</v>
      </c>
      <c r="B16" s="42" t="s">
        <v>188</v>
      </c>
      <c r="C16" s="50" t="s">
        <v>103</v>
      </c>
      <c r="D16" s="43">
        <v>-436629.36000000004</v>
      </c>
      <c r="E16" s="49"/>
      <c r="F16" s="43">
        <f t="shared" ref="F16:F20" si="0">-D16</f>
        <v>436629.36000000004</v>
      </c>
      <c r="H16" s="44" t="s">
        <v>214</v>
      </c>
    </row>
    <row r="17" spans="1:9">
      <c r="A17" s="44">
        <v>18222</v>
      </c>
      <c r="B17" s="42" t="s">
        <v>188</v>
      </c>
      <c r="C17" s="42" t="s">
        <v>90</v>
      </c>
      <c r="D17" s="43">
        <v>1894549.5800000008</v>
      </c>
      <c r="E17" s="43"/>
      <c r="F17" s="43">
        <f t="shared" si="0"/>
        <v>-1894549.5800000008</v>
      </c>
      <c r="G17" s="44"/>
      <c r="H17" s="44" t="s">
        <v>214</v>
      </c>
    </row>
    <row r="18" spans="1:9">
      <c r="A18" s="44">
        <v>18222</v>
      </c>
      <c r="B18" s="42" t="s">
        <v>188</v>
      </c>
      <c r="C18" s="42" t="s">
        <v>89</v>
      </c>
      <c r="D18" s="43">
        <v>1293848.5712940001</v>
      </c>
      <c r="E18" s="43"/>
      <c r="F18" s="43">
        <f t="shared" si="0"/>
        <v>-1293848.5712940001</v>
      </c>
      <c r="G18" s="44"/>
      <c r="H18" s="44" t="s">
        <v>214</v>
      </c>
    </row>
    <row r="19" spans="1:9">
      <c r="A19" s="44">
        <v>230</v>
      </c>
      <c r="B19" s="42" t="s">
        <v>190</v>
      </c>
      <c r="C19" s="42" t="s">
        <v>89</v>
      </c>
      <c r="D19" s="43">
        <v>-2014212.538681</v>
      </c>
      <c r="E19" s="43"/>
      <c r="F19" s="43">
        <f t="shared" si="0"/>
        <v>2014212.538681</v>
      </c>
      <c r="G19" s="44"/>
      <c r="H19" s="44" t="s">
        <v>214</v>
      </c>
    </row>
    <row r="20" spans="1:9">
      <c r="A20" s="44">
        <v>254105</v>
      </c>
      <c r="B20" s="42" t="s">
        <v>191</v>
      </c>
      <c r="C20" s="42" t="s">
        <v>89</v>
      </c>
      <c r="D20" s="43">
        <v>-3344645.1816779999</v>
      </c>
      <c r="E20" s="43"/>
      <c r="F20" s="43">
        <f t="shared" si="0"/>
        <v>3344645.1816779999</v>
      </c>
      <c r="G20" s="44"/>
      <c r="H20" s="44" t="s">
        <v>214</v>
      </c>
    </row>
    <row r="21" spans="1:9" ht="13.5" thickBot="1">
      <c r="A21" s="44"/>
      <c r="B21" s="42"/>
      <c r="C21" s="42"/>
      <c r="D21" s="46">
        <v>-2607088.9290649989</v>
      </c>
      <c r="E21" s="43"/>
      <c r="F21" s="46">
        <f>SUM(F16:F20)</f>
        <v>2607088.9290649989</v>
      </c>
      <c r="G21" s="44"/>
      <c r="H21" s="44"/>
      <c r="I21" s="51"/>
    </row>
    <row r="22" spans="1:9" ht="13.5" thickTop="1">
      <c r="A22" s="41"/>
      <c r="B22" s="42"/>
      <c r="C22" s="42"/>
      <c r="D22" s="45"/>
      <c r="E22" s="43"/>
      <c r="F22" s="45"/>
      <c r="G22" s="44"/>
      <c r="H22" s="44"/>
    </row>
    <row r="23" spans="1:9" hidden="1">
      <c r="A23" s="48" t="s">
        <v>203</v>
      </c>
      <c r="B23" s="42"/>
      <c r="C23" s="42"/>
      <c r="D23" s="43"/>
      <c r="E23" s="43"/>
      <c r="F23" s="43"/>
      <c r="G23" s="44"/>
      <c r="H23" s="44"/>
    </row>
    <row r="24" spans="1:9" hidden="1">
      <c r="A24" s="44" t="s">
        <v>161</v>
      </c>
      <c r="B24" s="42" t="s">
        <v>202</v>
      </c>
      <c r="C24" s="42" t="s">
        <v>90</v>
      </c>
      <c r="D24" s="43" t="s">
        <v>170</v>
      </c>
      <c r="E24" s="52">
        <v>1572028000</v>
      </c>
      <c r="F24" s="43">
        <f>-E24</f>
        <v>-1572028000</v>
      </c>
      <c r="G24" s="44"/>
      <c r="H24" s="44" t="s">
        <v>214</v>
      </c>
    </row>
    <row r="25" spans="1:9" hidden="1">
      <c r="A25" s="44" t="s">
        <v>165</v>
      </c>
      <c r="B25" s="42" t="s">
        <v>205</v>
      </c>
      <c r="C25" s="42" t="s">
        <v>90</v>
      </c>
      <c r="D25" s="43"/>
      <c r="E25" s="43">
        <v>0</v>
      </c>
      <c r="F25" s="43">
        <f>-E25</f>
        <v>0</v>
      </c>
      <c r="G25" s="44"/>
      <c r="H25" s="44"/>
    </row>
    <row r="26" spans="1:9" s="53" customFormat="1"/>
    <row r="27" spans="1:9" s="53" customFormat="1"/>
    <row r="28" spans="1:9">
      <c r="A28" s="35" t="s">
        <v>203</v>
      </c>
    </row>
    <row r="29" spans="1:9">
      <c r="A29" s="44" t="s">
        <v>161</v>
      </c>
      <c r="B29" s="37" t="s">
        <v>206</v>
      </c>
      <c r="C29" s="37" t="s">
        <v>90</v>
      </c>
      <c r="E29" s="54">
        <v>1572028</v>
      </c>
      <c r="F29" s="51">
        <f>-E29</f>
        <v>-1572028</v>
      </c>
      <c r="H29" s="44" t="s">
        <v>214</v>
      </c>
    </row>
    <row r="30" spans="1:9">
      <c r="A30" s="44" t="s">
        <v>209</v>
      </c>
      <c r="B30" s="37" t="s">
        <v>208</v>
      </c>
      <c r="C30" s="37" t="s">
        <v>90</v>
      </c>
      <c r="E30" s="54">
        <v>735881</v>
      </c>
      <c r="F30" s="51">
        <f t="shared" ref="F30:F31" si="1">-E30</f>
        <v>-735881</v>
      </c>
      <c r="H30" s="44" t="s">
        <v>214</v>
      </c>
    </row>
    <row r="31" spans="1:9">
      <c r="A31" s="44" t="s">
        <v>207</v>
      </c>
      <c r="B31" s="37" t="s">
        <v>1</v>
      </c>
      <c r="C31" s="37" t="s">
        <v>90</v>
      </c>
      <c r="E31" s="54">
        <v>-1332481</v>
      </c>
      <c r="F31" s="51">
        <f t="shared" si="1"/>
        <v>1332481</v>
      </c>
      <c r="H31" s="44" t="s">
        <v>214</v>
      </c>
    </row>
    <row r="32" spans="1:9">
      <c r="A32" s="44" t="s">
        <v>2</v>
      </c>
      <c r="B32" s="37" t="s">
        <v>0</v>
      </c>
      <c r="C32" s="37" t="s">
        <v>90</v>
      </c>
      <c r="D32" s="54">
        <v>607431</v>
      </c>
      <c r="F32" s="51">
        <f>-D32</f>
        <v>-607431</v>
      </c>
      <c r="H32" s="44" t="s">
        <v>214</v>
      </c>
    </row>
    <row r="33" spans="1:8">
      <c r="A33" s="44">
        <v>2831000</v>
      </c>
      <c r="B33" s="37" t="s">
        <v>0</v>
      </c>
      <c r="C33" s="37" t="s">
        <v>90</v>
      </c>
      <c r="D33" s="54">
        <v>153308</v>
      </c>
      <c r="F33" s="51">
        <f>-D33</f>
        <v>-153308</v>
      </c>
      <c r="H33" s="44" t="s">
        <v>214</v>
      </c>
    </row>
    <row r="34" spans="1:8">
      <c r="F34" s="51"/>
      <c r="H34" s="44"/>
    </row>
    <row r="35" spans="1:8" ht="13.5" thickBot="1">
      <c r="A35" s="36"/>
      <c r="B35" s="36"/>
      <c r="C35" s="36"/>
      <c r="D35" s="36"/>
      <c r="E35" s="36"/>
      <c r="F35" s="36"/>
      <c r="G35" s="36"/>
      <c r="H35" s="36"/>
    </row>
    <row r="36" spans="1:8" ht="13.5" thickTop="1"/>
    <row r="38" spans="1:8">
      <c r="D38" s="42" t="s">
        <v>216</v>
      </c>
    </row>
  </sheetData>
  <phoneticPr fontId="2" type="noConversion"/>
  <dataValidations count="1">
    <dataValidation type="list" errorStyle="warning" allowBlank="1" showInputMessage="1" showErrorMessage="1" errorTitle="FERC ACCOUNT" error="This FERC Account is not included in the drop-down list. Is this the account you want to use?" sqref="A24:A25 A10:A13 A16:A22">
      <formula1>$D$76:$D$410</formula1>
    </dataValidation>
  </dataValidations>
  <printOptions horizontalCentered="1"/>
  <pageMargins left="0.5" right="0.5" top="1" bottom="0.75" header="0.5" footer="0.5"/>
  <pageSetup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026E667B-553F-41E1-A463-2412EE7B128C}"/>
</file>

<file path=customXml/itemProps2.xml><?xml version="1.0" encoding="utf-8"?>
<ds:datastoreItem xmlns:ds="http://schemas.openxmlformats.org/officeDocument/2006/customXml" ds:itemID="{4DFE7A4B-11D0-46C0-BAC0-0B9F9ED6157D}"/>
</file>

<file path=customXml/itemProps3.xml><?xml version="1.0" encoding="utf-8"?>
<ds:datastoreItem xmlns:ds="http://schemas.openxmlformats.org/officeDocument/2006/customXml" ds:itemID="{C3DE681E-ED73-4C34-BA4C-B4D8DBADF313}"/>
</file>

<file path=customXml/itemProps4.xml><?xml version="1.0" encoding="utf-8"?>
<ds:datastoreItem xmlns:ds="http://schemas.openxmlformats.org/officeDocument/2006/customXml" ds:itemID="{44B45F0A-C372-4894-9AEB-9FA4D2E85B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Lead Sheet</vt:lpstr>
      <vt:lpstr>Adjustment Summary</vt:lpstr>
      <vt:lpstr>'Adjustment Summary'!Print_Area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Liebelt</dc:creator>
  <cp:lastModifiedBy>R. Bryce Dalley</cp:lastModifiedBy>
  <cp:lastPrinted>2010-04-16T22:07:31Z</cp:lastPrinted>
  <dcterms:created xsi:type="dcterms:W3CDTF">2004-11-29T21:41:55Z</dcterms:created>
  <dcterms:modified xsi:type="dcterms:W3CDTF">2010-11-19T19:13:29Z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-1686277798</vt:i4>
  </property>
  <property fmtid="{D5CDD505-2E9C-101B-9397-08002B2CF9AE}" pid="3" name="_NewReviewCycle">
    <vt:lpwstr/>
  </property>
  <property fmtid="{D5CDD505-2E9C-101B-9397-08002B2CF9AE}" pid="4" name="_EmailSubject">
    <vt:lpwstr>Updated Adjustments</vt:lpwstr>
  </property>
  <property fmtid="{D5CDD505-2E9C-101B-9397-08002B2CF9AE}" pid="5" name="_AuthorEmail">
    <vt:lpwstr>Dennis.Naef@PacifiCorp.com</vt:lpwstr>
  </property>
  <property fmtid="{D5CDD505-2E9C-101B-9397-08002B2CF9AE}" pid="6" name="_AuthorEmailDisplayName">
    <vt:lpwstr>Naef, Dennis</vt:lpwstr>
  </property>
  <property fmtid="{D5CDD505-2E9C-101B-9397-08002B2CF9AE}" pid="7" name="_ReviewingToolsShownOnce">
    <vt:lpwstr/>
  </property>
  <property fmtid="{D5CDD505-2E9C-101B-9397-08002B2CF9AE}" pid="8" name="ContentTypeId">
    <vt:lpwstr>0x0101006E56B4D1795A2E4DB2F0B01679ED314A0096E45178E737B2439E5D7C497507581C</vt:lpwstr>
  </property>
  <property fmtid="{D5CDD505-2E9C-101B-9397-08002B2CF9AE}" pid="9" name="_docset_NoMedatataSyncRequired">
    <vt:lpwstr>False</vt:lpwstr>
  </property>
</Properties>
</file>